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500" activeTab="1"/>
  </bookViews>
  <sheets>
    <sheet name="March 08-Only Summary" sheetId="1" r:id="rId1"/>
    <sheet name="March 08-Detailed" sheetId="2" r:id="rId2"/>
  </sheets>
  <definedNames>
    <definedName name="_xlnm.Print_Titles" localSheetId="1">'March 08-Detailed'!$1:$4</definedName>
    <definedName name="_xlnm.Print_Titles" localSheetId="0">'March 08-Only Summary'!$1:$4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214" authorId="0">
      <text>
        <r>
          <rPr>
            <b/>
            <sz val="8"/>
            <rFont val="Tahoma"/>
            <family val="0"/>
          </rPr>
          <t xml:space="preserve">Ofir: LAGA Director gave up his salary in reaction to the exceptional high total cost of March Month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Cynthia</author>
    <author>laga</author>
    <author>media</author>
    <author> Horline Njike</author>
    <author>Sone</author>
  </authors>
  <commentList>
    <comment ref="C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bayemen bafia</t>
        </r>
      </text>
    </comment>
    <comment ref="C33" authorId="0">
      <text>
        <r>
          <rPr>
            <b/>
            <sz val="8"/>
            <rFont val="Tahoma"/>
            <family val="0"/>
          </rPr>
          <t>i35:on bike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>i35:on bike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i35:on bike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>user: by clando</t>
        </r>
        <r>
          <rPr>
            <sz val="8"/>
            <rFont val="Tahoma"/>
            <family val="0"/>
          </rPr>
          <t xml:space="preserve">
</t>
        </r>
      </text>
    </comment>
    <comment ref="C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abongbang</t>
        </r>
      </text>
    </comment>
    <comment ref="C70" authorId="0">
      <text>
        <r>
          <rPr>
            <b/>
            <sz val="8"/>
            <rFont val="Tahoma"/>
            <family val="0"/>
          </rPr>
          <t>i25:by bike</t>
        </r>
        <r>
          <rPr>
            <sz val="8"/>
            <rFont val="Tahoma"/>
            <family val="0"/>
          </rPr>
          <t xml:space="preserve">
</t>
        </r>
      </text>
    </comment>
    <comment ref="C71" authorId="0">
      <text>
        <r>
          <rPr>
            <b/>
            <sz val="8"/>
            <rFont val="Tahoma"/>
            <family val="0"/>
          </rPr>
          <t>i25:by bike</t>
        </r>
        <r>
          <rPr>
            <sz val="8"/>
            <rFont val="Tahoma"/>
            <family val="0"/>
          </rPr>
          <t xml:space="preserve">
</t>
        </r>
      </text>
    </comment>
    <comment ref="C73" authorId="0">
      <text>
        <r>
          <rPr>
            <b/>
            <sz val="8"/>
            <rFont val="Tahoma"/>
            <family val="0"/>
          </rPr>
          <t>i25:by bike</t>
        </r>
        <r>
          <rPr>
            <sz val="8"/>
            <rFont val="Tahoma"/>
            <family val="0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0"/>
          </rPr>
          <t>i25:by bike</t>
        </r>
        <r>
          <rPr>
            <sz val="8"/>
            <rFont val="Tahoma"/>
            <family val="0"/>
          </rPr>
          <t xml:space="preserve">
</t>
        </r>
      </text>
    </comment>
    <comment ref="C92" authorId="0">
      <text>
        <r>
          <rPr>
            <sz val="8"/>
            <rFont val="Tahoma"/>
            <family val="0"/>
          </rPr>
          <t xml:space="preserve">i25:Mineral water.
</t>
        </r>
      </text>
    </comment>
    <comment ref="C94" authorId="0">
      <text>
        <r>
          <rPr>
            <sz val="8"/>
            <rFont val="Tahoma"/>
            <family val="0"/>
          </rPr>
          <t xml:space="preserve">i25:Mineral water.
</t>
        </r>
      </text>
    </comment>
    <comment ref="C115" authorId="1">
      <text>
        <r>
          <rPr>
            <b/>
            <sz val="9"/>
            <rFont val="Tahoma"/>
            <family val="0"/>
          </rPr>
          <t>i30: by bike</t>
        </r>
        <r>
          <rPr>
            <sz val="9"/>
            <rFont val="Tahoma"/>
            <family val="0"/>
          </rPr>
          <t xml:space="preserve">
</t>
        </r>
      </text>
    </comment>
    <comment ref="C116" authorId="1">
      <text>
        <r>
          <rPr>
            <b/>
            <sz val="9"/>
            <rFont val="Tahoma"/>
            <family val="0"/>
          </rPr>
          <t>i30: by bike</t>
        </r>
        <r>
          <rPr>
            <sz val="9"/>
            <rFont val="Tahoma"/>
            <family val="0"/>
          </rPr>
          <t xml:space="preserve">
</t>
        </r>
      </text>
    </comment>
    <comment ref="C117" authorId="1">
      <text>
        <r>
          <rPr>
            <b/>
            <sz val="9"/>
            <rFont val="Tahoma"/>
            <family val="0"/>
          </rPr>
          <t>i30: by bike</t>
        </r>
        <r>
          <rPr>
            <sz val="9"/>
            <rFont val="Tahoma"/>
            <family val="0"/>
          </rPr>
          <t xml:space="preserve">
</t>
        </r>
      </text>
    </comment>
    <comment ref="C118" authorId="1">
      <text>
        <r>
          <rPr>
            <b/>
            <sz val="9"/>
            <rFont val="Tahoma"/>
            <family val="0"/>
          </rPr>
          <t>i30: by bike</t>
        </r>
        <r>
          <rPr>
            <sz val="9"/>
            <rFont val="Tahoma"/>
            <family val="0"/>
          </rPr>
          <t xml:space="preserve">
</t>
        </r>
      </text>
    </comment>
    <comment ref="C119" authorId="1">
      <text>
        <r>
          <rPr>
            <b/>
            <sz val="9"/>
            <rFont val="Tahoma"/>
            <family val="0"/>
          </rPr>
          <t>i30: by bike</t>
        </r>
        <r>
          <rPr>
            <sz val="9"/>
            <rFont val="Tahoma"/>
            <family val="0"/>
          </rPr>
          <t xml:space="preserve">
</t>
        </r>
      </text>
    </comment>
    <comment ref="C120" authorId="1">
      <text>
        <r>
          <rPr>
            <b/>
            <sz val="9"/>
            <rFont val="Tahoma"/>
            <family val="0"/>
          </rPr>
          <t>i30: by bike</t>
        </r>
        <r>
          <rPr>
            <sz val="9"/>
            <rFont val="Tahoma"/>
            <family val="0"/>
          </rPr>
          <t xml:space="preserve">
</t>
        </r>
      </text>
    </comment>
    <comment ref="C121" authorId="1">
      <text>
        <r>
          <rPr>
            <b/>
            <sz val="9"/>
            <rFont val="Tahoma"/>
            <family val="0"/>
          </rPr>
          <t>i30: by bike</t>
        </r>
        <r>
          <rPr>
            <sz val="9"/>
            <rFont val="Tahoma"/>
            <family val="0"/>
          </rPr>
          <t xml:space="preserve">
</t>
        </r>
      </text>
    </comment>
    <comment ref="C122" authorId="1">
      <text>
        <r>
          <rPr>
            <b/>
            <sz val="9"/>
            <rFont val="Tahoma"/>
            <family val="0"/>
          </rPr>
          <t>i30: by bike</t>
        </r>
        <r>
          <rPr>
            <sz val="9"/>
            <rFont val="Tahoma"/>
            <family val="0"/>
          </rPr>
          <t xml:space="preserve">
</t>
        </r>
      </text>
    </comment>
    <comment ref="C123" authorId="1">
      <text>
        <r>
          <rPr>
            <b/>
            <sz val="9"/>
            <rFont val="Tahoma"/>
            <family val="0"/>
          </rPr>
          <t>i30: by bike</t>
        </r>
        <r>
          <rPr>
            <sz val="9"/>
            <rFont val="Tahoma"/>
            <family val="0"/>
          </rPr>
          <t xml:space="preserve">
</t>
        </r>
      </text>
    </comment>
    <comment ref="C124" authorId="1">
      <text>
        <r>
          <rPr>
            <b/>
            <sz val="9"/>
            <rFont val="Tahoma"/>
            <family val="0"/>
          </rPr>
          <t>i30: by bike</t>
        </r>
        <r>
          <rPr>
            <sz val="9"/>
            <rFont val="Tahoma"/>
            <family val="0"/>
          </rPr>
          <t xml:space="preserve">
</t>
        </r>
      </text>
    </comment>
    <comment ref="C137" authorId="1">
      <text>
        <r>
          <rPr>
            <b/>
            <sz val="9"/>
            <rFont val="Tahoma"/>
            <family val="0"/>
          </rPr>
          <t>i30: no receipt in Galim</t>
        </r>
        <r>
          <rPr>
            <sz val="9"/>
            <rFont val="Tahoma"/>
            <family val="0"/>
          </rPr>
          <t xml:space="preserve">
</t>
        </r>
      </text>
    </comment>
    <comment ref="C138" authorId="1">
      <text>
        <r>
          <rPr>
            <b/>
            <sz val="9"/>
            <rFont val="Tahoma"/>
            <family val="0"/>
          </rPr>
          <t>i30: no receipt in Galim</t>
        </r>
        <r>
          <rPr>
            <sz val="9"/>
            <rFont val="Tahoma"/>
            <family val="0"/>
          </rPr>
          <t xml:space="preserve">
</t>
        </r>
      </text>
    </comment>
    <comment ref="C175" authorId="0">
      <text>
        <r>
          <rPr>
            <sz val="8"/>
            <rFont val="Tahoma"/>
            <family val="0"/>
          </rPr>
          <t xml:space="preserve">Bike in the quarters.
</t>
        </r>
      </text>
    </comment>
    <comment ref="C176" authorId="0">
      <text>
        <r>
          <rPr>
            <sz val="8"/>
            <rFont val="Tahoma"/>
            <family val="0"/>
          </rPr>
          <t xml:space="preserve">To Bastos.
</t>
        </r>
      </text>
    </comment>
    <comment ref="C19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ngoumjou/center</t>
        </r>
      </text>
    </comment>
    <comment ref="C199" authorId="0">
      <text>
        <r>
          <rPr>
            <b/>
            <sz val="8"/>
            <rFont val="Tahoma"/>
            <family val="0"/>
          </rPr>
          <t>user: by bike</t>
        </r>
        <r>
          <rPr>
            <sz val="8"/>
            <rFont val="Tahoma"/>
            <family val="0"/>
          </rPr>
          <t xml:space="preserve">
</t>
        </r>
      </text>
    </comment>
    <comment ref="C204" authorId="0">
      <text>
        <r>
          <rPr>
            <sz val="8"/>
            <rFont val="Tahoma"/>
            <family val="0"/>
          </rPr>
          <t xml:space="preserve">Laga-aefoulan-Mvan.
</t>
        </r>
      </text>
    </comment>
    <comment ref="C205" authorId="0">
      <text>
        <r>
          <rPr>
            <sz val="8"/>
            <rFont val="Tahoma"/>
            <family val="0"/>
          </rPr>
          <t xml:space="preserve">Within Ngoumou
</t>
        </r>
      </text>
    </comment>
    <comment ref="C207" authorId="0">
      <text>
        <r>
          <rPr>
            <sz val="8"/>
            <rFont val="Tahoma"/>
            <family val="0"/>
          </rPr>
          <t xml:space="preserve">Efoulan-Laga-Efoulan.
</t>
        </r>
      </text>
    </comment>
    <comment ref="C208" authorId="0">
      <text>
        <r>
          <rPr>
            <sz val="8"/>
            <rFont val="Tahoma"/>
            <family val="0"/>
          </rPr>
          <t xml:space="preserve">Laga-Effoulan
</t>
        </r>
      </text>
    </comment>
    <comment ref="C234" authorId="0">
      <text>
        <r>
          <rPr>
            <b/>
            <sz val="8"/>
            <rFont val="Tahoma"/>
            <family val="0"/>
          </rPr>
          <t>user: on bike</t>
        </r>
        <r>
          <rPr>
            <sz val="8"/>
            <rFont val="Tahoma"/>
            <family val="0"/>
          </rPr>
          <t xml:space="preserve">
</t>
        </r>
      </text>
    </comment>
    <comment ref="C235" authorId="0">
      <text>
        <r>
          <rPr>
            <b/>
            <sz val="8"/>
            <rFont val="Tahoma"/>
            <family val="0"/>
          </rPr>
          <t>user: on bike</t>
        </r>
        <r>
          <rPr>
            <sz val="8"/>
            <rFont val="Tahoma"/>
            <family val="0"/>
          </rPr>
          <t xml:space="preserve">
</t>
        </r>
      </text>
    </comment>
    <comment ref="C236" authorId="0">
      <text>
        <r>
          <rPr>
            <b/>
            <sz val="8"/>
            <rFont val="Tahoma"/>
            <family val="0"/>
          </rPr>
          <t>user: on bike</t>
        </r>
        <r>
          <rPr>
            <sz val="8"/>
            <rFont val="Tahoma"/>
            <family val="0"/>
          </rPr>
          <t xml:space="preserve">
</t>
        </r>
      </text>
    </comment>
    <comment ref="C237" authorId="0">
      <text>
        <r>
          <rPr>
            <b/>
            <sz val="8"/>
            <rFont val="Tahoma"/>
            <family val="0"/>
          </rPr>
          <t>user: on bike</t>
        </r>
        <r>
          <rPr>
            <sz val="8"/>
            <rFont val="Tahoma"/>
            <family val="0"/>
          </rPr>
          <t xml:space="preserve">
</t>
        </r>
      </text>
    </comment>
    <comment ref="C253" authorId="0">
      <text>
        <r>
          <rPr>
            <sz val="8"/>
            <rFont val="Tahoma"/>
            <family val="0"/>
          </rPr>
          <t xml:space="preserve">i25:Mineral water
</t>
        </r>
      </text>
    </comment>
    <comment ref="C273" authorId="0">
      <text>
        <r>
          <rPr>
            <b/>
            <sz val="8"/>
            <rFont val="Tahoma"/>
            <family val="0"/>
          </rPr>
          <t>user: on bike</t>
        </r>
        <r>
          <rPr>
            <sz val="8"/>
            <rFont val="Tahoma"/>
            <family val="0"/>
          </rPr>
          <t xml:space="preserve">
</t>
        </r>
      </text>
    </comment>
    <comment ref="C274" authorId="0">
      <text>
        <r>
          <rPr>
            <b/>
            <sz val="8"/>
            <rFont val="Tahoma"/>
            <family val="0"/>
          </rPr>
          <t>user: on bike</t>
        </r>
        <r>
          <rPr>
            <sz val="8"/>
            <rFont val="Tahoma"/>
            <family val="0"/>
          </rPr>
          <t xml:space="preserve">
</t>
        </r>
      </text>
    </comment>
    <comment ref="C291" authorId="0">
      <text>
        <r>
          <rPr>
            <sz val="8"/>
            <rFont val="Tahoma"/>
            <family val="0"/>
          </rPr>
          <t xml:space="preserve">i25:Mineral water.
</t>
        </r>
      </text>
    </comment>
    <comment ref="C306" authorId="0">
      <text>
        <r>
          <rPr>
            <sz val="8"/>
            <rFont val="Tahoma"/>
            <family val="0"/>
          </rPr>
          <t xml:space="preserve">Mbanga Mission
</t>
        </r>
      </text>
    </comment>
    <comment ref="C317" authorId="2">
      <text>
        <r>
          <rPr>
            <b/>
            <sz val="8"/>
            <rFont val="Tahoma"/>
            <family val="0"/>
          </rPr>
          <t>i30:clando</t>
        </r>
        <r>
          <rPr>
            <sz val="8"/>
            <rFont val="Tahoma"/>
            <family val="0"/>
          </rPr>
          <t xml:space="preserve">
</t>
        </r>
      </text>
    </comment>
    <comment ref="C318" authorId="2">
      <text>
        <r>
          <rPr>
            <b/>
            <sz val="8"/>
            <rFont val="Tahoma"/>
            <family val="0"/>
          </rPr>
          <t>i30:clando</t>
        </r>
        <r>
          <rPr>
            <sz val="8"/>
            <rFont val="Tahoma"/>
            <family val="0"/>
          </rPr>
          <t xml:space="preserve">
</t>
        </r>
      </text>
    </comment>
    <comment ref="C319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</t>
        </r>
      </text>
    </comment>
    <comment ref="C320" authorId="2">
      <text>
        <r>
          <rPr>
            <b/>
            <sz val="8"/>
            <rFont val="Tahoma"/>
            <family val="0"/>
          </rPr>
          <t>i30:clando</t>
        </r>
        <r>
          <rPr>
            <sz val="8"/>
            <rFont val="Tahoma"/>
            <family val="0"/>
          </rPr>
          <t xml:space="preserve">
</t>
        </r>
      </text>
    </comment>
    <comment ref="C321" authorId="2">
      <text>
        <r>
          <rPr>
            <b/>
            <sz val="8"/>
            <rFont val="Tahoma"/>
            <family val="0"/>
          </rPr>
          <t>i30:clando</t>
        </r>
        <r>
          <rPr>
            <sz val="8"/>
            <rFont val="Tahoma"/>
            <family val="0"/>
          </rPr>
          <t xml:space="preserve">
</t>
        </r>
      </text>
    </comment>
    <comment ref="C322" authorId="2">
      <text>
        <r>
          <rPr>
            <b/>
            <sz val="8"/>
            <rFont val="Tahoma"/>
            <family val="0"/>
          </rPr>
          <t>i30:by bike</t>
        </r>
        <r>
          <rPr>
            <sz val="8"/>
            <rFont val="Tahoma"/>
            <family val="0"/>
          </rPr>
          <t xml:space="preserve">
</t>
        </r>
      </text>
    </comment>
    <comment ref="C323" authorId="2">
      <text>
        <r>
          <rPr>
            <b/>
            <sz val="8"/>
            <rFont val="Tahoma"/>
            <family val="0"/>
          </rPr>
          <t>i30:by bike</t>
        </r>
        <r>
          <rPr>
            <sz val="8"/>
            <rFont val="Tahoma"/>
            <family val="0"/>
          </rPr>
          <t xml:space="preserve">
</t>
        </r>
      </text>
    </comment>
    <comment ref="C324" authorId="2">
      <text>
        <r>
          <rPr>
            <b/>
            <sz val="8"/>
            <rFont val="Tahoma"/>
            <family val="0"/>
          </rPr>
          <t>i30:by bike</t>
        </r>
        <r>
          <rPr>
            <sz val="8"/>
            <rFont val="Tahoma"/>
            <family val="0"/>
          </rPr>
          <t xml:space="preserve">
</t>
        </r>
      </text>
    </comment>
    <comment ref="C328" authorId="0">
      <text>
        <r>
          <rPr>
            <sz val="8"/>
            <rFont val="Tahoma"/>
            <family val="0"/>
          </rPr>
          <t xml:space="preserve">With Douala and y'de.
</t>
        </r>
      </text>
    </comment>
    <comment ref="C414" authorId="0">
      <text>
        <r>
          <rPr>
            <b/>
            <sz val="8"/>
            <rFont val="Tahoma"/>
            <family val="0"/>
          </rPr>
          <t>i5:by taxi</t>
        </r>
        <r>
          <rPr>
            <sz val="8"/>
            <rFont val="Tahoma"/>
            <family val="0"/>
          </rPr>
          <t xml:space="preserve">
</t>
        </r>
      </text>
    </comment>
    <comment ref="C415" authorId="0">
      <text>
        <r>
          <rPr>
            <b/>
            <sz val="8"/>
            <rFont val="Tahoma"/>
            <family val="0"/>
          </rPr>
          <t>i5:by taxi</t>
        </r>
        <r>
          <rPr>
            <sz val="8"/>
            <rFont val="Tahoma"/>
            <family val="0"/>
          </rPr>
          <t xml:space="preserve">
</t>
        </r>
      </text>
    </comment>
    <comment ref="C416" authorId="0">
      <text>
        <r>
          <rPr>
            <b/>
            <sz val="8"/>
            <rFont val="Tahoma"/>
            <family val="0"/>
          </rPr>
          <t>i5:by taxi</t>
        </r>
        <r>
          <rPr>
            <sz val="8"/>
            <rFont val="Tahoma"/>
            <family val="0"/>
          </rPr>
          <t xml:space="preserve">
</t>
        </r>
      </text>
    </comment>
    <comment ref="C440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441" authorId="0">
      <text>
        <r>
          <rPr>
            <b/>
            <sz val="8"/>
            <rFont val="Tahoma"/>
            <family val="0"/>
          </rPr>
          <t>i25: hired bike</t>
        </r>
        <r>
          <rPr>
            <sz val="8"/>
            <rFont val="Tahoma"/>
            <family val="0"/>
          </rPr>
          <t xml:space="preserve">
</t>
        </r>
      </text>
    </comment>
    <comment ref="C442" authorId="0">
      <text>
        <r>
          <rPr>
            <sz val="8"/>
            <rFont val="Tahoma"/>
            <family val="0"/>
          </rPr>
          <t xml:space="preserve">i25:on bike
</t>
        </r>
      </text>
    </comment>
    <comment ref="C443" authorId="0">
      <text>
        <r>
          <rPr>
            <b/>
            <sz val="8"/>
            <rFont val="Tahoma"/>
            <family val="0"/>
          </rPr>
          <t>i25: hired bike</t>
        </r>
        <r>
          <rPr>
            <sz val="8"/>
            <rFont val="Tahoma"/>
            <family val="0"/>
          </rPr>
          <t xml:space="preserve">
</t>
        </r>
      </text>
    </comment>
    <comment ref="C447" authorId="0">
      <text>
        <r>
          <rPr>
            <b/>
            <sz val="8"/>
            <rFont val="Tahoma"/>
            <family val="0"/>
          </rPr>
          <t>i5: in belabo</t>
        </r>
        <r>
          <rPr>
            <sz val="8"/>
            <rFont val="Tahoma"/>
            <family val="0"/>
          </rPr>
          <t xml:space="preserve">
</t>
        </r>
      </text>
    </comment>
    <comment ref="C448" authorId="0">
      <text>
        <r>
          <rPr>
            <b/>
            <sz val="8"/>
            <rFont val="Tahoma"/>
            <family val="0"/>
          </rPr>
          <t>i25: within Abongmbang Bertoua</t>
        </r>
        <r>
          <rPr>
            <sz val="8"/>
            <rFont val="Tahoma"/>
            <family val="0"/>
          </rPr>
          <t xml:space="preserve">
</t>
        </r>
      </text>
    </comment>
    <comment ref="C5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by clando</t>
        </r>
      </text>
    </comment>
    <comment ref="C5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by clando</t>
        </r>
      </text>
    </comment>
    <comment ref="C5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by bike</t>
        </r>
      </text>
    </comment>
    <comment ref="C5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hired bike</t>
        </r>
      </text>
    </comment>
    <comment ref="C597" authorId="0">
      <text>
        <r>
          <rPr>
            <sz val="8"/>
            <rFont val="Tahoma"/>
            <family val="0"/>
          </rPr>
          <t xml:space="preserve">Took the car along the way.
</t>
        </r>
      </text>
    </comment>
    <comment ref="C641" authorId="0">
      <text>
        <r>
          <rPr>
            <b/>
            <sz val="8"/>
            <rFont val="Tahoma"/>
            <family val="0"/>
          </rPr>
          <t>i5:by bike</t>
        </r>
        <r>
          <rPr>
            <sz val="8"/>
            <rFont val="Tahoma"/>
            <family val="0"/>
          </rPr>
          <t xml:space="preserve">
</t>
        </r>
      </text>
    </comment>
    <comment ref="C642" authorId="0">
      <text>
        <r>
          <rPr>
            <b/>
            <sz val="8"/>
            <rFont val="Tahoma"/>
            <family val="0"/>
          </rPr>
          <t>i5:by bike</t>
        </r>
        <r>
          <rPr>
            <sz val="8"/>
            <rFont val="Tahoma"/>
            <family val="0"/>
          </rPr>
          <t xml:space="preserve">
</t>
        </r>
      </text>
    </comment>
    <comment ref="C644" authorId="0">
      <text>
        <r>
          <rPr>
            <sz val="8"/>
            <rFont val="Tahoma"/>
            <family val="0"/>
          </rPr>
          <t xml:space="preserve">On bike
</t>
        </r>
      </text>
    </comment>
    <comment ref="C645" authorId="0">
      <text>
        <r>
          <rPr>
            <b/>
            <sz val="8"/>
            <rFont val="Tahoma"/>
            <family val="0"/>
          </rPr>
          <t>On bike:</t>
        </r>
        <r>
          <rPr>
            <sz val="8"/>
            <rFont val="Tahoma"/>
            <family val="0"/>
          </rPr>
          <t xml:space="preserve">
</t>
        </r>
      </text>
    </comment>
    <comment ref="C738" authorId="0">
      <text>
        <r>
          <rPr>
            <b/>
            <sz val="8"/>
            <rFont val="Tahoma"/>
            <family val="0"/>
          </rPr>
          <t>i25:stop back because of nanga operation.</t>
        </r>
        <r>
          <rPr>
            <sz val="8"/>
            <rFont val="Tahoma"/>
            <family val="0"/>
          </rPr>
          <t xml:space="preserve">
</t>
        </r>
      </text>
    </comment>
    <comment ref="C740" authorId="0">
      <text>
        <r>
          <rPr>
            <b/>
            <sz val="8"/>
            <rFont val="Tahoma"/>
            <family val="0"/>
          </rPr>
          <t>i25:by bike</t>
        </r>
        <r>
          <rPr>
            <sz val="8"/>
            <rFont val="Tahoma"/>
            <family val="0"/>
          </rPr>
          <t xml:space="preserve">
</t>
        </r>
      </text>
    </comment>
    <comment ref="C741" authorId="0">
      <text>
        <r>
          <rPr>
            <b/>
            <sz val="8"/>
            <rFont val="Tahoma"/>
            <family val="0"/>
          </rPr>
          <t>i25:by bike</t>
        </r>
        <r>
          <rPr>
            <sz val="8"/>
            <rFont val="Tahoma"/>
            <family val="0"/>
          </rPr>
          <t xml:space="preserve">
</t>
        </r>
      </text>
    </comment>
    <comment ref="C756" authorId="0">
      <text>
        <r>
          <rPr>
            <b/>
            <sz val="8"/>
            <rFont val="Tahoma"/>
            <family val="0"/>
          </rPr>
          <t>i25; Mineral water:</t>
        </r>
        <r>
          <rPr>
            <sz val="8"/>
            <rFont val="Tahoma"/>
            <family val="0"/>
          </rPr>
          <t xml:space="preserve">
</t>
        </r>
      </text>
    </comment>
    <comment ref="C758" authorId="0">
      <text>
        <r>
          <rPr>
            <sz val="8"/>
            <rFont val="Tahoma"/>
            <family val="0"/>
          </rPr>
          <t xml:space="preserve">i25:Mineral water.
</t>
        </r>
      </text>
    </comment>
    <comment ref="C776" authorId="0">
      <text>
        <r>
          <rPr>
            <b/>
            <sz val="8"/>
            <rFont val="Tahoma"/>
            <family val="0"/>
          </rPr>
          <t>i5:by bike</t>
        </r>
        <r>
          <rPr>
            <sz val="8"/>
            <rFont val="Tahoma"/>
            <family val="0"/>
          </rPr>
          <t xml:space="preserve">
</t>
        </r>
      </text>
    </comment>
    <comment ref="C777" authorId="0">
      <text>
        <r>
          <rPr>
            <b/>
            <sz val="8"/>
            <rFont val="Tahoma"/>
            <family val="0"/>
          </rPr>
          <t>i5:by bike</t>
        </r>
        <r>
          <rPr>
            <sz val="8"/>
            <rFont val="Tahoma"/>
            <family val="0"/>
          </rPr>
          <t xml:space="preserve">
</t>
        </r>
      </text>
    </comment>
    <comment ref="C778" authorId="0">
      <text>
        <r>
          <rPr>
            <b/>
            <sz val="8"/>
            <rFont val="Tahoma"/>
            <family val="0"/>
          </rPr>
          <t>i5:by bike</t>
        </r>
        <r>
          <rPr>
            <sz val="8"/>
            <rFont val="Tahoma"/>
            <family val="0"/>
          </rPr>
          <t xml:space="preserve">
</t>
        </r>
      </text>
    </comment>
    <comment ref="C8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Abongbang</t>
        </r>
      </text>
    </comment>
    <comment ref="C80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op Nanga</t>
        </r>
      </text>
    </comment>
    <comment ref="C8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op Nanga</t>
        </r>
      </text>
    </comment>
    <comment ref="C813" authorId="0">
      <text>
        <r>
          <rPr>
            <sz val="8"/>
            <rFont val="Tahoma"/>
            <family val="0"/>
          </rPr>
          <t xml:space="preserve">i25:by bike
</t>
        </r>
      </text>
    </comment>
    <comment ref="C814" authorId="0">
      <text>
        <r>
          <rPr>
            <sz val="8"/>
            <rFont val="Tahoma"/>
            <family val="0"/>
          </rPr>
          <t xml:space="preserve">i25: hired bike
</t>
        </r>
      </text>
    </comment>
    <comment ref="C815" authorId="0">
      <text>
        <r>
          <rPr>
            <b/>
            <sz val="8"/>
            <rFont val="Tahoma"/>
            <family val="0"/>
          </rPr>
          <t>i25:by bike</t>
        </r>
        <r>
          <rPr>
            <sz val="8"/>
            <rFont val="Tahoma"/>
            <family val="0"/>
          </rPr>
          <t xml:space="preserve">
</t>
        </r>
      </text>
    </comment>
    <comment ref="C817" authorId="0">
      <text>
        <r>
          <rPr>
            <b/>
            <sz val="8"/>
            <rFont val="Tahoma"/>
            <family val="0"/>
          </rPr>
          <t>i25:by clando</t>
        </r>
        <r>
          <rPr>
            <sz val="8"/>
            <rFont val="Tahoma"/>
            <family val="0"/>
          </rPr>
          <t xml:space="preserve">
</t>
        </r>
      </text>
    </comment>
    <comment ref="C836" authorId="0">
      <text>
        <r>
          <rPr>
            <b/>
            <sz val="8"/>
            <rFont val="Tahoma"/>
            <family val="0"/>
          </rPr>
          <t>i25:Mineral water</t>
        </r>
        <r>
          <rPr>
            <sz val="8"/>
            <rFont val="Tahoma"/>
            <family val="0"/>
          </rPr>
          <t xml:space="preserve">
</t>
        </r>
      </text>
    </comment>
    <comment ref="C838" authorId="0">
      <text>
        <r>
          <rPr>
            <sz val="8"/>
            <rFont val="Tahoma"/>
            <family val="0"/>
          </rPr>
          <t xml:space="preserve">i25:Mineral water.
</t>
        </r>
      </text>
    </comment>
    <comment ref="C840" authorId="0">
      <text>
        <r>
          <rPr>
            <sz val="8"/>
            <rFont val="Tahoma"/>
            <family val="0"/>
          </rPr>
          <t xml:space="preserve">i25:Mineral water
</t>
        </r>
      </text>
    </comment>
    <comment ref="C842" authorId="0">
      <text>
        <r>
          <rPr>
            <sz val="8"/>
            <rFont val="Tahoma"/>
            <family val="0"/>
          </rPr>
          <t xml:space="preserve">i25:Mineral water.
</t>
        </r>
      </text>
    </comment>
    <comment ref="C862" authorId="0">
      <text>
        <r>
          <rPr>
            <b/>
            <sz val="8"/>
            <rFont val="Tahoma"/>
            <family val="0"/>
          </rPr>
          <t>Julius: attemted operation in Douala</t>
        </r>
      </text>
    </comment>
    <comment ref="C873" authorId="0">
      <text>
        <r>
          <rPr>
            <b/>
            <sz val="8"/>
            <rFont val="Tahoma"/>
            <family val="0"/>
          </rPr>
          <t>Julius: 2 hired taxi for        4hours  each</t>
        </r>
        <r>
          <rPr>
            <sz val="8"/>
            <rFont val="Tahoma"/>
            <family val="0"/>
          </rPr>
          <t xml:space="preserve">
</t>
        </r>
      </text>
    </comment>
    <comment ref="C874" authorId="0">
      <text>
        <r>
          <rPr>
            <b/>
            <sz val="8"/>
            <rFont val="Tahoma"/>
            <family val="0"/>
          </rPr>
          <t>julius:hired bike for undercover</t>
        </r>
        <r>
          <rPr>
            <sz val="8"/>
            <rFont val="Tahoma"/>
            <family val="0"/>
          </rPr>
          <t xml:space="preserve">
</t>
        </r>
      </text>
    </comment>
    <comment ref="C910" authorId="0">
      <text>
        <r>
          <rPr>
            <b/>
            <sz val="8"/>
            <rFont val="Tahoma"/>
            <family val="0"/>
          </rPr>
          <t>user: Abongbang investigations</t>
        </r>
        <r>
          <rPr>
            <sz val="8"/>
            <rFont val="Tahoma"/>
            <family val="0"/>
          </rPr>
          <t xml:space="preserve">
</t>
        </r>
      </text>
    </comment>
    <comment ref="C916" authorId="0">
      <text>
        <r>
          <rPr>
            <b/>
            <sz val="8"/>
            <rFont val="Tahoma"/>
            <family val="0"/>
          </rPr>
          <t>i25:by clando</t>
        </r>
        <r>
          <rPr>
            <sz val="8"/>
            <rFont val="Tahoma"/>
            <family val="0"/>
          </rPr>
          <t xml:space="preserve">
</t>
        </r>
      </text>
    </comment>
    <comment ref="C919" authorId="0">
      <text>
        <r>
          <rPr>
            <sz val="8"/>
            <rFont val="Tahoma"/>
            <family val="0"/>
          </rPr>
          <t xml:space="preserve">i25: for Juluis  informer.
</t>
        </r>
      </text>
    </comment>
    <comment ref="C935" authorId="0">
      <text>
        <r>
          <rPr>
            <sz val="8"/>
            <rFont val="Tahoma"/>
            <family val="0"/>
          </rPr>
          <t xml:space="preserve">i25:Mineral water.
</t>
        </r>
      </text>
    </comment>
    <comment ref="C956" authorId="0">
      <text>
        <r>
          <rPr>
            <b/>
            <sz val="8"/>
            <rFont val="Tahoma"/>
            <family val="0"/>
          </rPr>
          <t>i5:by bike</t>
        </r>
        <r>
          <rPr>
            <sz val="8"/>
            <rFont val="Tahoma"/>
            <family val="0"/>
          </rPr>
          <t xml:space="preserve">
</t>
        </r>
      </text>
    </comment>
    <comment ref="C957" authorId="0">
      <text>
        <r>
          <rPr>
            <b/>
            <sz val="8"/>
            <rFont val="Tahoma"/>
            <family val="0"/>
          </rPr>
          <t>i5:by bike</t>
        </r>
        <r>
          <rPr>
            <sz val="8"/>
            <rFont val="Tahoma"/>
            <family val="0"/>
          </rPr>
          <t xml:space="preserve">
</t>
        </r>
      </text>
    </comment>
    <comment ref="C958" authorId="0">
      <text>
        <r>
          <rPr>
            <b/>
            <sz val="8"/>
            <rFont val="Tahoma"/>
            <family val="0"/>
          </rPr>
          <t>i5:by bike</t>
        </r>
        <r>
          <rPr>
            <sz val="8"/>
            <rFont val="Tahoma"/>
            <family val="0"/>
          </rPr>
          <t xml:space="preserve">
</t>
        </r>
      </text>
    </comment>
    <comment ref="C991" authorId="2">
      <text>
        <r>
          <rPr>
            <b/>
            <sz val="8"/>
            <rFont val="Tahoma"/>
            <family val="0"/>
          </rPr>
          <t>i30:clando</t>
        </r>
        <r>
          <rPr>
            <sz val="8"/>
            <rFont val="Tahoma"/>
            <family val="0"/>
          </rPr>
          <t xml:space="preserve">
</t>
        </r>
      </text>
    </comment>
    <comment ref="C992" authorId="2">
      <text>
        <r>
          <rPr>
            <b/>
            <sz val="8"/>
            <rFont val="Tahoma"/>
            <family val="0"/>
          </rPr>
          <t>i30:clando</t>
        </r>
        <r>
          <rPr>
            <sz val="8"/>
            <rFont val="Tahoma"/>
            <family val="0"/>
          </rPr>
          <t xml:space="preserve">
</t>
        </r>
      </text>
    </comment>
    <comment ref="C993" authorId="2">
      <text>
        <r>
          <rPr>
            <b/>
            <sz val="8"/>
            <rFont val="Tahoma"/>
            <family val="0"/>
          </rPr>
          <t>i30:by clando</t>
        </r>
        <r>
          <rPr>
            <sz val="8"/>
            <rFont val="Tahoma"/>
            <family val="0"/>
          </rPr>
          <t xml:space="preserve">
</t>
        </r>
      </text>
    </comment>
    <comment ref="C994" authorId="2">
      <text>
        <r>
          <rPr>
            <b/>
            <sz val="8"/>
            <rFont val="Tahoma"/>
            <family val="0"/>
          </rPr>
          <t>i30:by clando</t>
        </r>
        <r>
          <rPr>
            <sz val="8"/>
            <rFont val="Tahoma"/>
            <family val="0"/>
          </rPr>
          <t xml:space="preserve">
</t>
        </r>
      </text>
    </comment>
    <comment ref="C996" authorId="2">
      <text>
        <r>
          <rPr>
            <b/>
            <sz val="8"/>
            <rFont val="Tahoma"/>
            <family val="0"/>
          </rPr>
          <t>i30:clando</t>
        </r>
        <r>
          <rPr>
            <sz val="8"/>
            <rFont val="Tahoma"/>
            <family val="0"/>
          </rPr>
          <t xml:space="preserve">
</t>
        </r>
      </text>
    </comment>
    <comment ref="C997" authorId="2">
      <text>
        <r>
          <rPr>
            <b/>
            <sz val="8"/>
            <rFont val="Tahoma"/>
            <family val="0"/>
          </rPr>
          <t>i30:clando</t>
        </r>
        <r>
          <rPr>
            <sz val="8"/>
            <rFont val="Tahoma"/>
            <family val="0"/>
          </rPr>
          <t xml:space="preserve">
</t>
        </r>
      </text>
    </comment>
    <comment ref="C1000" authorId="2">
      <text>
        <r>
          <rPr>
            <b/>
            <sz val="8"/>
            <rFont val="Tahoma"/>
            <family val="0"/>
          </rPr>
          <t>i30:by bike</t>
        </r>
        <r>
          <rPr>
            <sz val="8"/>
            <rFont val="Tahoma"/>
            <family val="0"/>
          </rPr>
          <t xml:space="preserve">
</t>
        </r>
      </text>
    </comment>
    <comment ref="C1001" authorId="2">
      <text>
        <r>
          <rPr>
            <b/>
            <sz val="8"/>
            <rFont val="Tahoma"/>
            <family val="0"/>
          </rPr>
          <t>i30:by bike</t>
        </r>
        <r>
          <rPr>
            <sz val="8"/>
            <rFont val="Tahoma"/>
            <family val="0"/>
          </rPr>
          <t xml:space="preserve">
</t>
        </r>
      </text>
    </comment>
    <comment ref="C1050" authorId="0">
      <text>
        <r>
          <rPr>
            <b/>
            <sz val="8"/>
            <rFont val="Tahoma"/>
            <family val="0"/>
          </rPr>
          <t>i5:clando</t>
        </r>
        <r>
          <rPr>
            <sz val="8"/>
            <rFont val="Tahoma"/>
            <family val="0"/>
          </rPr>
          <t xml:space="preserve">
</t>
        </r>
      </text>
    </comment>
    <comment ref="C1051" authorId="0">
      <text>
        <r>
          <rPr>
            <b/>
            <sz val="8"/>
            <rFont val="Tahoma"/>
            <family val="0"/>
          </rPr>
          <t>i5:clando</t>
        </r>
        <r>
          <rPr>
            <sz val="8"/>
            <rFont val="Tahoma"/>
            <family val="0"/>
          </rPr>
          <t xml:space="preserve">
</t>
        </r>
      </text>
    </comment>
    <comment ref="C1052" authorId="0">
      <text>
        <r>
          <rPr>
            <b/>
            <sz val="8"/>
            <rFont val="Tahoma"/>
            <family val="0"/>
          </rPr>
          <t>i5:clando</t>
        </r>
        <r>
          <rPr>
            <sz val="8"/>
            <rFont val="Tahoma"/>
            <family val="0"/>
          </rPr>
          <t xml:space="preserve">
</t>
        </r>
      </text>
    </comment>
    <comment ref="C1053" authorId="0">
      <text>
        <r>
          <rPr>
            <b/>
            <sz val="8"/>
            <rFont val="Tahoma"/>
            <family val="0"/>
          </rPr>
          <t>i5:clando</t>
        </r>
        <r>
          <rPr>
            <sz val="8"/>
            <rFont val="Tahoma"/>
            <family val="0"/>
          </rPr>
          <t xml:space="preserve">
</t>
        </r>
      </text>
    </comment>
    <comment ref="C1056" authorId="0">
      <text>
        <r>
          <rPr>
            <b/>
            <sz val="8"/>
            <rFont val="Tahoma"/>
            <family val="0"/>
          </rPr>
          <t>i5:clando</t>
        </r>
        <r>
          <rPr>
            <sz val="8"/>
            <rFont val="Tahoma"/>
            <family val="0"/>
          </rPr>
          <t xml:space="preserve">
</t>
        </r>
      </text>
    </comment>
    <comment ref="C1057" authorId="0">
      <text>
        <r>
          <rPr>
            <b/>
            <sz val="8"/>
            <rFont val="Tahoma"/>
            <family val="0"/>
          </rPr>
          <t>i5:by clando</t>
        </r>
        <r>
          <rPr>
            <sz val="8"/>
            <rFont val="Tahoma"/>
            <family val="0"/>
          </rPr>
          <t xml:space="preserve">
</t>
        </r>
      </text>
    </comment>
    <comment ref="C1058" authorId="0">
      <text>
        <r>
          <rPr>
            <b/>
            <sz val="8"/>
            <rFont val="Tahoma"/>
            <family val="0"/>
          </rPr>
          <t>i5:bike</t>
        </r>
        <r>
          <rPr>
            <sz val="8"/>
            <rFont val="Tahoma"/>
            <family val="0"/>
          </rPr>
          <t xml:space="preserve">
</t>
        </r>
      </text>
    </comment>
    <comment ref="C1059" authorId="0">
      <text>
        <r>
          <rPr>
            <b/>
            <sz val="8"/>
            <rFont val="Tahoma"/>
            <family val="0"/>
          </rPr>
          <t>i5: with informer Valere by bike</t>
        </r>
        <r>
          <rPr>
            <sz val="8"/>
            <rFont val="Tahoma"/>
            <family val="0"/>
          </rPr>
          <t xml:space="preserve">
</t>
        </r>
      </text>
    </comment>
    <comment ref="C1117" authorId="0">
      <text>
        <r>
          <rPr>
            <b/>
            <sz val="8"/>
            <rFont val="Tahoma"/>
            <family val="0"/>
          </rPr>
          <t>i30: Douala investigations</t>
        </r>
        <r>
          <rPr>
            <sz val="8"/>
            <rFont val="Tahoma"/>
            <family val="0"/>
          </rPr>
          <t xml:space="preserve">
</t>
        </r>
      </text>
    </comment>
    <comment ref="C1118" authorId="0">
      <text>
        <r>
          <rPr>
            <b/>
            <sz val="8"/>
            <rFont val="Tahoma"/>
            <family val="0"/>
          </rPr>
          <t>i30: Douala investigations</t>
        </r>
        <r>
          <rPr>
            <sz val="8"/>
            <rFont val="Tahoma"/>
            <family val="0"/>
          </rPr>
          <t xml:space="preserve">
</t>
        </r>
      </text>
    </comment>
    <comment ref="C1416" authorId="2">
      <text>
        <r>
          <rPr>
            <b/>
            <sz val="8"/>
            <rFont val="Tahoma"/>
            <family val="0"/>
          </rPr>
          <t>i30:by clando</t>
        </r>
        <r>
          <rPr>
            <sz val="8"/>
            <rFont val="Tahoma"/>
            <family val="0"/>
          </rPr>
          <t xml:space="preserve">
</t>
        </r>
      </text>
    </comment>
    <comment ref="C1131" authorId="0">
      <text>
        <r>
          <rPr>
            <b/>
            <sz val="8"/>
            <rFont val="Tahoma"/>
            <family val="0"/>
          </rPr>
          <t>i30:Day of operation taxi for dealer</t>
        </r>
        <r>
          <rPr>
            <sz val="8"/>
            <rFont val="Tahoma"/>
            <family val="0"/>
          </rPr>
          <t xml:space="preserve">
</t>
        </r>
      </text>
    </comment>
    <comment ref="C1181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1182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1198" authorId="0">
      <text>
        <r>
          <rPr>
            <b/>
            <sz val="8"/>
            <rFont val="Tahoma"/>
            <family val="0"/>
          </rPr>
          <t>i25:mineral water</t>
        </r>
        <r>
          <rPr>
            <sz val="8"/>
            <rFont val="Tahoma"/>
            <family val="0"/>
          </rPr>
          <t xml:space="preserve">
</t>
        </r>
      </text>
    </comment>
    <comment ref="C1210" authorId="0">
      <text>
        <r>
          <rPr>
            <b/>
            <sz val="8"/>
            <rFont val="Tahoma"/>
            <family val="0"/>
          </rPr>
          <t>i25: Nanga investigations</t>
        </r>
        <r>
          <rPr>
            <sz val="8"/>
            <rFont val="Tahoma"/>
            <family val="0"/>
          </rPr>
          <t xml:space="preserve">
</t>
        </r>
      </text>
    </comment>
    <comment ref="C1215" authorId="0">
      <text>
        <r>
          <rPr>
            <b/>
            <sz val="8"/>
            <rFont val="Tahoma"/>
            <family val="0"/>
          </rPr>
          <t>i25:by bike</t>
        </r>
        <r>
          <rPr>
            <sz val="8"/>
            <rFont val="Tahoma"/>
            <family val="0"/>
          </rPr>
          <t xml:space="preserve">
</t>
        </r>
      </text>
    </comment>
    <comment ref="C1216" authorId="0">
      <text>
        <r>
          <rPr>
            <b/>
            <sz val="8"/>
            <rFont val="Tahoma"/>
            <family val="0"/>
          </rPr>
          <t>i25:by bike</t>
        </r>
        <r>
          <rPr>
            <sz val="8"/>
            <rFont val="Tahoma"/>
            <family val="0"/>
          </rPr>
          <t xml:space="preserve">
</t>
        </r>
      </text>
    </comment>
    <comment ref="C1217" authorId="0">
      <text>
        <r>
          <rPr>
            <b/>
            <sz val="8"/>
            <rFont val="Tahoma"/>
            <family val="0"/>
          </rPr>
          <t>i25:by bike</t>
        </r>
        <r>
          <rPr>
            <sz val="8"/>
            <rFont val="Tahoma"/>
            <family val="0"/>
          </rPr>
          <t xml:space="preserve">
</t>
        </r>
      </text>
    </comment>
    <comment ref="C1218" authorId="0">
      <text>
        <r>
          <rPr>
            <b/>
            <sz val="8"/>
            <rFont val="Tahoma"/>
            <family val="0"/>
          </rPr>
          <t>i25:by bike</t>
        </r>
        <r>
          <rPr>
            <sz val="8"/>
            <rFont val="Tahoma"/>
            <family val="0"/>
          </rPr>
          <t xml:space="preserve">
</t>
        </r>
      </text>
    </comment>
    <comment ref="C1219" authorId="0">
      <text>
        <r>
          <rPr>
            <b/>
            <sz val="8"/>
            <rFont val="Tahoma"/>
            <family val="0"/>
          </rPr>
          <t>i25:by bike</t>
        </r>
        <r>
          <rPr>
            <sz val="8"/>
            <rFont val="Tahoma"/>
            <family val="0"/>
          </rPr>
          <t xml:space="preserve">
</t>
        </r>
      </text>
    </comment>
    <comment ref="C1220" authorId="0">
      <text>
        <r>
          <rPr>
            <b/>
            <sz val="8"/>
            <rFont val="Tahoma"/>
            <family val="0"/>
          </rPr>
          <t>i25:by bike</t>
        </r>
        <r>
          <rPr>
            <sz val="8"/>
            <rFont val="Tahoma"/>
            <family val="0"/>
          </rPr>
          <t xml:space="preserve">
</t>
        </r>
      </text>
    </comment>
    <comment ref="C1221" authorId="0">
      <text>
        <r>
          <rPr>
            <b/>
            <sz val="8"/>
            <rFont val="Tahoma"/>
            <family val="0"/>
          </rPr>
          <t>i25:by clando</t>
        </r>
        <r>
          <rPr>
            <sz val="8"/>
            <rFont val="Tahoma"/>
            <family val="0"/>
          </rPr>
          <t xml:space="preserve">
</t>
        </r>
      </text>
    </comment>
    <comment ref="C1222" authorId="0">
      <text>
        <r>
          <rPr>
            <b/>
            <sz val="8"/>
            <rFont val="Tahoma"/>
            <family val="0"/>
          </rPr>
          <t>i25:by clando</t>
        </r>
        <r>
          <rPr>
            <sz val="8"/>
            <rFont val="Tahoma"/>
            <family val="0"/>
          </rPr>
          <t xml:space="preserve">
</t>
        </r>
      </text>
    </comment>
    <comment ref="C1246" authorId="0">
      <text>
        <r>
          <rPr>
            <b/>
            <sz val="8"/>
            <rFont val="Tahoma"/>
            <family val="0"/>
          </rPr>
          <t>i25:mineral water</t>
        </r>
        <r>
          <rPr>
            <sz val="8"/>
            <rFont val="Tahoma"/>
            <family val="0"/>
          </rPr>
          <t xml:space="preserve">
</t>
        </r>
      </text>
    </comment>
    <comment ref="C1248" authorId="0">
      <text>
        <r>
          <rPr>
            <b/>
            <sz val="8"/>
            <rFont val="Tahoma"/>
            <family val="0"/>
          </rPr>
          <t>i25:mineral water</t>
        </r>
        <r>
          <rPr>
            <sz val="8"/>
            <rFont val="Tahoma"/>
            <family val="0"/>
          </rPr>
          <t xml:space="preserve">
</t>
        </r>
      </text>
    </comment>
    <comment ref="C1252" authorId="0">
      <text>
        <r>
          <rPr>
            <b/>
            <sz val="8"/>
            <rFont val="Tahoma"/>
            <family val="0"/>
          </rPr>
          <t>i25:mineral water</t>
        </r>
        <r>
          <rPr>
            <sz val="8"/>
            <rFont val="Tahoma"/>
            <family val="0"/>
          </rPr>
          <t xml:space="preserve">
</t>
        </r>
      </text>
    </comment>
    <comment ref="C1254" authorId="0">
      <text>
        <r>
          <rPr>
            <b/>
            <sz val="8"/>
            <rFont val="Tahoma"/>
            <family val="0"/>
          </rPr>
          <t>i25:mineral water</t>
        </r>
        <r>
          <rPr>
            <sz val="8"/>
            <rFont val="Tahoma"/>
            <family val="0"/>
          </rPr>
          <t xml:space="preserve">
</t>
        </r>
      </text>
    </comment>
    <comment ref="C1273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Douala</t>
        </r>
      </text>
    </comment>
    <comment ref="C1283" authorId="0">
      <text>
        <r>
          <rPr>
            <b/>
            <sz val="8"/>
            <rFont val="Tahoma"/>
            <family val="0"/>
          </rPr>
          <t>julius:for 2 undercovers</t>
        </r>
        <r>
          <rPr>
            <sz val="8"/>
            <rFont val="Tahoma"/>
            <family val="0"/>
          </rPr>
          <t xml:space="preserve">
</t>
        </r>
      </text>
    </comment>
    <comment ref="C16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Nanga OP</t>
        </r>
      </text>
    </comment>
    <comment ref="C16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Nanga OP</t>
        </r>
      </text>
    </comment>
    <comment ref="C1708" authorId="0">
      <text>
        <r>
          <rPr>
            <b/>
            <sz val="8"/>
            <rFont val="Tahoma"/>
            <family val="0"/>
          </rPr>
          <t>user:x2 mineral water</t>
        </r>
        <r>
          <rPr>
            <sz val="8"/>
            <rFont val="Tahoma"/>
            <family val="0"/>
          </rPr>
          <t xml:space="preserve">
</t>
        </r>
      </text>
    </comment>
    <comment ref="C1653" authorId="0">
      <text>
        <r>
          <rPr>
            <b/>
            <sz val="8"/>
            <rFont val="Tahoma"/>
            <family val="0"/>
          </rPr>
          <t>Francis: MINFOF agent who left Yaounde to Nanga for the operation</t>
        </r>
        <r>
          <rPr>
            <sz val="8"/>
            <rFont val="Tahoma"/>
            <family val="0"/>
          </rPr>
          <t xml:space="preserve">
</t>
        </r>
      </text>
    </comment>
    <comment ref="C1654" authorId="0">
      <text>
        <r>
          <rPr>
            <b/>
            <sz val="8"/>
            <rFont val="Tahoma"/>
            <family val="0"/>
          </rPr>
          <t>Essisima: MINFOF agent who left Yaounde to Nanga for the operation</t>
        </r>
        <r>
          <rPr>
            <sz val="8"/>
            <rFont val="Tahoma"/>
            <family val="0"/>
          </rPr>
          <t xml:space="preserve">
</t>
        </r>
      </text>
    </comment>
    <comment ref="C1713" authorId="0">
      <text>
        <r>
          <rPr>
            <b/>
            <sz val="8"/>
            <rFont val="Tahoma"/>
            <family val="0"/>
          </rPr>
          <t>Francis: MINFOF agent who left Yaounde to Nanga for the operation</t>
        </r>
        <r>
          <rPr>
            <sz val="8"/>
            <rFont val="Tahoma"/>
            <family val="0"/>
          </rPr>
          <t xml:space="preserve">
</t>
        </r>
      </text>
    </comment>
    <comment ref="C1714" authorId="0">
      <text>
        <r>
          <rPr>
            <b/>
            <sz val="8"/>
            <rFont val="Tahoma"/>
            <family val="0"/>
          </rPr>
          <t>Essisima: MINFOF agent who left Yaounde to Nanga for the operation</t>
        </r>
        <r>
          <rPr>
            <sz val="8"/>
            <rFont val="Tahoma"/>
            <family val="0"/>
          </rPr>
          <t xml:space="preserve">
</t>
        </r>
      </text>
    </comment>
    <comment ref="C16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give to  the delegate of Nanga Eboko for Pela's operation</t>
        </r>
      </text>
    </comment>
    <comment ref="C16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ive to  the chief of wildlife of Nanga Eboko for Pela's operation</t>
        </r>
      </text>
    </comment>
    <comment ref="C16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MINFOF agent from Nanga who took part in the operation</t>
        </r>
      </text>
    </comment>
    <comment ref="C1765" authorId="0">
      <text>
        <r>
          <rPr>
            <b/>
            <sz val="8"/>
            <rFont val="Tahoma"/>
            <family val="0"/>
          </rPr>
          <t>user: for taking part in the operation</t>
        </r>
        <r>
          <rPr>
            <sz val="8"/>
            <rFont val="Tahoma"/>
            <family val="0"/>
          </rPr>
          <t xml:space="preserve">
</t>
        </r>
      </text>
    </comment>
    <comment ref="C171" authorId="0">
      <text>
        <r>
          <rPr>
            <b/>
            <sz val="8"/>
            <rFont val="Tahoma"/>
            <family val="0"/>
          </rPr>
          <t xml:space="preserve">user: took private transport                                                        </t>
        </r>
        <r>
          <rPr>
            <sz val="8"/>
            <rFont val="Tahoma"/>
            <family val="0"/>
          </rPr>
          <t xml:space="preserve">
</t>
        </r>
      </text>
    </comment>
    <comment ref="C169" authorId="0">
      <text>
        <r>
          <rPr>
            <b/>
            <sz val="8"/>
            <rFont val="Tahoma"/>
            <family val="0"/>
          </rPr>
          <t>user: on bike</t>
        </r>
        <r>
          <rPr>
            <sz val="8"/>
            <rFont val="Tahoma"/>
            <family val="0"/>
          </rPr>
          <t xml:space="preserve">
</t>
        </r>
      </text>
    </comment>
    <comment ref="C170" authorId="0">
      <text>
        <r>
          <rPr>
            <b/>
            <sz val="8"/>
            <rFont val="Tahoma"/>
            <family val="0"/>
          </rPr>
          <t>user: on bike</t>
        </r>
        <r>
          <rPr>
            <sz val="8"/>
            <rFont val="Tahoma"/>
            <family val="0"/>
          </rPr>
          <t xml:space="preserve">
</t>
        </r>
      </text>
    </comment>
    <comment ref="C168" authorId="0">
      <text>
        <r>
          <rPr>
            <b/>
            <sz val="8"/>
            <rFont val="Tahoma"/>
            <family val="0"/>
          </rPr>
          <t>user: on bike</t>
        </r>
        <r>
          <rPr>
            <sz val="8"/>
            <rFont val="Tahoma"/>
            <family val="0"/>
          </rPr>
          <t xml:space="preserve">
</t>
        </r>
      </text>
    </comment>
    <comment ref="C304" authorId="0">
      <text>
        <r>
          <rPr>
            <b/>
            <sz val="8"/>
            <rFont val="Tahoma"/>
            <family val="0"/>
          </rPr>
          <t>i30:Douala</t>
        </r>
        <r>
          <rPr>
            <sz val="8"/>
            <rFont val="Tahoma"/>
            <family val="0"/>
          </rPr>
          <t xml:space="preserve">
</t>
        </r>
      </text>
    </comment>
    <comment ref="C733" authorId="0">
      <text>
        <r>
          <rPr>
            <b/>
            <sz val="8"/>
            <rFont val="Tahoma"/>
            <family val="0"/>
          </rPr>
          <t>i5: mindurou investigations</t>
        </r>
        <r>
          <rPr>
            <sz val="8"/>
            <rFont val="Tahoma"/>
            <family val="0"/>
          </rPr>
          <t xml:space="preserve">
</t>
        </r>
      </text>
    </comment>
    <comment ref="C739" authorId="0">
      <text>
        <r>
          <rPr>
            <b/>
            <sz val="8"/>
            <rFont val="Tahoma"/>
            <family val="0"/>
          </rPr>
          <t>i25:by bike</t>
        </r>
        <r>
          <rPr>
            <sz val="8"/>
            <rFont val="Tahoma"/>
            <family val="0"/>
          </rPr>
          <t xml:space="preserve">
</t>
        </r>
      </text>
    </comment>
    <comment ref="C876" authorId="0">
      <text>
        <r>
          <rPr>
            <b/>
            <sz val="8"/>
            <rFont val="Tahoma"/>
            <family val="0"/>
          </rPr>
          <t>Julius: 2 hired taxi for        4hours  each</t>
        </r>
        <r>
          <rPr>
            <sz val="8"/>
            <rFont val="Tahoma"/>
            <family val="0"/>
          </rPr>
          <t xml:space="preserve">
</t>
        </r>
      </text>
    </comment>
    <comment ref="C920" authorId="0">
      <text>
        <r>
          <rPr>
            <b/>
            <sz val="8"/>
            <rFont val="Tahoma"/>
            <family val="0"/>
          </rPr>
          <t>i25: took private transport</t>
        </r>
        <r>
          <rPr>
            <sz val="8"/>
            <rFont val="Tahoma"/>
            <family val="0"/>
          </rPr>
          <t xml:space="preserve">
</t>
        </r>
      </text>
    </comment>
    <comment ref="C937" authorId="0">
      <text>
        <r>
          <rPr>
            <sz val="8"/>
            <rFont val="Tahoma"/>
            <family val="0"/>
          </rPr>
          <t xml:space="preserve">i25:Mineral water.
</t>
        </r>
      </text>
    </comment>
    <comment ref="C955" authorId="0">
      <text>
        <r>
          <rPr>
            <b/>
            <sz val="8"/>
            <rFont val="Tahoma"/>
            <family val="0"/>
          </rPr>
          <t>i5:by bike</t>
        </r>
        <r>
          <rPr>
            <sz val="8"/>
            <rFont val="Tahoma"/>
            <family val="0"/>
          </rPr>
          <t xml:space="preserve">
</t>
        </r>
      </text>
    </comment>
    <comment ref="C959" authorId="0">
      <text>
        <r>
          <rPr>
            <b/>
            <sz val="8"/>
            <rFont val="Tahoma"/>
            <family val="0"/>
          </rPr>
          <t>i5:by bike</t>
        </r>
        <r>
          <rPr>
            <sz val="8"/>
            <rFont val="Tahoma"/>
            <family val="0"/>
          </rPr>
          <t xml:space="preserve">
</t>
        </r>
      </text>
    </comment>
    <comment ref="C960" authorId="0">
      <text>
        <r>
          <rPr>
            <b/>
            <sz val="8"/>
            <rFont val="Tahoma"/>
            <family val="0"/>
          </rPr>
          <t>i5:by bike</t>
        </r>
        <r>
          <rPr>
            <sz val="8"/>
            <rFont val="Tahoma"/>
            <family val="0"/>
          </rPr>
          <t xml:space="preserve">
</t>
        </r>
      </text>
    </comment>
    <comment ref="C998" authorId="2">
      <text>
        <r>
          <rPr>
            <b/>
            <sz val="8"/>
            <rFont val="Tahoma"/>
            <family val="0"/>
          </rPr>
          <t>i30:by bike</t>
        </r>
        <r>
          <rPr>
            <sz val="8"/>
            <rFont val="Tahoma"/>
            <family val="0"/>
          </rPr>
          <t xml:space="preserve">
</t>
        </r>
      </text>
    </comment>
    <comment ref="C999" authorId="2">
      <text>
        <r>
          <rPr>
            <b/>
            <sz val="8"/>
            <rFont val="Tahoma"/>
            <family val="0"/>
          </rPr>
          <t>i30:by bike</t>
        </r>
        <r>
          <rPr>
            <sz val="8"/>
            <rFont val="Tahoma"/>
            <family val="0"/>
          </rPr>
          <t xml:space="preserve">
</t>
        </r>
      </text>
    </comment>
    <comment ref="C1054" authorId="0">
      <text>
        <r>
          <rPr>
            <b/>
            <sz val="8"/>
            <rFont val="Tahoma"/>
            <family val="0"/>
          </rPr>
          <t>i5:bike</t>
        </r>
        <r>
          <rPr>
            <sz val="8"/>
            <rFont val="Tahoma"/>
            <family val="0"/>
          </rPr>
          <t xml:space="preserve">
</t>
        </r>
      </text>
    </comment>
    <comment ref="C1055" authorId="0">
      <text>
        <r>
          <rPr>
            <b/>
            <sz val="8"/>
            <rFont val="Tahoma"/>
            <family val="0"/>
          </rPr>
          <t>i5:bike</t>
        </r>
        <r>
          <rPr>
            <sz val="8"/>
            <rFont val="Tahoma"/>
            <family val="0"/>
          </rPr>
          <t xml:space="preserve">
</t>
        </r>
      </text>
    </comment>
    <comment ref="C1060" authorId="0">
      <text>
        <r>
          <rPr>
            <b/>
            <sz val="8"/>
            <rFont val="Tahoma"/>
            <family val="0"/>
          </rPr>
          <t>i5:bike</t>
        </r>
        <r>
          <rPr>
            <sz val="8"/>
            <rFont val="Tahoma"/>
            <family val="0"/>
          </rPr>
          <t xml:space="preserve">
</t>
        </r>
      </text>
    </comment>
    <comment ref="C1061" authorId="0">
      <text>
        <r>
          <rPr>
            <b/>
            <sz val="8"/>
            <rFont val="Tahoma"/>
            <family val="0"/>
          </rPr>
          <t>i5:bike</t>
        </r>
        <r>
          <rPr>
            <sz val="8"/>
            <rFont val="Tahoma"/>
            <family val="0"/>
          </rPr>
          <t xml:space="preserve">
</t>
        </r>
      </text>
    </comment>
    <comment ref="C1062" authorId="0">
      <text>
        <r>
          <rPr>
            <b/>
            <sz val="8"/>
            <rFont val="Tahoma"/>
            <family val="0"/>
          </rPr>
          <t>i5:bike</t>
        </r>
        <r>
          <rPr>
            <sz val="8"/>
            <rFont val="Tahoma"/>
            <family val="0"/>
          </rPr>
          <t xml:space="preserve">
</t>
        </r>
      </text>
    </comment>
    <comment ref="C1063" authorId="0">
      <text>
        <r>
          <rPr>
            <b/>
            <sz val="8"/>
            <rFont val="Tahoma"/>
            <family val="0"/>
          </rPr>
          <t>i5:bike</t>
        </r>
        <r>
          <rPr>
            <sz val="8"/>
            <rFont val="Tahoma"/>
            <family val="0"/>
          </rPr>
          <t xml:space="preserve">
</t>
        </r>
      </text>
    </comment>
    <comment ref="C1064" authorId="0">
      <text>
        <r>
          <rPr>
            <b/>
            <sz val="8"/>
            <rFont val="Tahoma"/>
            <family val="0"/>
          </rPr>
          <t>i5:bike</t>
        </r>
        <r>
          <rPr>
            <sz val="8"/>
            <rFont val="Tahoma"/>
            <family val="0"/>
          </rPr>
          <t xml:space="preserve">
</t>
        </r>
      </text>
    </comment>
    <comment ref="C1065" authorId="0">
      <text>
        <r>
          <rPr>
            <b/>
            <sz val="8"/>
            <rFont val="Tahoma"/>
            <family val="0"/>
          </rPr>
          <t>i5:bike</t>
        </r>
        <r>
          <rPr>
            <sz val="8"/>
            <rFont val="Tahoma"/>
            <family val="0"/>
          </rPr>
          <t xml:space="preserve">
</t>
        </r>
      </text>
    </comment>
    <comment ref="C1066" authorId="0">
      <text>
        <r>
          <rPr>
            <b/>
            <sz val="8"/>
            <rFont val="Tahoma"/>
            <family val="0"/>
          </rPr>
          <t>i5:bike</t>
        </r>
        <r>
          <rPr>
            <sz val="8"/>
            <rFont val="Tahoma"/>
            <family val="0"/>
          </rPr>
          <t xml:space="preserve">
</t>
        </r>
      </text>
    </comment>
    <comment ref="C1067" authorId="0">
      <text>
        <r>
          <rPr>
            <b/>
            <sz val="8"/>
            <rFont val="Tahoma"/>
            <family val="0"/>
          </rPr>
          <t>i5:bike</t>
        </r>
        <r>
          <rPr>
            <sz val="8"/>
            <rFont val="Tahoma"/>
            <family val="0"/>
          </rPr>
          <t xml:space="preserve">
</t>
        </r>
      </text>
    </comment>
    <comment ref="C1068" authorId="0">
      <text>
        <r>
          <rPr>
            <b/>
            <sz val="8"/>
            <rFont val="Tahoma"/>
            <family val="0"/>
          </rPr>
          <t>i5:bike</t>
        </r>
        <r>
          <rPr>
            <sz val="8"/>
            <rFont val="Tahoma"/>
            <family val="0"/>
          </rPr>
          <t xml:space="preserve">
</t>
        </r>
      </text>
    </comment>
    <comment ref="C1045" authorId="0">
      <text>
        <r>
          <rPr>
            <b/>
            <sz val="8"/>
            <rFont val="Tahoma"/>
            <family val="0"/>
          </rPr>
          <t>i25: call box</t>
        </r>
        <r>
          <rPr>
            <sz val="8"/>
            <rFont val="Tahoma"/>
            <family val="0"/>
          </rPr>
          <t xml:space="preserve">
</t>
        </r>
      </text>
    </comment>
    <comment ref="C1186" authorId="0">
      <text>
        <r>
          <rPr>
            <b/>
            <sz val="8"/>
            <rFont val="Tahoma"/>
            <family val="0"/>
          </rPr>
          <t>i25:transport in D'la,Y'de and Nkoteng</t>
        </r>
        <r>
          <rPr>
            <sz val="8"/>
            <rFont val="Tahoma"/>
            <family val="0"/>
          </rPr>
          <t xml:space="preserve">
</t>
        </r>
      </text>
    </comment>
    <comment ref="C2558" authorId="3">
      <text>
        <r>
          <rPr>
            <b/>
            <sz val="8"/>
            <rFont val="Tahoma"/>
            <family val="0"/>
          </rPr>
          <t>eric: packs of information kits english and french.</t>
        </r>
        <r>
          <rPr>
            <sz val="8"/>
            <rFont val="Tahoma"/>
            <family val="0"/>
          </rPr>
          <t xml:space="preserve">
</t>
        </r>
      </text>
    </comment>
    <comment ref="C2829" authorId="0">
      <text>
        <r>
          <rPr>
            <sz val="8"/>
            <rFont val="Tahoma"/>
            <family val="0"/>
          </rPr>
          <t xml:space="preserve">Emeline: 20,000 to i25 in Bamenda.
</t>
        </r>
      </text>
    </comment>
    <comment ref="C2830" authorId="0">
      <text>
        <r>
          <rPr>
            <sz val="8"/>
            <rFont val="Tahoma"/>
            <family val="0"/>
          </rPr>
          <t xml:space="preserve">Emeline: 5,500 to i5in Bamenda.
</t>
        </r>
      </text>
    </comment>
    <comment ref="C2831" authorId="0">
      <text>
        <r>
          <rPr>
            <sz val="8"/>
            <rFont val="Tahoma"/>
            <family val="0"/>
          </rPr>
          <t xml:space="preserve">Emeline: 8500 to i5 in Bamenda.
</t>
        </r>
      </text>
    </comment>
    <comment ref="C2832" authorId="0">
      <text>
        <r>
          <rPr>
            <sz val="8"/>
            <rFont val="Tahoma"/>
            <family val="0"/>
          </rPr>
          <t xml:space="preserve">Emeline: 80,000 to Juluis in Baffoussam.
</t>
        </r>
      </text>
    </comment>
    <comment ref="C2833" authorId="0">
      <text>
        <r>
          <rPr>
            <sz val="8"/>
            <rFont val="Tahoma"/>
            <family val="0"/>
          </rPr>
          <t xml:space="preserve">Emeline: 19,000 to i30  in Baffoussam
</t>
        </r>
      </text>
    </comment>
    <comment ref="C2834" authorId="0">
      <text>
        <r>
          <rPr>
            <sz val="8"/>
            <rFont val="Tahoma"/>
            <family val="0"/>
          </rPr>
          <t xml:space="preserve">Emeline: 20,000 to i25 in Abong-Bang.
</t>
        </r>
      </text>
    </comment>
    <comment ref="C2835" authorId="0">
      <text>
        <r>
          <rPr>
            <sz val="8"/>
            <rFont val="Tahoma"/>
            <family val="0"/>
          </rPr>
          <t xml:space="preserve">Emeline: 18,000 to i25 in Abong-Bang
</t>
        </r>
      </text>
    </comment>
    <comment ref="C2836" authorId="0">
      <text>
        <r>
          <rPr>
            <sz val="8"/>
            <rFont val="Tahoma"/>
            <family val="0"/>
          </rPr>
          <t xml:space="preserve">Emeline: 12,000 to i30 in Baffoussam.
</t>
        </r>
      </text>
    </comment>
    <comment ref="C2837" authorId="0">
      <text>
        <r>
          <rPr>
            <sz val="8"/>
            <rFont val="Tahoma"/>
            <family val="0"/>
          </rPr>
          <t xml:space="preserve">Emeline" 15,000 to Josias in Sangmelima.
</t>
        </r>
      </text>
    </comment>
    <comment ref="C2838" authorId="0">
      <text>
        <r>
          <rPr>
            <sz val="8"/>
            <rFont val="Tahoma"/>
            <family val="0"/>
          </rPr>
          <t xml:space="preserve">Emeline: 107,000 to Juluis in Douala.
</t>
        </r>
      </text>
    </comment>
    <comment ref="C2839" authorId="0">
      <text>
        <r>
          <rPr>
            <sz val="8"/>
            <rFont val="Tahoma"/>
            <family val="0"/>
          </rPr>
          <t xml:space="preserve">Emeline: 9000 to Alain in Douala.
</t>
        </r>
      </text>
    </comment>
    <comment ref="C2840" authorId="0">
      <text>
        <r>
          <rPr>
            <sz val="8"/>
            <rFont val="Tahoma"/>
            <family val="0"/>
          </rPr>
          <t xml:space="preserve">Emeline: 33,000 to i25 in Abong -Bang.
</t>
        </r>
      </text>
    </comment>
    <comment ref="C2841" authorId="0">
      <text>
        <r>
          <rPr>
            <sz val="8"/>
            <rFont val="Tahoma"/>
            <family val="0"/>
          </rPr>
          <t xml:space="preserve">Emeline" 15,000 to Josias in Sangmelima.
</t>
        </r>
      </text>
    </comment>
    <comment ref="C2842" authorId="0">
      <text>
        <r>
          <rPr>
            <sz val="8"/>
            <rFont val="Tahoma"/>
            <family val="0"/>
          </rPr>
          <t xml:space="preserve">Emeline: 40,000 to Juluis in Douala.
</t>
        </r>
      </text>
    </comment>
    <comment ref="C2843" authorId="0">
      <text>
        <r>
          <rPr>
            <sz val="8"/>
            <rFont val="Tahoma"/>
            <family val="0"/>
          </rPr>
          <t xml:space="preserve">Emeline: 30,000 to Juluis in Baffoussam.
</t>
        </r>
      </text>
    </comment>
    <comment ref="C2844" authorId="0">
      <text>
        <r>
          <rPr>
            <sz val="8"/>
            <rFont val="Tahoma"/>
            <family val="0"/>
          </rPr>
          <t xml:space="preserve">Emeline: 15,000 to i25 in Bertoua
</t>
        </r>
      </text>
    </comment>
    <comment ref="C2845" authorId="0">
      <text>
        <r>
          <rPr>
            <sz val="8"/>
            <rFont val="Tahoma"/>
            <family val="0"/>
          </rPr>
          <t xml:space="preserve">Emeline: 20,000 to i30  in Douala.
</t>
        </r>
      </text>
    </comment>
    <comment ref="C2846" authorId="0">
      <text>
        <r>
          <rPr>
            <sz val="8"/>
            <rFont val="Tahoma"/>
            <family val="0"/>
          </rPr>
          <t xml:space="preserve">Emeline: 88000 to Juluis in Douala.
</t>
        </r>
      </text>
    </comment>
    <comment ref="C2847" authorId="0">
      <text>
        <r>
          <rPr>
            <sz val="8"/>
            <rFont val="Tahoma"/>
            <family val="0"/>
          </rPr>
          <t xml:space="preserve">Emeline: 25000 to i30 in Douala.
</t>
        </r>
      </text>
    </comment>
    <comment ref="C2848" authorId="0">
      <text>
        <r>
          <rPr>
            <sz val="8"/>
            <rFont val="Tahoma"/>
            <family val="0"/>
          </rPr>
          <t xml:space="preserve">Emeline: 11,000 to i25 in Bertoua
</t>
        </r>
      </text>
    </comment>
    <comment ref="C2849" authorId="0">
      <text>
        <r>
          <rPr>
            <sz val="8"/>
            <rFont val="Tahoma"/>
            <family val="0"/>
          </rPr>
          <t xml:space="preserve">Emeline: 29,500 to i5 in Bamenda.
</t>
        </r>
      </text>
    </comment>
    <comment ref="C2850" authorId="0">
      <text>
        <r>
          <rPr>
            <sz val="8"/>
            <rFont val="Tahoma"/>
            <family val="0"/>
          </rPr>
          <t xml:space="preserve">Emeline: 19,000 to Alain in Douala.
</t>
        </r>
      </text>
    </comment>
    <comment ref="C2851" authorId="0">
      <text>
        <r>
          <rPr>
            <sz val="8"/>
            <rFont val="Tahoma"/>
            <family val="0"/>
          </rPr>
          <t xml:space="preserve">Emeline: 65,000 to Juluis in Douala.
</t>
        </r>
      </text>
    </comment>
    <comment ref="C2852" authorId="0">
      <text>
        <r>
          <rPr>
            <sz val="8"/>
            <rFont val="Tahoma"/>
            <family val="0"/>
          </rPr>
          <t xml:space="preserve">Emeline: 15,000 to Alain in  Douala
</t>
        </r>
      </text>
    </comment>
    <comment ref="C2853" authorId="0">
      <text>
        <r>
          <rPr>
            <sz val="8"/>
            <rFont val="Tahoma"/>
            <family val="0"/>
          </rPr>
          <t xml:space="preserve">Emeline: 10,000 to Kenneth in Bafia.
</t>
        </r>
      </text>
    </comment>
    <comment ref="C2854" authorId="0">
      <text>
        <r>
          <rPr>
            <sz val="8"/>
            <rFont val="Tahoma"/>
            <family val="0"/>
          </rPr>
          <t xml:space="preserve">Emeline: 14,000 to i35 in Bafia
</t>
        </r>
      </text>
    </comment>
    <comment ref="C2855" authorId="0">
      <text>
        <r>
          <rPr>
            <sz val="8"/>
            <rFont val="Tahoma"/>
            <family val="0"/>
          </rPr>
          <t xml:space="preserve">Emeline: 17,000 to Denis in Bafang.
</t>
        </r>
      </text>
    </comment>
    <comment ref="C2856" authorId="0">
      <text>
        <r>
          <rPr>
            <sz val="8"/>
            <rFont val="Tahoma"/>
            <family val="0"/>
          </rPr>
          <t xml:space="preserve">Emeline: 23,000 to i25 in Bertoua.
</t>
        </r>
      </text>
    </comment>
    <comment ref="C2857" authorId="0">
      <text>
        <r>
          <rPr>
            <sz val="8"/>
            <rFont val="Tahoma"/>
            <family val="0"/>
          </rPr>
          <t xml:space="preserve">Emeline: 58,800 to i25 in Abong-Bang.
</t>
        </r>
      </text>
    </comment>
    <comment ref="C2858" authorId="0">
      <text>
        <r>
          <rPr>
            <sz val="8"/>
            <rFont val="Tahoma"/>
            <family val="0"/>
          </rPr>
          <t xml:space="preserve">Emeline: 32,000 to i30 in Douala
</t>
        </r>
      </text>
    </comment>
    <comment ref="C2859" authorId="0">
      <text>
        <r>
          <rPr>
            <sz val="8"/>
            <rFont val="Tahoma"/>
            <family val="0"/>
          </rPr>
          <t xml:space="preserve">Emeline: 9000 to Alain in Douala.
</t>
        </r>
      </text>
    </comment>
    <comment ref="C2860" authorId="0">
      <text>
        <r>
          <rPr>
            <sz val="8"/>
            <rFont val="Tahoma"/>
            <family val="0"/>
          </rPr>
          <t xml:space="preserve">Emeline: 76,500 to Juluis in Baffoussam.
</t>
        </r>
      </text>
    </comment>
    <comment ref="C2861" authorId="0">
      <text>
        <r>
          <rPr>
            <sz val="8"/>
            <rFont val="Tahoma"/>
            <family val="0"/>
          </rPr>
          <t xml:space="preserve">Emeline: 27,500 to i5 in Bamenda.
</t>
        </r>
      </text>
    </comment>
    <comment ref="C2862" authorId="0">
      <text>
        <r>
          <rPr>
            <sz val="8"/>
            <rFont val="Tahoma"/>
            <family val="0"/>
          </rPr>
          <t xml:space="preserve">Emeline:50,000 to 5 in Bamenda.
</t>
        </r>
      </text>
    </comment>
    <comment ref="C2863" authorId="0">
      <text>
        <r>
          <rPr>
            <sz val="8"/>
            <rFont val="Tahoma"/>
            <family val="0"/>
          </rPr>
          <t xml:space="preserve">Emeline: 21,500 to Juluis   in Douala.
</t>
        </r>
      </text>
    </comment>
    <comment ref="C2864" authorId="0">
      <text>
        <r>
          <rPr>
            <sz val="8"/>
            <rFont val="Tahoma"/>
            <family val="0"/>
          </rPr>
          <t xml:space="preserve">Emeline: 26,500 to i25 in Baffoussam.
</t>
        </r>
      </text>
    </comment>
    <comment ref="C2865" authorId="0">
      <text>
        <r>
          <rPr>
            <sz val="8"/>
            <rFont val="Tahoma"/>
            <family val="0"/>
          </rPr>
          <t xml:space="preserve">Emeline: 45,000 to i30 in Douala
</t>
        </r>
      </text>
    </comment>
    <comment ref="C2866" authorId="0">
      <text>
        <r>
          <rPr>
            <sz val="8"/>
            <rFont val="Tahoma"/>
            <family val="0"/>
          </rPr>
          <t xml:space="preserve">Emeline:59,000 to Juluis in Nanga-Eboko.
</t>
        </r>
      </text>
    </comment>
    <comment ref="C2867" authorId="0">
      <text>
        <r>
          <rPr>
            <sz val="8"/>
            <rFont val="Tahoma"/>
            <family val="0"/>
          </rPr>
          <t xml:space="preserve">Emeline:46,500 to i30 in Buea.
</t>
        </r>
      </text>
    </comment>
    <comment ref="C2868" authorId="0">
      <text>
        <r>
          <rPr>
            <sz val="8"/>
            <rFont val="Tahoma"/>
            <family val="0"/>
          </rPr>
          <t xml:space="preserve">Emeline: 3000 to i25 in Abong-Bang.
</t>
        </r>
      </text>
    </comment>
    <comment ref="C2869" authorId="0">
      <text>
        <r>
          <rPr>
            <sz val="8"/>
            <rFont val="Tahoma"/>
            <family val="0"/>
          </rPr>
          <t xml:space="preserve">Emeline: 21,500 to i25 in Abong-Bang
</t>
        </r>
      </text>
    </comment>
    <comment ref="C2870" authorId="0">
      <text>
        <r>
          <rPr>
            <sz val="8"/>
            <rFont val="Tahoma"/>
            <family val="0"/>
          </rPr>
          <t xml:space="preserve">Emeline: 58,500 to i5 in Sangmelima
</t>
        </r>
      </text>
    </comment>
    <comment ref="C2871" authorId="0">
      <text>
        <r>
          <rPr>
            <sz val="8"/>
            <rFont val="Tahoma"/>
            <family val="0"/>
          </rPr>
          <t xml:space="preserve">Emeline: 64,000 to i5 in Abong-Bang.
</t>
        </r>
      </text>
    </comment>
    <comment ref="C2872" authorId="0">
      <text>
        <r>
          <rPr>
            <b/>
            <sz val="8"/>
            <rFont val="Tahoma"/>
            <family val="0"/>
          </rPr>
          <t>Emeline: 20.000frs to  Kennedy in B'da</t>
        </r>
        <r>
          <rPr>
            <sz val="8"/>
            <rFont val="Tahoma"/>
            <family val="0"/>
          </rPr>
          <t xml:space="preserve">
</t>
        </r>
      </text>
    </comment>
    <comment ref="C2873" authorId="0">
      <text>
        <r>
          <rPr>
            <b/>
            <sz val="8"/>
            <rFont val="Tahoma"/>
            <family val="0"/>
          </rPr>
          <t>Emeline: 60.000frs to Josias in Nanga Eboko</t>
        </r>
        <r>
          <rPr>
            <sz val="8"/>
            <rFont val="Tahoma"/>
            <family val="0"/>
          </rPr>
          <t xml:space="preserve">
</t>
        </r>
      </text>
    </comment>
    <comment ref="C2874" authorId="0">
      <text>
        <r>
          <rPr>
            <b/>
            <sz val="8"/>
            <rFont val="Tahoma"/>
            <family val="0"/>
          </rPr>
          <t>EMELINE: 69.000frs to Julius in Douala</t>
        </r>
      </text>
    </comment>
    <comment ref="C2875" authorId="0">
      <text>
        <r>
          <rPr>
            <b/>
            <sz val="8"/>
            <rFont val="Tahoma"/>
            <family val="0"/>
          </rPr>
          <t>Emeline: 32.000frs to Kennedy in Mamfe</t>
        </r>
        <r>
          <rPr>
            <sz val="8"/>
            <rFont val="Tahoma"/>
            <family val="0"/>
          </rPr>
          <t xml:space="preserve">
</t>
        </r>
      </text>
    </comment>
    <comment ref="C2876" authorId="0">
      <text>
        <r>
          <rPr>
            <b/>
            <sz val="8"/>
            <rFont val="Tahoma"/>
            <family val="0"/>
          </rPr>
          <t>Emeline: 32.000frs to i26 in Buea</t>
        </r>
        <r>
          <rPr>
            <sz val="8"/>
            <rFont val="Tahoma"/>
            <family val="0"/>
          </rPr>
          <t xml:space="preserve">
</t>
        </r>
      </text>
    </comment>
    <comment ref="C2877" authorId="0">
      <text>
        <r>
          <rPr>
            <b/>
            <sz val="8"/>
            <rFont val="Tahoma"/>
            <family val="0"/>
          </rPr>
          <t>Emeline: 9.000frs to i25 in Douala</t>
        </r>
        <r>
          <rPr>
            <sz val="8"/>
            <rFont val="Tahoma"/>
            <family val="0"/>
          </rPr>
          <t xml:space="preserve">
</t>
        </r>
      </text>
    </comment>
    <comment ref="C2878" authorId="0">
      <text>
        <r>
          <rPr>
            <b/>
            <sz val="8"/>
            <rFont val="Tahoma"/>
            <family val="0"/>
          </rPr>
          <t>Emeline: 21.000frs to i30 in Douala</t>
        </r>
        <r>
          <rPr>
            <sz val="8"/>
            <rFont val="Tahoma"/>
            <family val="0"/>
          </rPr>
          <t xml:space="preserve">
</t>
        </r>
      </text>
    </comment>
    <comment ref="C2879" authorId="0">
      <text>
        <r>
          <rPr>
            <b/>
            <sz val="8"/>
            <rFont val="Tahoma"/>
            <family val="0"/>
          </rPr>
          <t>Emeline: 50.000frs to M. Tambe in Kumba</t>
        </r>
        <r>
          <rPr>
            <sz val="8"/>
            <rFont val="Tahoma"/>
            <family val="0"/>
          </rPr>
          <t xml:space="preserve">
</t>
        </r>
      </text>
    </comment>
    <comment ref="C2880" authorId="0">
      <text>
        <r>
          <rPr>
            <b/>
            <sz val="8"/>
            <rFont val="Tahoma"/>
            <family val="0"/>
          </rPr>
          <t>Emeline: 30.000frs to i5 in Abongmbang</t>
        </r>
        <r>
          <rPr>
            <sz val="8"/>
            <rFont val="Tahoma"/>
            <family val="0"/>
          </rPr>
          <t xml:space="preserve">
</t>
        </r>
      </text>
    </comment>
    <comment ref="C2881" authorId="0">
      <text>
        <r>
          <rPr>
            <b/>
            <sz val="8"/>
            <rFont val="Tahoma"/>
            <family val="0"/>
          </rPr>
          <t>Emeline: 50.000frs to Julius in Douala</t>
        </r>
        <r>
          <rPr>
            <sz val="8"/>
            <rFont val="Tahoma"/>
            <family val="0"/>
          </rPr>
          <t xml:space="preserve">
</t>
        </r>
      </text>
    </comment>
    <comment ref="C2882" authorId="0">
      <text>
        <r>
          <rPr>
            <b/>
            <sz val="8"/>
            <rFont val="Tahoma"/>
            <family val="0"/>
          </rPr>
          <t>Emeline: 93.000frs to Julius in Douala</t>
        </r>
        <r>
          <rPr>
            <sz val="8"/>
            <rFont val="Tahoma"/>
            <family val="0"/>
          </rPr>
          <t xml:space="preserve">
</t>
        </r>
      </text>
    </comment>
    <comment ref="C2883" authorId="0">
      <text>
        <r>
          <rPr>
            <b/>
            <sz val="8"/>
            <rFont val="Tahoma"/>
            <family val="0"/>
          </rPr>
          <t>Emeline: 7.000frs to i30 in Baham</t>
        </r>
        <r>
          <rPr>
            <sz val="8"/>
            <rFont val="Tahoma"/>
            <family val="0"/>
          </rPr>
          <t xml:space="preserve">
</t>
        </r>
      </text>
    </comment>
    <comment ref="C2884" authorId="0">
      <text>
        <r>
          <rPr>
            <b/>
            <sz val="8"/>
            <rFont val="Tahoma"/>
            <family val="0"/>
          </rPr>
          <t>Emeline: 40.000frs to i5 in Abongmbang</t>
        </r>
        <r>
          <rPr>
            <sz val="8"/>
            <rFont val="Tahoma"/>
            <family val="0"/>
          </rPr>
          <t xml:space="preserve">
</t>
        </r>
      </text>
    </comment>
    <comment ref="C2885" authorId="0">
      <text>
        <r>
          <rPr>
            <b/>
            <sz val="8"/>
            <rFont val="Tahoma"/>
            <family val="0"/>
          </rPr>
          <t>Emeline:7.000frs to i25 in Douala</t>
        </r>
        <r>
          <rPr>
            <sz val="8"/>
            <rFont val="Tahoma"/>
            <family val="0"/>
          </rPr>
          <t xml:space="preserve">
</t>
        </r>
      </text>
    </comment>
    <comment ref="C2886" authorId="0">
      <text>
        <r>
          <rPr>
            <b/>
            <sz val="8"/>
            <rFont val="Tahoma"/>
            <family val="0"/>
          </rPr>
          <t>Emeline:50.000frs to Julius in Douala</t>
        </r>
      </text>
    </comment>
    <comment ref="C2887" authorId="0">
      <text>
        <r>
          <rPr>
            <b/>
            <sz val="8"/>
            <rFont val="Tahoma"/>
            <family val="0"/>
          </rPr>
          <t>Emeline: 47.000frs to i5 in Abongmbang</t>
        </r>
        <r>
          <rPr>
            <sz val="8"/>
            <rFont val="Tahoma"/>
            <family val="0"/>
          </rPr>
          <t xml:space="preserve">
</t>
        </r>
      </text>
    </comment>
    <comment ref="C2888" authorId="0">
      <text>
        <r>
          <rPr>
            <b/>
            <sz val="8"/>
            <rFont val="Tahoma"/>
            <family val="0"/>
          </rPr>
          <t>Emeline: 9.000frs to Alain in Douala</t>
        </r>
        <r>
          <rPr>
            <sz val="8"/>
            <rFont val="Tahoma"/>
            <family val="0"/>
          </rPr>
          <t xml:space="preserve">
</t>
        </r>
      </text>
    </comment>
    <comment ref="C2889" authorId="0">
      <text>
        <r>
          <rPr>
            <b/>
            <sz val="8"/>
            <rFont val="Tahoma"/>
            <family val="0"/>
          </rPr>
          <t>Emeline: 56.000frs to i30 in Garoua</t>
        </r>
        <r>
          <rPr>
            <sz val="8"/>
            <rFont val="Tahoma"/>
            <family val="0"/>
          </rPr>
          <t xml:space="preserve">
</t>
        </r>
      </text>
    </comment>
    <comment ref="C2890" authorId="0">
      <text>
        <r>
          <rPr>
            <b/>
            <sz val="8"/>
            <rFont val="Tahoma"/>
            <family val="0"/>
          </rPr>
          <t>Emeline: 100.000frs to M. Mbuan in Bamenda</t>
        </r>
        <r>
          <rPr>
            <sz val="8"/>
            <rFont val="Tahoma"/>
            <family val="0"/>
          </rPr>
          <t xml:space="preserve">
</t>
        </r>
      </text>
    </comment>
    <comment ref="C2815" authorId="0">
      <text>
        <r>
          <rPr>
            <b/>
            <sz val="8"/>
            <rFont val="Tahoma"/>
            <family val="0"/>
          </rPr>
          <t>user: annual reports</t>
        </r>
        <r>
          <rPr>
            <sz val="8"/>
            <rFont val="Tahoma"/>
            <family val="0"/>
          </rPr>
          <t xml:space="preserve">
</t>
        </r>
      </text>
    </comment>
    <comment ref="C2816" authorId="0">
      <text>
        <r>
          <rPr>
            <b/>
            <sz val="8"/>
            <rFont val="Tahoma"/>
            <family val="0"/>
          </rPr>
          <t>user: annual reports</t>
        </r>
        <r>
          <rPr>
            <sz val="8"/>
            <rFont val="Tahoma"/>
            <family val="0"/>
          </rPr>
          <t xml:space="preserve">
</t>
        </r>
      </text>
    </comment>
    <comment ref="C2818" authorId="0">
      <text>
        <r>
          <rPr>
            <b/>
            <sz val="8"/>
            <rFont val="Tahoma"/>
            <family val="0"/>
          </rPr>
          <t>user: annual reports,financial section</t>
        </r>
        <r>
          <rPr>
            <sz val="8"/>
            <rFont val="Tahoma"/>
            <family val="0"/>
          </rPr>
          <t xml:space="preserve">
</t>
        </r>
      </text>
    </comment>
    <comment ref="C2743" authorId="0">
      <text>
        <r>
          <rPr>
            <b/>
            <sz val="8"/>
            <rFont val="Tahoma"/>
            <family val="0"/>
          </rPr>
          <t>Emeline: office-UNICS-office</t>
        </r>
        <r>
          <rPr>
            <sz val="8"/>
            <rFont val="Tahoma"/>
            <family val="0"/>
          </rPr>
          <t xml:space="preserve">
</t>
        </r>
      </text>
    </comment>
    <comment ref="C2747" authorId="0">
      <text>
        <r>
          <rPr>
            <b/>
            <sz val="8"/>
            <rFont val="Tahoma"/>
            <family val="0"/>
          </rPr>
          <t>Emeline: unics-office</t>
        </r>
        <r>
          <rPr>
            <sz val="8"/>
            <rFont val="Tahoma"/>
            <family val="0"/>
          </rPr>
          <t xml:space="preserve">
</t>
        </r>
      </text>
    </comment>
    <comment ref="C2751" authorId="0">
      <text>
        <r>
          <rPr>
            <b/>
            <sz val="8"/>
            <rFont val="Tahoma"/>
            <family val="0"/>
          </rPr>
          <t>Emeline: unics-office</t>
        </r>
        <r>
          <rPr>
            <sz val="8"/>
            <rFont val="Tahoma"/>
            <family val="0"/>
          </rPr>
          <t xml:space="preserve">
</t>
        </r>
      </text>
    </comment>
    <comment ref="C2752" authorId="0">
      <text>
        <r>
          <rPr>
            <b/>
            <sz val="8"/>
            <rFont val="Tahoma"/>
            <family val="0"/>
          </rPr>
          <t>Emeline: unics-office</t>
        </r>
        <r>
          <rPr>
            <sz val="8"/>
            <rFont val="Tahoma"/>
            <family val="0"/>
          </rPr>
          <t xml:space="preserve">
</t>
        </r>
      </text>
    </comment>
    <comment ref="C2755" authorId="0">
      <text>
        <r>
          <rPr>
            <b/>
            <sz val="8"/>
            <rFont val="Tahoma"/>
            <family val="0"/>
          </rPr>
          <t>Emeline: unics-office</t>
        </r>
        <r>
          <rPr>
            <sz val="8"/>
            <rFont val="Tahoma"/>
            <family val="0"/>
          </rPr>
          <t xml:space="preserve">
</t>
        </r>
      </text>
    </comment>
    <comment ref="C2758" authorId="0">
      <text>
        <r>
          <rPr>
            <b/>
            <sz val="8"/>
            <rFont val="Tahoma"/>
            <family val="0"/>
          </rPr>
          <t>Emeline: unics-office</t>
        </r>
        <r>
          <rPr>
            <sz val="8"/>
            <rFont val="Tahoma"/>
            <family val="0"/>
          </rPr>
          <t xml:space="preserve">
</t>
        </r>
      </text>
    </comment>
    <comment ref="C2761" authorId="0">
      <text>
        <r>
          <rPr>
            <b/>
            <sz val="8"/>
            <rFont val="Tahoma"/>
            <family val="0"/>
          </rPr>
          <t>Emeline: unics-office</t>
        </r>
        <r>
          <rPr>
            <sz val="8"/>
            <rFont val="Tahoma"/>
            <family val="0"/>
          </rPr>
          <t xml:space="preserve">
</t>
        </r>
      </text>
    </comment>
    <comment ref="C2766" authorId="0">
      <text>
        <r>
          <rPr>
            <b/>
            <sz val="8"/>
            <rFont val="Tahoma"/>
            <family val="0"/>
          </rPr>
          <t>Emeline: unics-office</t>
        </r>
        <r>
          <rPr>
            <sz val="8"/>
            <rFont val="Tahoma"/>
            <family val="0"/>
          </rPr>
          <t xml:space="preserve">
</t>
        </r>
      </text>
    </comment>
    <comment ref="C2725" authorId="0">
      <text>
        <r>
          <rPr>
            <b/>
            <sz val="8"/>
            <rFont val="Tahoma"/>
            <family val="0"/>
          </rPr>
          <t xml:space="preserve">Emeline:  calling moabi for an airticket for  Horline                                                                                                                                                                                                              </t>
        </r>
        <r>
          <rPr>
            <sz val="8"/>
            <rFont val="Tahoma"/>
            <family val="0"/>
          </rPr>
          <t xml:space="preserve">
</t>
        </r>
      </text>
    </comment>
    <comment ref="C2712" authorId="0">
      <text>
        <r>
          <rPr>
            <b/>
            <sz val="8"/>
            <rFont val="Tahoma"/>
            <family val="0"/>
          </rPr>
          <t>Emeline: financial reports</t>
        </r>
        <r>
          <rPr>
            <sz val="8"/>
            <rFont val="Tahoma"/>
            <family val="0"/>
          </rPr>
          <t xml:space="preserve">
</t>
        </r>
      </text>
    </comment>
    <comment ref="C2701" authorId="0">
      <text>
        <r>
          <rPr>
            <b/>
            <sz val="8"/>
            <rFont val="Tahoma"/>
            <family val="0"/>
          </rPr>
          <t>Emeline: financial reports</t>
        </r>
        <r>
          <rPr>
            <sz val="8"/>
            <rFont val="Tahoma"/>
            <family val="0"/>
          </rPr>
          <t xml:space="preserve">
</t>
        </r>
      </text>
    </comment>
    <comment ref="C290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loin for Horline,Emeline,Anna and Mado</t>
        </r>
      </text>
    </comment>
    <comment ref="C290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loin for Cynthia</t>
        </r>
      </text>
    </comment>
    <comment ref="C29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loin for Eunice</t>
        </r>
      </text>
    </comment>
    <comment ref="C2665" authorId="0">
      <text>
        <r>
          <rPr>
            <b/>
            <sz val="8"/>
            <rFont val="Tahoma"/>
            <family val="0"/>
          </rPr>
          <t>Ofir: office-unics-office</t>
        </r>
        <r>
          <rPr>
            <sz val="8"/>
            <rFont val="Tahoma"/>
            <family val="0"/>
          </rPr>
          <t xml:space="preserve">
</t>
        </r>
      </text>
    </comment>
    <comment ref="C2630" authorId="0">
      <text>
        <r>
          <rPr>
            <b/>
            <sz val="8"/>
            <rFont val="Tahoma"/>
            <family val="0"/>
          </rPr>
          <t>Ofir: Douala</t>
        </r>
        <r>
          <rPr>
            <sz val="8"/>
            <rFont val="Tahoma"/>
            <family val="0"/>
          </rPr>
          <t xml:space="preserve">
</t>
        </r>
      </text>
    </comment>
    <comment ref="C2641" authorId="0">
      <text>
        <r>
          <rPr>
            <b/>
            <sz val="8"/>
            <rFont val="Tahoma"/>
            <family val="0"/>
          </rPr>
          <t>Ofir: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Nanga  eboko operation</t>
        </r>
        <r>
          <rPr>
            <sz val="8"/>
            <rFont val="Tahoma"/>
            <family val="0"/>
          </rPr>
          <t xml:space="preserve">
</t>
        </r>
      </text>
    </comment>
    <comment ref="C2643" authorId="0">
      <text>
        <r>
          <rPr>
            <b/>
            <sz val="8"/>
            <rFont val="Tahoma"/>
            <family val="0"/>
          </rPr>
          <t>Ofir: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Nanga  eboko operation</t>
        </r>
        <r>
          <rPr>
            <sz val="8"/>
            <rFont val="Tahoma"/>
            <family val="0"/>
          </rPr>
          <t xml:space="preserve">
</t>
        </r>
      </text>
    </comment>
    <comment ref="C2645" authorId="0">
      <text>
        <r>
          <rPr>
            <b/>
            <sz val="8"/>
            <rFont val="Tahoma"/>
            <family val="0"/>
          </rPr>
          <t>Ofir: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Nanga  eboko operation</t>
        </r>
        <r>
          <rPr>
            <sz val="8"/>
            <rFont val="Tahoma"/>
            <family val="0"/>
          </rPr>
          <t xml:space="preserve">
</t>
        </r>
      </text>
    </comment>
    <comment ref="C2646" authorId="0">
      <text>
        <r>
          <rPr>
            <b/>
            <sz val="8"/>
            <rFont val="Tahoma"/>
            <family val="0"/>
          </rPr>
          <t>Ofir:Douala</t>
        </r>
        <r>
          <rPr>
            <sz val="8"/>
            <rFont val="Tahoma"/>
            <family val="0"/>
          </rPr>
          <t xml:space="preserve">
</t>
        </r>
      </text>
    </comment>
    <comment ref="C2649" authorId="0">
      <text>
        <r>
          <rPr>
            <b/>
            <sz val="8"/>
            <rFont val="Tahoma"/>
            <family val="0"/>
          </rPr>
          <t xml:space="preserve">Ofir:Douala operation follow up                                                                                                                                                                                                                                                                          </t>
        </r>
        <r>
          <rPr>
            <sz val="8"/>
            <rFont val="Tahoma"/>
            <family val="0"/>
          </rPr>
          <t xml:space="preserve">
</t>
        </r>
      </text>
    </comment>
    <comment ref="C2611" authorId="0">
      <text>
        <r>
          <rPr>
            <b/>
            <sz val="8"/>
            <rFont val="Tahoma"/>
            <family val="0"/>
          </rPr>
          <t>Emeline: annual reports</t>
        </r>
        <r>
          <rPr>
            <sz val="8"/>
            <rFont val="Tahoma"/>
            <family val="0"/>
          </rPr>
          <t xml:space="preserve">
ProWildlife</t>
        </r>
      </text>
    </comment>
    <comment ref="C2612" authorId="0">
      <text>
        <r>
          <rPr>
            <b/>
            <sz val="8"/>
            <rFont val="Tahoma"/>
            <family val="0"/>
          </rPr>
          <t>Emeline: x4 annual report for BornFree, Rufford, Bodyshop and UNEP Congo</t>
        </r>
        <r>
          <rPr>
            <sz val="8"/>
            <rFont val="Tahoma"/>
            <family val="0"/>
          </rPr>
          <t xml:space="preserve">
</t>
        </r>
      </text>
    </comment>
    <comment ref="C2613" authorId="0">
      <text>
        <r>
          <rPr>
            <b/>
            <sz val="8"/>
            <rFont val="Tahoma"/>
            <family val="0"/>
          </rPr>
          <t>Emeline: annual reports for IFAW</t>
        </r>
        <r>
          <rPr>
            <sz val="8"/>
            <rFont val="Tahoma"/>
            <family val="0"/>
          </rPr>
          <t xml:space="preserve">
</t>
        </r>
      </text>
    </comment>
    <comment ref="C2614" authorId="0">
      <text>
        <r>
          <rPr>
            <b/>
            <sz val="8"/>
            <rFont val="Tahoma"/>
            <family val="0"/>
          </rPr>
          <t>Emeline: annual reports for UNEP General</t>
        </r>
        <r>
          <rPr>
            <sz val="8"/>
            <rFont val="Tahoma"/>
            <family val="0"/>
          </rPr>
          <t xml:space="preserve">
</t>
        </r>
      </text>
    </comment>
    <comment ref="C2615" authorId="0">
      <text>
        <r>
          <rPr>
            <b/>
            <sz val="8"/>
            <rFont val="Tahoma"/>
            <family val="0"/>
          </rPr>
          <t>Emeline: annual reports for USFWS</t>
        </r>
        <r>
          <rPr>
            <sz val="8"/>
            <rFont val="Tahoma"/>
            <family val="0"/>
          </rPr>
          <t xml:space="preserve">
</t>
        </r>
      </text>
    </comment>
    <comment ref="C2616" authorId="0">
      <text>
        <r>
          <rPr>
            <b/>
            <sz val="8"/>
            <rFont val="Tahoma"/>
            <family val="0"/>
          </rPr>
          <t>Emeline: annual reports to ARCUS</t>
        </r>
        <r>
          <rPr>
            <sz val="8"/>
            <rFont val="Tahoma"/>
            <family val="0"/>
          </rPr>
          <t xml:space="preserve">
</t>
        </r>
      </text>
    </comment>
    <comment ref="C2617" authorId="0">
      <text>
        <r>
          <rPr>
            <b/>
            <sz val="8"/>
            <rFont val="Tahoma"/>
            <family val="0"/>
          </rPr>
          <t>Emeline: annual reports to IPPL</t>
        </r>
        <r>
          <rPr>
            <sz val="8"/>
            <rFont val="Tahoma"/>
            <family val="0"/>
          </rPr>
          <t xml:space="preserve">
</t>
        </r>
      </text>
    </comment>
    <comment ref="C2618" authorId="0">
      <text>
        <r>
          <rPr>
            <b/>
            <sz val="8"/>
            <rFont val="Tahoma"/>
            <family val="0"/>
          </rPr>
          <t>emeline: documents to WSPA</t>
        </r>
        <r>
          <rPr>
            <sz val="8"/>
            <rFont val="Tahoma"/>
            <family val="0"/>
          </rPr>
          <t xml:space="preserve">
</t>
        </r>
      </text>
    </comment>
    <comment ref="C2603" authorId="0">
      <text>
        <r>
          <rPr>
            <b/>
            <sz val="8"/>
            <rFont val="Tahoma"/>
            <family val="0"/>
          </rPr>
          <t>i26:called cynthia     for website</t>
        </r>
        <r>
          <rPr>
            <sz val="8"/>
            <rFont val="Tahoma"/>
            <family val="0"/>
          </rPr>
          <t xml:space="preserve">
</t>
        </r>
      </text>
    </comment>
    <comment ref="C2602" authorId="0">
      <text>
        <r>
          <rPr>
            <b/>
            <sz val="8"/>
            <rFont val="Tahoma"/>
            <family val="0"/>
          </rPr>
          <t xml:space="preserve">user: Ofir </t>
        </r>
        <r>
          <rPr>
            <sz val="8"/>
            <rFont val="Tahoma"/>
            <family val="0"/>
          </rPr>
          <t xml:space="preserve">
calling Hezy Shoshani Elephant reserve</t>
        </r>
      </text>
    </comment>
    <comment ref="C2598" authorId="0">
      <text>
        <r>
          <rPr>
            <b/>
            <sz val="8"/>
            <rFont val="Tahoma"/>
            <family val="0"/>
          </rPr>
          <t xml:space="preserve">user: Ofir </t>
        </r>
        <r>
          <rPr>
            <sz val="8"/>
            <rFont val="Tahoma"/>
            <family val="0"/>
          </rPr>
          <t xml:space="preserve">
planning mission</t>
        </r>
      </text>
    </comment>
    <comment ref="C2599" authorId="0">
      <text>
        <r>
          <rPr>
            <b/>
            <sz val="8"/>
            <rFont val="Tahoma"/>
            <family val="0"/>
          </rPr>
          <t xml:space="preserve">user: Ofir </t>
        </r>
        <r>
          <rPr>
            <sz val="8"/>
            <rFont val="Tahoma"/>
            <family val="0"/>
          </rPr>
          <t xml:space="preserve">
planing mission</t>
        </r>
      </text>
    </comment>
    <comment ref="C2600" authorId="0">
      <text>
        <r>
          <rPr>
            <b/>
            <sz val="8"/>
            <rFont val="Tahoma"/>
            <family val="0"/>
          </rPr>
          <t xml:space="preserve">user: Ofir </t>
        </r>
        <r>
          <rPr>
            <sz val="8"/>
            <rFont val="Tahoma"/>
            <family val="0"/>
          </rPr>
          <t xml:space="preserve">
Planning Horline mission</t>
        </r>
      </text>
    </comment>
    <comment ref="C2601" authorId="0">
      <text>
        <r>
          <rPr>
            <b/>
            <sz val="8"/>
            <rFont val="Tahoma"/>
            <family val="0"/>
          </rPr>
          <t xml:space="preserve">user: Ofir </t>
        </r>
        <r>
          <rPr>
            <sz val="8"/>
            <rFont val="Tahoma"/>
            <family val="0"/>
          </rPr>
          <t xml:space="preserve">
planning mission</t>
        </r>
      </text>
    </comment>
    <comment ref="C2579" authorId="0">
      <text>
        <r>
          <rPr>
            <b/>
            <sz val="8"/>
            <rFont val="Tahoma"/>
            <family val="0"/>
          </rPr>
          <t>Eric: for media annual reports</t>
        </r>
        <r>
          <rPr>
            <sz val="8"/>
            <rFont val="Tahoma"/>
            <family val="0"/>
          </rPr>
          <t xml:space="preserve">
</t>
        </r>
      </text>
    </comment>
    <comment ref="C2580" authorId="0">
      <text>
        <r>
          <rPr>
            <b/>
            <sz val="8"/>
            <rFont val="Tahoma"/>
            <family val="0"/>
          </rPr>
          <t>Eric: for media annual reports</t>
        </r>
        <r>
          <rPr>
            <sz val="8"/>
            <rFont val="Tahoma"/>
            <family val="0"/>
          </rPr>
          <t xml:space="preserve">
</t>
        </r>
      </text>
    </comment>
    <comment ref="C2367" authorId="3">
      <text>
        <r>
          <rPr>
            <b/>
            <sz val="8"/>
            <rFont val="Tahoma"/>
            <family val="0"/>
          </rPr>
          <t>Anna: to work on website with cynthia through internet when there was not internet in the office.</t>
        </r>
        <r>
          <rPr>
            <sz val="8"/>
            <rFont val="Tahoma"/>
            <family val="0"/>
          </rPr>
          <t xml:space="preserve">
</t>
        </r>
      </text>
    </comment>
    <comment ref="C2368" authorId="3">
      <text>
        <r>
          <rPr>
            <b/>
            <sz val="8"/>
            <rFont val="Tahoma"/>
            <family val="0"/>
          </rPr>
          <t xml:space="preserve">Eric: typing and printing of TV news feature on Greek operation. </t>
        </r>
        <r>
          <rPr>
            <sz val="8"/>
            <rFont val="Tahoma"/>
            <family val="0"/>
          </rPr>
          <t xml:space="preserve">
</t>
        </r>
      </text>
    </comment>
    <comment ref="C23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policy cyn website</t>
        </r>
      </text>
    </comment>
    <comment ref="C22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court decision of Njitué and Njouonkouo case</t>
        </r>
      </text>
    </comment>
    <comment ref="C22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appeall fees paid at the registry of first instance in Djoum concerning Fondzembang and Chingo case </t>
        </r>
      </text>
    </comment>
    <comment ref="C22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appeal fees paid at the registry of first instance in Djoum concerning Abolo and Konglo case </t>
        </r>
      </text>
    </comment>
    <comment ref="C22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send the memoire d'appel to Me Mbuan</t>
        </r>
      </text>
    </comment>
    <comment ref="C22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sending the MOU to Alain in Douala</t>
        </r>
      </text>
    </comment>
    <comment ref="C22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CITES file and financial file</t>
        </r>
      </text>
    </comment>
    <comment ref="C22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photocopy of memoir d'appel </t>
        </r>
      </text>
    </comment>
    <comment ref="C22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letter for Minfof</t>
        </r>
      </text>
    </comment>
    <comment ref="C22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law on the creation of NGO for Marius</t>
        </r>
      </text>
    </comment>
    <comment ref="C2245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print memoire d'appel of abolo and konglo in dla to correct it at home</t>
        </r>
      </text>
    </comment>
    <comment ref="C2246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print visit cards in douala </t>
        </r>
      </text>
    </comment>
    <comment ref="C2247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in dla, photocopy of pv and sois transmis of Ngangnou case</t>
        </r>
      </text>
    </comment>
    <comment ref="C2248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documents for the women day event in laga</t>
        </r>
      </text>
    </comment>
    <comment ref="C22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book for legal work: le droit à la portée de tous-tome I</t>
        </r>
      </text>
    </comment>
    <comment ref="C22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book for legal work: le droit à la portée de tous-tome II</t>
        </r>
      </text>
    </comment>
    <comment ref="C22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 criminal procedur code</t>
        </r>
      </text>
    </comment>
    <comment ref="C2252" authorId="0">
      <text>
        <r>
          <rPr>
            <b/>
            <sz val="8"/>
            <rFont val="Tahoma"/>
            <family val="0"/>
          </rPr>
          <t>user:install an anti virus on legal computers</t>
        </r>
        <r>
          <rPr>
            <sz val="8"/>
            <rFont val="Tahoma"/>
            <family val="0"/>
          </rPr>
          <t xml:space="preserve">
</t>
        </r>
      </text>
    </comment>
    <comment ref="C2253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inece invitation and program</t>
        </r>
      </text>
    </comment>
    <comment ref="C2254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inece programm</t>
        </r>
      </text>
    </comment>
    <comment ref="C22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download the memoire d'appel to print it in the cyber</t>
        </r>
      </text>
    </comment>
    <comment ref="C22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mémoir of appeal</t>
        </r>
      </text>
    </comment>
    <comment ref="C22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he complaint report of the 20 elephant tusks seized in Djoum. One page at 50 Frs</t>
        </r>
      </text>
    </comment>
    <comment ref="C22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photocopy of the receipt of appeal for the chief of post</t>
        </r>
      </text>
    </comment>
    <comment ref="C22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photocopy of the map for the Pela's operation</t>
        </r>
      </text>
    </comment>
    <comment ref="C22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photocopy of the first PV of Pashalidis</t>
        </r>
      </text>
    </comment>
    <comment ref="C22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Pashalidis file in 6 quintuplicate, one page at 75 fcfa, 1 for the provincial delegation, 1 for the division delegation, 1 for the state counsel, 1 for the archives and 1 for LAGA</t>
        </r>
      </text>
    </comment>
    <comment ref="C22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Paschalidis's PV for Me Mbuan</t>
        </r>
      </text>
    </comment>
    <comment ref="C21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authorized by Ofir,arriving in Nsangmelima at 1 o'oclock in the night.  they were no room left for 5000 fcfa </t>
        </r>
      </text>
    </comment>
    <comment ref="C2167" authorId="0">
      <text>
        <r>
          <rPr>
            <b/>
            <sz val="8"/>
            <rFont val="Tahoma"/>
            <family val="0"/>
          </rPr>
          <t>Josias: car got bad in mbanjock and I slept there</t>
        </r>
        <r>
          <rPr>
            <sz val="8"/>
            <rFont val="Tahoma"/>
            <family val="0"/>
          </rPr>
          <t xml:space="preserve">
</t>
        </r>
      </text>
    </comment>
    <comment ref="C217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car got bad and I slept in Mbanjock</t>
        </r>
      </text>
    </comment>
    <comment ref="C21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Special moto bike to return in Mbandjock after the vehicle had a break down</t>
        </r>
      </text>
    </comment>
    <comment ref="C21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took a motor bike on lire tp move around and look for a vehicle to hire</t>
        </r>
      </text>
    </comment>
    <comment ref="C20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at 6 oclock to go to Horline place</t>
        </r>
      </text>
    </comment>
    <comment ref="C2047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because arrived at 1.30 a.m.</t>
        </r>
      </text>
    </comment>
    <comment ref="C2052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local transport in Yde before leaving to Dla</t>
        </r>
      </text>
    </comment>
    <comment ref="C2053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local transport in Dla </t>
        </r>
      </text>
    </comment>
    <comment ref="C2055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paid taxi to two controllers of delegation in dla to join julius in his hotel</t>
        </r>
      </text>
    </comment>
    <comment ref="C2056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local transport in dla</t>
        </r>
      </text>
    </comment>
    <comment ref="C2057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taxi when arrived late in Yde</t>
        </r>
      </text>
    </comment>
    <comment ref="C197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C197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Had paid and was moving to Bafoussa, but was call and told to return to Bamenda</t>
        </r>
      </text>
    </comment>
    <comment ref="C19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C197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C19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C19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C19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C1997" authorId="0">
      <text>
        <r>
          <rPr>
            <b/>
            <sz val="8"/>
            <rFont val="Tahoma"/>
            <family val="0"/>
          </rPr>
          <t>Josisa: car got bad in Mbanjock and I slept there and got a different car in the morning</t>
        </r>
        <r>
          <rPr>
            <sz val="8"/>
            <rFont val="Tahoma"/>
            <family val="0"/>
          </rPr>
          <t xml:space="preserve">
</t>
        </r>
      </text>
    </comment>
    <comment ref="C19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C19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negotiated and gave 1200 Fcfa to the controler to have a place in the first class </t>
        </r>
      </text>
    </comment>
    <comment ref="C16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fueling the car of the  Haute-Sanaga delegation for  moving to Pela for an operation</t>
        </r>
      </text>
    </comment>
    <comment ref="C17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op nanga</t>
        </r>
      </text>
    </comment>
    <comment ref="C17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op nanga</t>
        </r>
      </text>
    </comment>
    <comment ref="C17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nanga</t>
        </r>
      </text>
    </comment>
    <comment ref="C180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op follow up</t>
        </r>
      </text>
    </comment>
    <comment ref="C18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op follow up</t>
        </r>
      </text>
    </comment>
    <comment ref="C180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douala</t>
        </r>
      </text>
    </comment>
    <comment ref="C18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Abongbang</t>
        </r>
      </text>
    </comment>
    <comment ref="C18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Nana op</t>
        </r>
      </text>
    </comment>
    <comment ref="C18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op nanga</t>
        </r>
      </text>
    </comment>
    <comment ref="C18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nanga</t>
        </r>
      </text>
    </comment>
    <comment ref="C18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nanga</t>
        </r>
      </text>
    </comment>
    <comment ref="C18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abongbang</t>
        </r>
      </text>
    </comment>
    <comment ref="C1889" authorId="0">
      <text>
        <r>
          <rPr>
            <b/>
            <sz val="8"/>
            <rFont val="Tahoma"/>
            <family val="0"/>
          </rPr>
          <t>Kennedy: B'da</t>
        </r>
        <r>
          <rPr>
            <sz val="8"/>
            <rFont val="Tahoma"/>
            <family val="0"/>
          </rPr>
          <t xml:space="preserve">
</t>
        </r>
      </text>
    </comment>
    <comment ref="C1893" authorId="0">
      <text>
        <r>
          <rPr>
            <b/>
            <sz val="8"/>
            <rFont val="Tahoma"/>
            <family val="0"/>
          </rPr>
          <t>Kennedy: B'da</t>
        </r>
        <r>
          <rPr>
            <sz val="8"/>
            <rFont val="Tahoma"/>
            <family val="0"/>
          </rPr>
          <t xml:space="preserve">
</t>
        </r>
      </text>
    </comment>
    <comment ref="C190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douala</t>
        </r>
      </text>
    </comment>
    <comment ref="C19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douala</t>
        </r>
      </text>
    </comment>
    <comment ref="C190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op nanga</t>
        </r>
      </text>
    </comment>
    <comment ref="C19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op nanga</t>
        </r>
      </text>
    </comment>
    <comment ref="C19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nanga</t>
        </r>
      </text>
    </comment>
    <comment ref="C190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nanga</t>
        </r>
      </text>
    </comment>
    <comment ref="C19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abongbang</t>
        </r>
      </text>
    </comment>
    <comment ref="C19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call box: to call Me Mbuan</t>
        </r>
      </text>
    </comment>
    <comment ref="C1911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call box: to call me mbuan </t>
        </r>
      </text>
    </comment>
    <comment ref="C1912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call box: to call sam mumah</t>
        </r>
      </text>
    </comment>
    <comment ref="C1913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call box: to call me mbuan, horline, mr betea (substitute procurer grande instance); credit arrived late because of network problem</t>
        </r>
      </text>
    </comment>
    <comment ref="C19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draft the case analysis of Pashalidis and send to Me Mbuan</t>
        </r>
      </text>
    </comment>
    <comment ref="C1942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1h in douala to send activity report on parrot cases to me mbuan</t>
        </r>
      </text>
    </comment>
    <comment ref="C1943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1h30mn in dla to receive memoire d'appel of abolo and konglo, read and correct it</t>
        </r>
      </text>
    </comment>
    <comment ref="C1944" authorId="2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1h in dla to send memoire d'appel of abolo and konglo to me mbuan and horline after correction</t>
        </r>
      </text>
    </comment>
    <comment ref="C1945" authorId="0">
      <text>
        <r>
          <rPr>
            <b/>
            <sz val="8"/>
            <rFont val="Tahoma"/>
            <family val="0"/>
          </rPr>
          <t>user: checked mails in Douala</t>
        </r>
        <r>
          <rPr>
            <sz val="8"/>
            <rFont val="Tahoma"/>
            <family val="0"/>
          </rPr>
          <t xml:space="preserve">
</t>
        </r>
      </text>
    </comment>
    <comment ref="C1946" authorId="0">
      <text>
        <r>
          <rPr>
            <b/>
            <sz val="8"/>
            <rFont val="Tahoma"/>
            <family val="0"/>
          </rPr>
          <t>Horline: checking south African conference document</t>
        </r>
        <r>
          <rPr>
            <sz val="8"/>
            <rFont val="Tahoma"/>
            <family val="0"/>
          </rPr>
          <t xml:space="preserve">
</t>
        </r>
      </text>
    </comment>
    <comment ref="C1947" authorId="0">
      <text>
        <r>
          <rPr>
            <b/>
            <sz val="8"/>
            <rFont val="Tahoma"/>
            <family val="0"/>
          </rPr>
          <t>Horline: checking south African conference document</t>
        </r>
        <r>
          <rPr>
            <sz val="8"/>
            <rFont val="Tahoma"/>
            <family val="0"/>
          </rPr>
          <t xml:space="preserve">
</t>
        </r>
      </text>
    </comment>
    <comment ref="C19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hour to print the memoire d'appel</t>
        </r>
      </text>
    </comment>
    <comment ref="C195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fax from delegation of West province</t>
        </r>
      </text>
    </comment>
    <comment ref="C282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financial report</t>
        </r>
      </text>
    </comment>
    <comment ref="C136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 informer Valere</t>
        </r>
      </text>
    </comment>
    <comment ref="C1364" authorId="0">
      <text>
        <r>
          <rPr>
            <b/>
            <sz val="8"/>
            <rFont val="Tahoma"/>
            <family val="0"/>
          </rPr>
          <t>i5:by bike</t>
        </r>
        <r>
          <rPr>
            <sz val="8"/>
            <rFont val="Tahoma"/>
            <family val="0"/>
          </rPr>
          <t xml:space="preserve">
</t>
        </r>
      </text>
    </comment>
    <comment ref="C13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bykes</t>
        </r>
      </text>
    </comment>
    <comment ref="C1366" authorId="0">
      <text>
        <r>
          <rPr>
            <b/>
            <sz val="8"/>
            <rFont val="Tahoma"/>
            <family val="0"/>
          </rPr>
          <t>i5:clando</t>
        </r>
        <r>
          <rPr>
            <sz val="8"/>
            <rFont val="Tahoma"/>
            <family val="0"/>
          </rPr>
          <t xml:space="preserve">
</t>
        </r>
      </text>
    </comment>
    <comment ref="C13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clandos</t>
        </r>
      </text>
    </comment>
    <comment ref="C1368" authorId="0">
      <text>
        <r>
          <rPr>
            <b/>
            <sz val="8"/>
            <rFont val="Tahoma"/>
            <family val="0"/>
          </rPr>
          <t>i5:by bike</t>
        </r>
        <r>
          <rPr>
            <sz val="8"/>
            <rFont val="Tahoma"/>
            <family val="0"/>
          </rPr>
          <t xml:space="preserve">
</t>
        </r>
      </text>
    </comment>
    <comment ref="C13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clando</t>
        </r>
      </text>
    </comment>
    <comment ref="C137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byke</t>
        </r>
      </text>
    </comment>
    <comment ref="C137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byke</t>
        </r>
      </text>
    </comment>
    <comment ref="C137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byke</t>
        </r>
      </text>
    </comment>
    <comment ref="C137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byke</t>
        </r>
      </text>
    </comment>
    <comment ref="C136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byke</t>
        </r>
      </text>
    </comment>
    <comment ref="C136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byke</t>
        </r>
      </text>
    </comment>
    <comment ref="C1375" authorId="0">
      <text>
        <r>
          <rPr>
            <b/>
            <sz val="8"/>
            <rFont val="Tahoma"/>
            <family val="0"/>
          </rPr>
          <t>i5: took private vehicle</t>
        </r>
        <r>
          <rPr>
            <sz val="8"/>
            <rFont val="Tahoma"/>
            <family val="0"/>
          </rPr>
          <t xml:space="preserve">
</t>
        </r>
      </text>
    </comment>
    <comment ref="C1419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1420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1421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1422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1433" authorId="0">
      <text>
        <r>
          <rPr>
            <b/>
            <sz val="8"/>
            <rFont val="Tahoma"/>
            <family val="0"/>
          </rPr>
          <t xml:space="preserve">i30: mineral water </t>
        </r>
        <r>
          <rPr>
            <sz val="8"/>
            <rFont val="Tahoma"/>
            <family val="0"/>
          </rPr>
          <t xml:space="preserve">
</t>
        </r>
      </text>
    </comment>
    <comment ref="C1435" authorId="0">
      <text>
        <r>
          <rPr>
            <b/>
            <sz val="8"/>
            <rFont val="Tahoma"/>
            <family val="0"/>
          </rPr>
          <t xml:space="preserve">i30: mineral water </t>
        </r>
        <r>
          <rPr>
            <sz val="8"/>
            <rFont val="Tahoma"/>
            <family val="0"/>
          </rPr>
          <t xml:space="preserve">
</t>
        </r>
      </text>
    </comment>
    <comment ref="C1437" authorId="0">
      <text>
        <r>
          <rPr>
            <b/>
            <sz val="8"/>
            <rFont val="Tahoma"/>
            <family val="0"/>
          </rPr>
          <t xml:space="preserve">i30: mineral water </t>
        </r>
        <r>
          <rPr>
            <sz val="8"/>
            <rFont val="Tahoma"/>
            <family val="0"/>
          </rPr>
          <t xml:space="preserve">
</t>
        </r>
      </text>
    </comment>
    <comment ref="C1439" authorId="0">
      <text>
        <r>
          <rPr>
            <b/>
            <sz val="8"/>
            <rFont val="Tahoma"/>
            <family val="0"/>
          </rPr>
          <t xml:space="preserve">i30: mineral water </t>
        </r>
        <r>
          <rPr>
            <sz val="8"/>
            <rFont val="Tahoma"/>
            <family val="0"/>
          </rPr>
          <t xml:space="preserve">
</t>
        </r>
      </text>
    </comment>
    <comment ref="C1504" authorId="5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25 copies of Field Investigations Forms</t>
        </r>
      </text>
    </comment>
    <comment ref="C1505" authorId="5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Map of Nanga Eboko used for an operation</t>
        </r>
      </text>
    </comment>
    <comment ref="C1506" authorId="5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Copies of financial report forms</t>
        </r>
      </text>
    </comment>
    <comment ref="C1523" authorId="0">
      <text>
        <r>
          <rPr>
            <b/>
            <sz val="8"/>
            <rFont val="Tahoma"/>
            <family val="0"/>
          </rPr>
          <t>julius:hired bike for undercover</t>
        </r>
        <r>
          <rPr>
            <sz val="8"/>
            <rFont val="Tahoma"/>
            <family val="0"/>
          </rPr>
          <t xml:space="preserve">
</t>
        </r>
      </text>
    </comment>
    <comment ref="C1525" authorId="0">
      <text>
        <r>
          <rPr>
            <b/>
            <sz val="8"/>
            <rFont val="Tahoma"/>
            <family val="0"/>
          </rPr>
          <t>julius:hired taxi</t>
        </r>
        <r>
          <rPr>
            <sz val="8"/>
            <rFont val="Tahoma"/>
            <family val="0"/>
          </rPr>
          <t xml:space="preserve">
</t>
        </r>
      </text>
    </comment>
    <comment ref="C1569" authorId="0">
      <text>
        <r>
          <rPr>
            <b/>
            <sz val="8"/>
            <rFont val="Tahoma"/>
            <family val="0"/>
          </rPr>
          <t>Julius: for 4 hours each</t>
        </r>
        <r>
          <rPr>
            <sz val="8"/>
            <rFont val="Tahoma"/>
            <family val="0"/>
          </rPr>
          <t xml:space="preserve">
</t>
        </r>
      </text>
    </comment>
    <comment ref="C690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691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692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693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694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695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696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697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698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699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700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636" authorId="0">
      <text>
        <r>
          <rPr>
            <b/>
            <sz val="8"/>
            <rFont val="Tahoma"/>
            <family val="0"/>
          </rPr>
          <t>i5:       by private transport</t>
        </r>
        <r>
          <rPr>
            <sz val="8"/>
            <rFont val="Tahoma"/>
            <family val="0"/>
          </rPr>
          <t xml:space="preserve">
</t>
        </r>
      </text>
    </comment>
    <comment ref="C637" authorId="0">
      <text>
        <r>
          <rPr>
            <b/>
            <sz val="8"/>
            <rFont val="Tahoma"/>
            <family val="0"/>
          </rPr>
          <t>i5:by clando</t>
        </r>
        <r>
          <rPr>
            <sz val="8"/>
            <rFont val="Tahoma"/>
            <family val="0"/>
          </rPr>
          <t xml:space="preserve">
</t>
        </r>
      </text>
    </comment>
    <comment ref="C638" authorId="0">
      <text>
        <r>
          <rPr>
            <b/>
            <sz val="8"/>
            <rFont val="Tahoma"/>
            <family val="0"/>
          </rPr>
          <t>i5:by clando</t>
        </r>
        <r>
          <rPr>
            <sz val="8"/>
            <rFont val="Tahoma"/>
            <family val="0"/>
          </rPr>
          <t xml:space="preserve">
</t>
        </r>
      </text>
    </comment>
    <comment ref="C639" authorId="0">
      <text>
        <r>
          <rPr>
            <b/>
            <sz val="8"/>
            <rFont val="Tahoma"/>
            <family val="0"/>
          </rPr>
          <t>i5:by clando</t>
        </r>
        <r>
          <rPr>
            <sz val="8"/>
            <rFont val="Tahoma"/>
            <family val="0"/>
          </rPr>
          <t xml:space="preserve">
</t>
        </r>
      </text>
    </comment>
    <comment ref="C640" authorId="0">
      <text>
        <r>
          <rPr>
            <b/>
            <sz val="8"/>
            <rFont val="Tahoma"/>
            <family val="0"/>
          </rPr>
          <t>i5:by clando</t>
        </r>
        <r>
          <rPr>
            <sz val="8"/>
            <rFont val="Tahoma"/>
            <family val="0"/>
          </rPr>
          <t xml:space="preserve">
</t>
        </r>
      </text>
    </comment>
    <comment ref="C643" authorId="0">
      <text>
        <r>
          <rPr>
            <b/>
            <sz val="8"/>
            <rFont val="Tahoma"/>
            <family val="0"/>
          </rPr>
          <t>i5:by clando</t>
        </r>
        <r>
          <rPr>
            <sz val="8"/>
            <rFont val="Tahoma"/>
            <family val="0"/>
          </rPr>
          <t xml:space="preserve">
</t>
        </r>
      </text>
    </comment>
    <comment ref="C648" authorId="0">
      <text>
        <r>
          <rPr>
            <b/>
            <sz val="8"/>
            <rFont val="Tahoma"/>
            <family val="0"/>
          </rPr>
          <t>On bike:</t>
        </r>
        <r>
          <rPr>
            <sz val="8"/>
            <rFont val="Tahoma"/>
            <family val="0"/>
          </rPr>
          <t xml:space="preserve">
</t>
        </r>
      </text>
    </comment>
    <comment ref="C649" authorId="0">
      <text>
        <r>
          <rPr>
            <b/>
            <sz val="8"/>
            <rFont val="Tahoma"/>
            <family val="0"/>
          </rPr>
          <t>On bike:</t>
        </r>
        <r>
          <rPr>
            <sz val="8"/>
            <rFont val="Tahoma"/>
            <family val="0"/>
          </rPr>
          <t xml:space="preserve">
</t>
        </r>
      </text>
    </comment>
    <comment ref="C646" authorId="0">
      <text>
        <r>
          <rPr>
            <b/>
            <sz val="8"/>
            <rFont val="Tahoma"/>
            <family val="0"/>
          </rPr>
          <t>i5:by clando</t>
        </r>
        <r>
          <rPr>
            <sz val="8"/>
            <rFont val="Tahoma"/>
            <family val="0"/>
          </rPr>
          <t xml:space="preserve">
</t>
        </r>
      </text>
    </comment>
    <comment ref="C647" authorId="0">
      <text>
        <r>
          <rPr>
            <b/>
            <sz val="8"/>
            <rFont val="Tahoma"/>
            <family val="0"/>
          </rPr>
          <t>i5:by clando</t>
        </r>
        <r>
          <rPr>
            <sz val="8"/>
            <rFont val="Tahoma"/>
            <family val="0"/>
          </rPr>
          <t xml:space="preserve">
</t>
        </r>
      </text>
    </comment>
    <comment ref="C382" authorId="0">
      <text>
        <r>
          <rPr>
            <b/>
            <sz val="8"/>
            <rFont val="Tahoma"/>
            <family val="0"/>
          </rPr>
          <t>i37: took private transport</t>
        </r>
        <r>
          <rPr>
            <sz val="8"/>
            <rFont val="Tahoma"/>
            <family val="0"/>
          </rPr>
          <t xml:space="preserve">
</t>
        </r>
      </text>
    </comment>
    <comment ref="C383" authorId="0">
      <text>
        <r>
          <rPr>
            <b/>
            <sz val="8"/>
            <rFont val="Tahoma"/>
            <family val="0"/>
          </rPr>
          <t>i37: took private transport</t>
        </r>
        <r>
          <rPr>
            <sz val="8"/>
            <rFont val="Tahoma"/>
            <family val="0"/>
          </rPr>
          <t xml:space="preserve">
</t>
        </r>
      </text>
    </comment>
    <comment ref="C384" authorId="0">
      <text>
        <r>
          <rPr>
            <b/>
            <sz val="8"/>
            <rFont val="Tahoma"/>
            <family val="0"/>
          </rPr>
          <t>i37: took private transport</t>
        </r>
        <r>
          <rPr>
            <sz val="8"/>
            <rFont val="Tahoma"/>
            <family val="0"/>
          </rPr>
          <t xml:space="preserve">
</t>
        </r>
      </text>
    </comment>
    <comment ref="F1591" authorId="0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 annual reports</t>
        </r>
      </text>
    </comment>
    <comment ref="F1593" authorId="0">
      <text>
        <r>
          <rPr>
            <b/>
            <sz val="8"/>
            <rFont val="Tahoma"/>
            <family val="0"/>
          </rPr>
          <t>i25: Nanga eboko operation</t>
        </r>
        <r>
          <rPr>
            <sz val="8"/>
            <rFont val="Tahoma"/>
            <family val="0"/>
          </rPr>
          <t xml:space="preserve">
</t>
        </r>
      </text>
    </comment>
    <comment ref="F1594" authorId="0">
      <text>
        <r>
          <rPr>
            <b/>
            <sz val="8"/>
            <rFont val="Tahoma"/>
            <family val="0"/>
          </rPr>
          <t>i30: Douala operation</t>
        </r>
        <r>
          <rPr>
            <sz val="8"/>
            <rFont val="Tahoma"/>
            <family val="0"/>
          </rPr>
          <t xml:space="preserve">
</t>
        </r>
      </text>
    </comment>
    <comment ref="C2800" authorId="0">
      <text>
        <r>
          <rPr>
            <b/>
            <sz val="8"/>
            <rFont val="Tahoma"/>
            <family val="0"/>
          </rPr>
          <t>Eric: problem in meter</t>
        </r>
        <r>
          <rPr>
            <sz val="8"/>
            <rFont val="Tahoma"/>
            <family val="0"/>
          </rPr>
          <t xml:space="preserve">
</t>
        </r>
      </text>
    </comment>
    <comment ref="C2799" authorId="0">
      <text>
        <r>
          <rPr>
            <b/>
            <sz val="8"/>
            <rFont val="Tahoma"/>
            <family val="0"/>
          </rPr>
          <t>Emeline:financial report forms</t>
        </r>
        <r>
          <rPr>
            <sz val="8"/>
            <rFont val="Tahoma"/>
            <family val="0"/>
          </rPr>
          <t xml:space="preserve">
</t>
        </r>
      </text>
    </comment>
    <comment ref="C2804" authorId="0">
      <text>
        <r>
          <rPr>
            <b/>
            <sz val="8"/>
            <rFont val="Tahoma"/>
            <family val="0"/>
          </rPr>
          <t>Emeline:for annual reports</t>
        </r>
        <r>
          <rPr>
            <sz val="8"/>
            <rFont val="Tahoma"/>
            <family val="0"/>
          </rPr>
          <t xml:space="preserve">
</t>
        </r>
      </text>
    </comment>
    <comment ref="C2807" authorId="0">
      <text>
        <r>
          <rPr>
            <b/>
            <sz val="8"/>
            <rFont val="Tahoma"/>
            <family val="0"/>
          </rPr>
          <t>Emeline:for annual reports</t>
        </r>
        <r>
          <rPr>
            <sz val="8"/>
            <rFont val="Tahoma"/>
            <family val="0"/>
          </rPr>
          <t xml:space="preserve">
</t>
        </r>
      </text>
    </comment>
    <comment ref="C2819" authorId="0">
      <text>
        <r>
          <rPr>
            <b/>
            <sz val="8"/>
            <rFont val="Tahoma"/>
            <family val="0"/>
          </rPr>
          <t>Emeline:for annual reports</t>
        </r>
        <r>
          <rPr>
            <sz val="8"/>
            <rFont val="Tahoma"/>
            <family val="0"/>
          </rPr>
          <t xml:space="preserve">
</t>
        </r>
      </text>
    </comment>
    <comment ref="C2912" authorId="0">
      <text>
        <r>
          <rPr>
            <sz val="8"/>
            <rFont val="Tahoma"/>
            <family val="0"/>
          </rPr>
          <t xml:space="preserve">Anna: women's day dresses for Eunice and Cynthia in Manchester
</t>
        </r>
      </text>
    </comment>
    <comment ref="C2373" authorId="0">
      <text>
        <r>
          <rPr>
            <b/>
            <sz val="8"/>
            <rFont val="Tahoma"/>
            <family val="0"/>
          </rPr>
          <t>vincent: by taxi</t>
        </r>
        <r>
          <rPr>
            <sz val="8"/>
            <rFont val="Tahoma"/>
            <family val="0"/>
          </rPr>
          <t xml:space="preserve">
</t>
        </r>
      </text>
    </comment>
    <comment ref="C2374" authorId="0">
      <text>
        <r>
          <rPr>
            <b/>
            <sz val="8"/>
            <rFont val="Tahoma"/>
            <family val="0"/>
          </rPr>
          <t>vincent: by taxi</t>
        </r>
        <r>
          <rPr>
            <sz val="8"/>
            <rFont val="Tahoma"/>
            <family val="0"/>
          </rPr>
          <t xml:space="preserve">
</t>
        </r>
      </text>
    </comment>
    <comment ref="C2446" authorId="3">
      <text>
        <r>
          <rPr>
            <b/>
            <sz val="8"/>
            <rFont val="Tahoma"/>
            <family val="0"/>
          </rPr>
          <t>vincent: hiring of taxi to radio house for radio talk show at 5.00 am</t>
        </r>
        <r>
          <rPr>
            <sz val="8"/>
            <rFont val="Tahoma"/>
            <family val="0"/>
          </rPr>
          <t xml:space="preserve">
</t>
        </r>
      </text>
    </comment>
    <comment ref="C2454" authorId="3">
      <text>
        <r>
          <rPr>
            <b/>
            <sz val="8"/>
            <rFont val="Tahoma"/>
            <family val="0"/>
          </rPr>
          <t>vincent: hiring of taxi to radio house for radio talk show at 5.00 am</t>
        </r>
        <r>
          <rPr>
            <sz val="8"/>
            <rFont val="Tahoma"/>
            <family val="0"/>
          </rPr>
          <t xml:space="preserve">
</t>
        </r>
      </text>
    </comment>
    <comment ref="C2548" authorId="3">
      <text>
        <r>
          <rPr>
            <b/>
            <sz val="8"/>
            <rFont val="Tahoma"/>
            <family val="0"/>
          </rPr>
          <t>anna: photocopy of newspapers for filing and financial sheet.</t>
        </r>
        <r>
          <rPr>
            <sz val="8"/>
            <rFont val="Tahoma"/>
            <family val="0"/>
          </rPr>
          <t xml:space="preserve">
</t>
        </r>
      </text>
    </comment>
    <comment ref="C2549" authorId="0">
      <text>
        <r>
          <rPr>
            <b/>
            <sz val="8"/>
            <rFont val="Tahoma"/>
            <family val="0"/>
          </rPr>
          <t>Anna: weekly review of newspapers</t>
        </r>
        <r>
          <rPr>
            <sz val="8"/>
            <rFont val="Tahoma"/>
            <family val="0"/>
          </rPr>
          <t xml:space="preserve">
</t>
        </r>
      </text>
    </comment>
    <comment ref="C2550" authorId="0">
      <text>
        <r>
          <rPr>
            <b/>
            <sz val="8"/>
            <rFont val="Tahoma"/>
            <family val="0"/>
          </rPr>
          <t>Anna: weekly review of newspapers</t>
        </r>
        <r>
          <rPr>
            <sz val="8"/>
            <rFont val="Tahoma"/>
            <family val="0"/>
          </rPr>
          <t xml:space="preserve">
</t>
        </r>
      </text>
    </comment>
    <comment ref="C2563" authorId="3">
      <text>
        <r>
          <rPr>
            <b/>
            <sz val="8"/>
            <rFont val="Tahoma"/>
            <family val="0"/>
          </rPr>
          <t>eric: photocopy of financial report sheet.</t>
        </r>
        <r>
          <rPr>
            <sz val="8"/>
            <rFont val="Tahoma"/>
            <family val="0"/>
          </rPr>
          <t xml:space="preserve">
</t>
        </r>
      </text>
    </comment>
    <comment ref="C2565" authorId="3">
      <text>
        <r>
          <rPr>
            <b/>
            <sz val="8"/>
            <rFont val="Tahoma"/>
            <family val="0"/>
          </rPr>
          <t>Eric: photocopy of information kits</t>
        </r>
        <r>
          <rPr>
            <sz val="8"/>
            <rFont val="Tahoma"/>
            <family val="0"/>
          </rPr>
          <t xml:space="preserve">
</t>
        </r>
      </text>
    </comment>
    <comment ref="C2567" authorId="0">
      <text>
        <r>
          <rPr>
            <b/>
            <sz val="8"/>
            <rFont val="Tahoma"/>
            <family val="0"/>
          </rPr>
          <t>Eric: newspapers</t>
        </r>
        <r>
          <rPr>
            <sz val="8"/>
            <rFont val="Tahoma"/>
            <family val="0"/>
          </rPr>
          <t xml:space="preserve">
</t>
        </r>
      </text>
    </comment>
    <comment ref="C2568" authorId="3">
      <text>
        <r>
          <rPr>
            <b/>
            <sz val="8"/>
            <rFont val="Tahoma"/>
            <family val="0"/>
          </rPr>
          <t>Eric: photocopy of letters to MINCOM</t>
        </r>
        <r>
          <rPr>
            <sz val="8"/>
            <rFont val="Tahoma"/>
            <family val="0"/>
          </rPr>
          <t xml:space="preserve">
</t>
        </r>
      </text>
    </comment>
    <comment ref="C2910" authorId="0">
      <text>
        <r>
          <rPr>
            <b/>
            <sz val="8"/>
            <rFont val="Tahoma"/>
            <family val="0"/>
          </rPr>
          <t>Emeline: food for LAGA family on women's day</t>
        </r>
        <r>
          <rPr>
            <sz val="8"/>
            <rFont val="Tahoma"/>
            <family val="0"/>
          </rPr>
          <t xml:space="preserve">
</t>
        </r>
      </text>
    </comment>
    <comment ref="C2911" authorId="0">
      <text>
        <r>
          <rPr>
            <b/>
            <sz val="8"/>
            <rFont val="Tahoma"/>
            <family val="0"/>
          </rPr>
          <t>Emeline: Drinks for LAGA family on women's day</t>
        </r>
        <r>
          <rPr>
            <sz val="8"/>
            <rFont val="Tahoma"/>
            <family val="0"/>
          </rPr>
          <t xml:space="preserve">
</t>
        </r>
      </text>
    </comment>
    <comment ref="C2545" authorId="0">
      <text>
        <r>
          <rPr>
            <b/>
            <sz val="8"/>
            <rFont val="Tahoma"/>
            <family val="0"/>
          </rPr>
          <t>Anna: weekly review of newspapers</t>
        </r>
        <r>
          <rPr>
            <sz val="8"/>
            <rFont val="Tahoma"/>
            <family val="0"/>
          </rPr>
          <t xml:space="preserve">
</t>
        </r>
      </text>
    </comment>
    <comment ref="C2546" authorId="0">
      <text>
        <r>
          <rPr>
            <b/>
            <sz val="8"/>
            <rFont val="Tahoma"/>
            <family val="0"/>
          </rPr>
          <t>Anna: weekly review of newspapers</t>
        </r>
        <r>
          <rPr>
            <sz val="8"/>
            <rFont val="Tahoma"/>
            <family val="0"/>
          </rPr>
          <t xml:space="preserve">
</t>
        </r>
      </text>
    </comment>
    <comment ref="C2642" authorId="0">
      <text>
        <r>
          <rPr>
            <b/>
            <sz val="8"/>
            <rFont val="Tahoma"/>
            <family val="0"/>
          </rPr>
          <t>Ofir: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Nanga  eboko operation</t>
        </r>
        <r>
          <rPr>
            <sz val="8"/>
            <rFont val="Tahoma"/>
            <family val="0"/>
          </rPr>
          <t xml:space="preserve">
</t>
        </r>
      </text>
    </comment>
    <comment ref="C2462" authorId="3">
      <text>
        <r>
          <rPr>
            <b/>
            <sz val="8"/>
            <rFont val="Tahoma"/>
            <family val="0"/>
          </rPr>
          <t>vincent: hiring of taxi to radio house for radio talk show at 5.00 am</t>
        </r>
        <r>
          <rPr>
            <sz val="8"/>
            <rFont val="Tahoma"/>
            <family val="0"/>
          </rPr>
          <t xml:space="preserve">
</t>
        </r>
      </text>
    </comment>
    <comment ref="C2179" authorId="0">
      <text>
        <r>
          <rPr>
            <b/>
            <sz val="8"/>
            <rFont val="Tahoma"/>
            <family val="0"/>
          </rPr>
          <t>Alain: food items for jail visit</t>
        </r>
        <r>
          <rPr>
            <sz val="8"/>
            <rFont val="Tahoma"/>
            <family val="0"/>
          </rPr>
          <t xml:space="preserve">
</t>
        </r>
      </text>
    </comment>
    <comment ref="C2484" authorId="0">
      <text>
        <r>
          <rPr>
            <b/>
            <sz val="8"/>
            <rFont val="Tahoma"/>
            <family val="0"/>
          </rPr>
          <t>media: Hello Cameroon.</t>
        </r>
        <r>
          <rPr>
            <sz val="8"/>
            <rFont val="Tahoma"/>
            <family val="0"/>
          </rPr>
          <t xml:space="preserve">
</t>
        </r>
      </text>
    </comment>
    <comment ref="C2485" authorId="0">
      <text>
        <r>
          <rPr>
            <b/>
            <sz val="8"/>
            <rFont val="Tahoma"/>
            <family val="0"/>
          </rPr>
          <t>Media: 8.Am bilingual news.</t>
        </r>
        <r>
          <rPr>
            <sz val="8"/>
            <rFont val="Tahoma"/>
            <family val="0"/>
          </rPr>
          <t xml:space="preserve">
</t>
        </r>
      </text>
    </comment>
    <comment ref="C2486" authorId="0">
      <text>
        <r>
          <rPr>
            <b/>
            <sz val="8"/>
            <rFont val="Tahoma"/>
            <family val="0"/>
          </rPr>
          <t>Media: Tam-Tam Weekend.</t>
        </r>
        <r>
          <rPr>
            <sz val="8"/>
            <rFont val="Tahoma"/>
            <family val="0"/>
          </rPr>
          <t xml:space="preserve">
</t>
        </r>
      </text>
    </comment>
    <comment ref="C2500" authorId="0">
      <text>
        <r>
          <rPr>
            <b/>
            <sz val="8"/>
            <rFont val="Tahoma"/>
            <family val="0"/>
          </rPr>
          <t>Media: 7.Pm bilingual news.</t>
        </r>
        <r>
          <rPr>
            <sz val="8"/>
            <rFont val="Tahoma"/>
            <family val="0"/>
          </rPr>
          <t xml:space="preserve">
</t>
        </r>
      </text>
    </comment>
    <comment ref="C2501" authorId="0">
      <text>
        <r>
          <rPr>
            <b/>
            <sz val="8"/>
            <rFont val="Tahoma"/>
            <family val="0"/>
          </rPr>
          <t>media: 12 noon bilingual news.</t>
        </r>
        <r>
          <rPr>
            <sz val="8"/>
            <rFont val="Tahoma"/>
            <family val="0"/>
          </rPr>
          <t xml:space="preserve">
</t>
        </r>
      </text>
    </comment>
    <comment ref="C2530" authorId="0">
      <text>
        <r>
          <rPr>
            <b/>
            <sz val="8"/>
            <rFont val="Tahoma"/>
            <family val="0"/>
          </rPr>
          <t xml:space="preserve">Media: 8.Am bilingual news.
</t>
        </r>
        <r>
          <rPr>
            <sz val="8"/>
            <rFont val="Tahoma"/>
            <family val="0"/>
          </rPr>
          <t xml:space="preserve">
</t>
        </r>
      </text>
    </comment>
    <comment ref="C2531" authorId="0">
      <text>
        <r>
          <rPr>
            <b/>
            <sz val="8"/>
            <rFont val="Tahoma"/>
            <family val="0"/>
          </rPr>
          <t xml:space="preserve">media: Hello Cameroon.
</t>
        </r>
        <r>
          <rPr>
            <sz val="8"/>
            <rFont val="Tahoma"/>
            <family val="0"/>
          </rPr>
          <t xml:space="preserve">
</t>
        </r>
      </text>
    </comment>
    <comment ref="C2532" authorId="0">
      <text>
        <r>
          <rPr>
            <b/>
            <sz val="8"/>
            <rFont val="Tahoma"/>
            <family val="0"/>
          </rPr>
          <t xml:space="preserve">Media: Tam-Tam Weekend.
</t>
        </r>
        <r>
          <rPr>
            <sz val="8"/>
            <rFont val="Tahoma"/>
            <family val="0"/>
          </rPr>
          <t xml:space="preserve">
</t>
        </r>
      </text>
    </comment>
    <comment ref="C2576" authorId="0">
      <text>
        <r>
          <rPr>
            <b/>
            <sz val="8"/>
            <rFont val="Tahoma"/>
            <family val="0"/>
          </rPr>
          <t>Anna: Creation of 2 DVDs - Organic system and Photo archive.</t>
        </r>
        <r>
          <rPr>
            <sz val="8"/>
            <rFont val="Tahoma"/>
            <family val="0"/>
          </rPr>
          <t xml:space="preserve">
</t>
        </r>
      </text>
    </comment>
    <comment ref="C2577" authorId="0">
      <text>
        <r>
          <rPr>
            <b/>
            <sz val="8"/>
            <rFont val="Tahoma"/>
            <family val="0"/>
          </rPr>
          <t>Anna: at 900frs each</t>
        </r>
        <r>
          <rPr>
            <sz val="8"/>
            <rFont val="Tahoma"/>
            <family val="0"/>
          </rPr>
          <t xml:space="preserve">
</t>
        </r>
      </text>
    </comment>
    <comment ref="C2578" authorId="0">
      <text>
        <r>
          <rPr>
            <b/>
            <sz val="8"/>
            <rFont val="Tahoma"/>
            <family val="0"/>
          </rPr>
          <t>Anna: printing of 20 oraganic system and 20 photo achives</t>
        </r>
        <r>
          <rPr>
            <sz val="8"/>
            <rFont val="Tahoma"/>
            <family val="0"/>
          </rPr>
          <t xml:space="preserve">
</t>
        </r>
      </text>
    </comment>
    <comment ref="C1735" authorId="0">
      <text>
        <r>
          <rPr>
            <b/>
            <sz val="8"/>
            <rFont val="Tahoma"/>
            <family val="0"/>
          </rPr>
          <t>user:X2 special taxis for 4 hours each</t>
        </r>
        <r>
          <rPr>
            <sz val="8"/>
            <rFont val="Tahoma"/>
            <family val="0"/>
          </rPr>
          <t xml:space="preserve">
</t>
        </r>
      </text>
    </comment>
    <comment ref="C1738" authorId="0">
      <text>
        <r>
          <rPr>
            <b/>
            <sz val="8"/>
            <rFont val="Tahoma"/>
            <family val="0"/>
          </rPr>
          <t>user:X2 special taxis for 4 hours each</t>
        </r>
        <r>
          <rPr>
            <sz val="8"/>
            <rFont val="Tahoma"/>
            <family val="0"/>
          </rPr>
          <t xml:space="preserve">
</t>
        </r>
      </text>
    </comment>
    <comment ref="C1659" authorId="0">
      <text>
        <r>
          <rPr>
            <b/>
            <sz val="8"/>
            <rFont val="Tahoma"/>
            <family val="0"/>
          </rPr>
          <t>Josias: paid someone to catch parrots and put in a ketch</t>
        </r>
        <r>
          <rPr>
            <sz val="8"/>
            <rFont val="Tahoma"/>
            <family val="0"/>
          </rPr>
          <t xml:space="preserve">
</t>
        </r>
      </text>
    </comment>
    <comment ref="C1620" authorId="0">
      <text>
        <r>
          <rPr>
            <b/>
            <sz val="8"/>
            <rFont val="Tahoma"/>
            <family val="0"/>
          </rPr>
          <t>Jos: hired car to pela and back carrying police and MINFOF Delegation for the operation</t>
        </r>
        <r>
          <rPr>
            <sz val="8"/>
            <rFont val="Tahoma"/>
            <family val="0"/>
          </rPr>
          <t xml:space="preserve">
</t>
        </r>
      </text>
    </comment>
    <comment ref="C1621" authorId="0">
      <text>
        <r>
          <rPr>
            <b/>
            <sz val="8"/>
            <rFont val="Tahoma"/>
            <family val="0"/>
          </rPr>
          <t>jos: hired car to carrying to products from Nanga eboko to Y'de</t>
        </r>
        <r>
          <rPr>
            <sz val="8"/>
            <rFont val="Tahoma"/>
            <family val="0"/>
          </rPr>
          <t xml:space="preserve">
</t>
        </r>
      </text>
    </comment>
    <comment ref="E1772" authorId="0">
      <text>
        <r>
          <rPr>
            <b/>
            <sz val="8"/>
            <rFont val="Tahoma"/>
            <family val="0"/>
          </rPr>
          <t>user: for Nanga eboko operation</t>
        </r>
        <r>
          <rPr>
            <sz val="8"/>
            <rFont val="Tahoma"/>
            <family val="0"/>
          </rPr>
          <t xml:space="preserve">
</t>
        </r>
      </text>
    </comment>
    <comment ref="C2236" authorId="0">
      <text>
        <r>
          <rPr>
            <b/>
            <sz val="8"/>
            <rFont val="Tahoma"/>
            <family val="0"/>
          </rPr>
          <t>user: mineral water</t>
        </r>
        <r>
          <rPr>
            <sz val="8"/>
            <rFont val="Tahoma"/>
            <family val="0"/>
          </rPr>
          <t xml:space="preserve">
</t>
        </r>
      </text>
    </comment>
    <comment ref="C2232" authorId="0">
      <text>
        <r>
          <rPr>
            <b/>
            <sz val="8"/>
            <rFont val="Tahoma"/>
            <family val="0"/>
          </rPr>
          <t>user: mineral water</t>
        </r>
        <r>
          <rPr>
            <sz val="8"/>
            <rFont val="Tahoma"/>
            <family val="0"/>
          </rPr>
          <t xml:space="preserve">
</t>
        </r>
      </text>
    </comment>
    <comment ref="C2233" authorId="0">
      <text>
        <r>
          <rPr>
            <b/>
            <sz val="8"/>
            <rFont val="Tahoma"/>
            <family val="0"/>
          </rPr>
          <t>user: mineral water</t>
        </r>
        <r>
          <rPr>
            <sz val="8"/>
            <rFont val="Tahoma"/>
            <family val="0"/>
          </rPr>
          <t xml:space="preserve">
</t>
        </r>
      </text>
    </comment>
    <comment ref="C2228" authorId="0">
      <text>
        <r>
          <rPr>
            <b/>
            <sz val="8"/>
            <rFont val="Tahoma"/>
            <family val="0"/>
          </rPr>
          <t>user: mineral water</t>
        </r>
        <r>
          <rPr>
            <sz val="8"/>
            <rFont val="Tahoma"/>
            <family val="0"/>
          </rPr>
          <t xml:space="preserve">
</t>
        </r>
      </text>
    </comment>
    <comment ref="C2229" authorId="0">
      <text>
        <r>
          <rPr>
            <b/>
            <sz val="8"/>
            <rFont val="Tahoma"/>
            <family val="0"/>
          </rPr>
          <t>user: mineral water</t>
        </r>
        <r>
          <rPr>
            <sz val="8"/>
            <rFont val="Tahoma"/>
            <family val="0"/>
          </rPr>
          <t xml:space="preserve">
</t>
        </r>
      </text>
    </comment>
    <comment ref="C2225" authorId="0">
      <text>
        <r>
          <rPr>
            <b/>
            <sz val="8"/>
            <rFont val="Tahoma"/>
            <family val="0"/>
          </rPr>
          <t>user: mineral water</t>
        </r>
        <r>
          <rPr>
            <sz val="8"/>
            <rFont val="Tahoma"/>
            <family val="0"/>
          </rPr>
          <t xml:space="preserve">
</t>
        </r>
      </text>
    </comment>
    <comment ref="C2226" authorId="0">
      <text>
        <r>
          <rPr>
            <b/>
            <sz val="8"/>
            <rFont val="Tahoma"/>
            <family val="0"/>
          </rPr>
          <t>user: mineral water</t>
        </r>
        <r>
          <rPr>
            <sz val="8"/>
            <rFont val="Tahoma"/>
            <family val="0"/>
          </rPr>
          <t xml:space="preserve">
</t>
        </r>
      </text>
    </comment>
    <comment ref="C2221" authorId="0">
      <text>
        <r>
          <rPr>
            <b/>
            <sz val="8"/>
            <rFont val="Tahoma"/>
            <family val="0"/>
          </rPr>
          <t>user: mineral water</t>
        </r>
        <r>
          <rPr>
            <sz val="8"/>
            <rFont val="Tahoma"/>
            <family val="0"/>
          </rPr>
          <t xml:space="preserve">
</t>
        </r>
      </text>
    </comment>
    <comment ref="C2219" authorId="0">
      <text>
        <r>
          <rPr>
            <b/>
            <sz val="8"/>
            <rFont val="Tahoma"/>
            <family val="0"/>
          </rPr>
          <t>user: mineral water</t>
        </r>
        <r>
          <rPr>
            <sz val="8"/>
            <rFont val="Tahoma"/>
            <family val="0"/>
          </rPr>
          <t xml:space="preserve">
</t>
        </r>
      </text>
    </comment>
    <comment ref="C2216" authorId="0">
      <text>
        <r>
          <rPr>
            <b/>
            <sz val="8"/>
            <rFont val="Tahoma"/>
            <family val="0"/>
          </rPr>
          <t>user: mineral water</t>
        </r>
        <r>
          <rPr>
            <sz val="8"/>
            <rFont val="Tahoma"/>
            <family val="0"/>
          </rPr>
          <t xml:space="preserve">
</t>
        </r>
      </text>
    </comment>
    <comment ref="C2214" authorId="0">
      <text>
        <r>
          <rPr>
            <b/>
            <sz val="8"/>
            <rFont val="Tahoma"/>
            <family val="0"/>
          </rPr>
          <t>user: mineral water</t>
        </r>
        <r>
          <rPr>
            <sz val="8"/>
            <rFont val="Tahoma"/>
            <family val="0"/>
          </rPr>
          <t xml:space="preserve">
</t>
        </r>
      </text>
    </comment>
    <comment ref="C289" authorId="0">
      <text>
        <r>
          <rPr>
            <sz val="8"/>
            <rFont val="Tahoma"/>
            <family val="0"/>
          </rPr>
          <t xml:space="preserve">i25:Mineral water.
</t>
        </r>
      </text>
    </comment>
    <comment ref="C435" authorId="0">
      <text>
        <r>
          <rPr>
            <b/>
            <sz val="8"/>
            <rFont val="Tahoma"/>
            <family val="0"/>
          </rPr>
          <t>i25: used call box pela because of problems in mtn network there</t>
        </r>
        <r>
          <rPr>
            <sz val="8"/>
            <rFont val="Tahoma"/>
            <family val="0"/>
          </rPr>
          <t xml:space="preserve">
</t>
        </r>
      </text>
    </comment>
    <comment ref="C487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594" authorId="0">
      <text>
        <r>
          <rPr>
            <sz val="8"/>
            <rFont val="Tahoma"/>
            <family val="0"/>
          </rPr>
          <t xml:space="preserve">Nkong-Mbindian
</t>
        </r>
      </text>
    </comment>
    <comment ref="C595" authorId="0">
      <text>
        <r>
          <rPr>
            <sz val="8"/>
            <rFont val="Tahoma"/>
            <family val="0"/>
          </rPr>
          <t xml:space="preserve">Mtam-Village
</t>
        </r>
      </text>
    </comment>
    <comment ref="C878" authorId="0">
      <text>
        <r>
          <rPr>
            <b/>
            <sz val="8"/>
            <rFont val="Tahoma"/>
            <family val="0"/>
          </rPr>
          <t>julius:hired bike for undercover</t>
        </r>
        <r>
          <rPr>
            <sz val="8"/>
            <rFont val="Tahoma"/>
            <family val="0"/>
          </rPr>
          <t xml:space="preserve">
</t>
        </r>
      </text>
    </comment>
    <comment ref="C1401" authorId="0">
      <text>
        <r>
          <rPr>
            <b/>
            <sz val="8"/>
            <rFont val="Tahoma"/>
            <family val="0"/>
          </rPr>
          <t>i5: to put ivory</t>
        </r>
        <r>
          <rPr>
            <sz val="8"/>
            <rFont val="Tahoma"/>
            <family val="0"/>
          </rPr>
          <t xml:space="preserve">
</t>
        </r>
      </text>
    </comment>
    <comment ref="C5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hired bike</t>
        </r>
      </text>
    </comment>
    <comment ref="C1485" authorId="5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Hired a taxi to National cartographic Centre to get the map of Nanga Eboko in preparation of an operation</t>
        </r>
      </text>
    </comment>
    <comment ref="C2587" authorId="0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C1921" authorId="0">
      <text>
        <r>
          <rPr>
            <sz val="8"/>
            <rFont val="Tahoma"/>
            <family val="0"/>
          </rPr>
          <t xml:space="preserve">Used for M.Maurice for LAGA files in B'ssam, meeting.
</t>
        </r>
      </text>
    </comment>
    <comment ref="C2285" authorId="0">
      <text>
        <r>
          <rPr>
            <b/>
            <sz val="8"/>
            <rFont val="Tahoma"/>
            <family val="0"/>
          </rPr>
          <t>Marius: March salary</t>
        </r>
        <r>
          <rPr>
            <sz val="8"/>
            <rFont val="Tahoma"/>
            <family val="0"/>
          </rPr>
          <t xml:space="preserve">
</t>
        </r>
      </text>
    </comment>
    <comment ref="C2691" authorId="0">
      <text>
        <r>
          <rPr>
            <b/>
            <sz val="8"/>
            <rFont val="Tahoma"/>
            <family val="0"/>
          </rPr>
          <t xml:space="preserve">Ofir: LAGA Director gave up his salary in reaction to the exceptional high total cost of March Month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<sst xmlns="http://schemas.openxmlformats.org/spreadsheetml/2006/main" count="12508" uniqueCount="1610">
  <si>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</si>
  <si>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</si>
  <si>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</si>
  <si>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</si>
  <si>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</si>
  <si>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</si>
  <si>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</si>
  <si>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</si>
  <si>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</si>
  <si>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</si>
  <si>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</si>
  <si>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</si>
  <si>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</si>
  <si>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Mission 1</t>
  </si>
  <si>
    <t>04-11/03/2008</t>
  </si>
  <si>
    <t>Center</t>
  </si>
  <si>
    <t>Bayomen/Bafia</t>
  </si>
  <si>
    <t xml:space="preserve"> Ivory</t>
  </si>
  <si>
    <t>Phone</t>
  </si>
  <si>
    <t>1-Phone49-50</t>
  </si>
  <si>
    <t>4/3</t>
  </si>
  <si>
    <t>1-Phone 71</t>
  </si>
  <si>
    <t>5/3</t>
  </si>
  <si>
    <t>Y'de-Bafia</t>
  </si>
  <si>
    <t>Travelling Expenses</t>
  </si>
  <si>
    <t>1-Ben-1</t>
  </si>
  <si>
    <t>04/03</t>
  </si>
  <si>
    <t>Bafia-ndiki</t>
  </si>
  <si>
    <t>1-Ben-2</t>
  </si>
  <si>
    <t>ndiki-Bafia</t>
  </si>
  <si>
    <t>1-Ben-r</t>
  </si>
  <si>
    <t>Bayomen-Nkolbi-Bayomen</t>
  </si>
  <si>
    <t>05/03</t>
  </si>
  <si>
    <t>Bayomen-Y'de</t>
  </si>
  <si>
    <t>inter-city transport</t>
  </si>
  <si>
    <t>Transport</t>
  </si>
  <si>
    <t>Local Transport</t>
  </si>
  <si>
    <t>11/03</t>
  </si>
  <si>
    <t>06/03</t>
  </si>
  <si>
    <t>Feeding</t>
  </si>
  <si>
    <t>Drinks with Informer</t>
  </si>
  <si>
    <t>Trust Building</t>
  </si>
  <si>
    <t>Mission 2</t>
  </si>
  <si>
    <t>01-05/003/2008</t>
  </si>
  <si>
    <t>East</t>
  </si>
  <si>
    <t>Mindourou</t>
  </si>
  <si>
    <t>i25</t>
  </si>
  <si>
    <t>2-phone-12</t>
  </si>
  <si>
    <t>1/3</t>
  </si>
  <si>
    <t>2-Phone22</t>
  </si>
  <si>
    <t>3/3</t>
  </si>
  <si>
    <t>2-Phone53-54</t>
  </si>
  <si>
    <t>2-Phone 57</t>
  </si>
  <si>
    <t>D'la-Y'de</t>
  </si>
  <si>
    <t>Investigations</t>
  </si>
  <si>
    <t>2-i25-1</t>
  </si>
  <si>
    <t>03/03</t>
  </si>
  <si>
    <t>Y'de-Abong-Mindourou</t>
  </si>
  <si>
    <t>2-i25-3</t>
  </si>
  <si>
    <t>Abong-Mindourou</t>
  </si>
  <si>
    <t>2-i25-5</t>
  </si>
  <si>
    <t>Mindourou-Bisok</t>
  </si>
  <si>
    <t>2-i25-r</t>
  </si>
  <si>
    <t>Bisok-Mindourou</t>
  </si>
  <si>
    <t>Mindourou-Abong</t>
  </si>
  <si>
    <t>2-i25-6</t>
  </si>
  <si>
    <t>Abong-Atock</t>
  </si>
  <si>
    <t>Atock-Abong</t>
  </si>
  <si>
    <t>inter city transport</t>
  </si>
  <si>
    <t>Lodging</t>
  </si>
  <si>
    <t>2-i25-4</t>
  </si>
  <si>
    <t>Drink with informer.</t>
  </si>
  <si>
    <t>Mission 3</t>
  </si>
  <si>
    <t>01-07/03/2008</t>
  </si>
  <si>
    <t>West</t>
  </si>
  <si>
    <t>Galim</t>
  </si>
  <si>
    <t>Leopard Skins</t>
  </si>
  <si>
    <t>i30</t>
  </si>
  <si>
    <t>3-Phone23</t>
  </si>
  <si>
    <t>3-Phone 32</t>
  </si>
  <si>
    <t>3-Phone 58</t>
  </si>
  <si>
    <t>3-Phone 81</t>
  </si>
  <si>
    <t>6/03</t>
  </si>
  <si>
    <t>3-Phone 103</t>
  </si>
  <si>
    <t>7/03</t>
  </si>
  <si>
    <t>Batie-Bssam</t>
  </si>
  <si>
    <t>travelling expenses</t>
  </si>
  <si>
    <t>3-i30-r</t>
  </si>
  <si>
    <t>Mado</t>
  </si>
  <si>
    <t>Bssam-Galim</t>
  </si>
  <si>
    <t>Galim-Kopele-Galim</t>
  </si>
  <si>
    <t>Galim-Bssam</t>
  </si>
  <si>
    <t>Galim-Bangan-Galim</t>
  </si>
  <si>
    <t>Galim-Mbouda</t>
  </si>
  <si>
    <t>Mbouda-Bamendjou</t>
  </si>
  <si>
    <t>Bamendjou-Mbouda</t>
  </si>
  <si>
    <t>6/3</t>
  </si>
  <si>
    <t>Mbouda-Bssam</t>
  </si>
  <si>
    <t>Inter-City transport</t>
  </si>
  <si>
    <t>7/3</t>
  </si>
  <si>
    <t>3-i30-1a</t>
  </si>
  <si>
    <t>3-i30-1b</t>
  </si>
  <si>
    <t>Drink with Informer</t>
  </si>
  <si>
    <t>Mission 4</t>
  </si>
  <si>
    <t>05-07/03/2008</t>
  </si>
  <si>
    <t>Ntui</t>
  </si>
  <si>
    <t>Ngwane</t>
  </si>
  <si>
    <t>4-phone-76a</t>
  </si>
  <si>
    <t>4-Ngwane-2</t>
  </si>
  <si>
    <t>Bafia-Ezezang</t>
  </si>
  <si>
    <t>4-Ngwane-3</t>
  </si>
  <si>
    <t>Ezezang-Sa'a</t>
  </si>
  <si>
    <t>4-Ngwane-r</t>
  </si>
  <si>
    <t>Sa'a-Ntui</t>
  </si>
  <si>
    <t>4-Ngwane-3b</t>
  </si>
  <si>
    <t>Ntui-Y'de</t>
  </si>
  <si>
    <t>4-Ngwane-3a</t>
  </si>
  <si>
    <t>07/03</t>
  </si>
  <si>
    <t>Ntui-Nguilla-Esanga.</t>
  </si>
  <si>
    <t>Ezanja-Nguilla-Ntui.</t>
  </si>
  <si>
    <t>Drink with informer</t>
  </si>
  <si>
    <t>Mission 5</t>
  </si>
  <si>
    <t>Ngoumou</t>
  </si>
  <si>
    <t>Protected Species</t>
  </si>
  <si>
    <t>Ayuk</t>
  </si>
  <si>
    <t>Phone 70</t>
  </si>
  <si>
    <t>Y'de-Ngomou</t>
  </si>
  <si>
    <t>5-Ayuk-4</t>
  </si>
  <si>
    <t>Ngoumou-Otele-Ngoumou.</t>
  </si>
  <si>
    <t>5-Ayuk-r</t>
  </si>
  <si>
    <t>Ngoumou-Y'de</t>
  </si>
  <si>
    <t>5-Ayuk-5</t>
  </si>
  <si>
    <t>10/03</t>
  </si>
  <si>
    <t>5-Ayuk-3</t>
  </si>
  <si>
    <t>Drinks with Informers</t>
  </si>
  <si>
    <t>Mission 6</t>
  </si>
  <si>
    <t>06-07/03/2008</t>
  </si>
  <si>
    <t>Abongbang</t>
  </si>
  <si>
    <t>Parrots</t>
  </si>
  <si>
    <t>6-Phone 78</t>
  </si>
  <si>
    <t>6-Phone 101</t>
  </si>
  <si>
    <t>Abong-Mesome</t>
  </si>
  <si>
    <t>6-i25-r</t>
  </si>
  <si>
    <t>Mesome-Abong</t>
  </si>
  <si>
    <t>Abong-Mbaka</t>
  </si>
  <si>
    <t xml:space="preserve">Mbaka-Abong  </t>
  </si>
  <si>
    <t>6-i25-4</t>
  </si>
  <si>
    <t>Mission 7</t>
  </si>
  <si>
    <t>Lomie</t>
  </si>
  <si>
    <t>7-Phone 110</t>
  </si>
  <si>
    <t>8/03</t>
  </si>
  <si>
    <t>7-Phone 115</t>
  </si>
  <si>
    <t>9/03</t>
  </si>
  <si>
    <t>7-i25-7</t>
  </si>
  <si>
    <t>08/03</t>
  </si>
  <si>
    <t>7-i25-8</t>
  </si>
  <si>
    <t>7-i25-r</t>
  </si>
  <si>
    <t>09/03</t>
  </si>
  <si>
    <t>7-i25-4</t>
  </si>
  <si>
    <t>Mission 8</t>
  </si>
  <si>
    <t>09-17/03/2008</t>
  </si>
  <si>
    <t>8-Phone 117-118</t>
  </si>
  <si>
    <t>8-Phone128</t>
  </si>
  <si>
    <t>8-Phone 137-137a</t>
  </si>
  <si>
    <t>8-Phone 186-187</t>
  </si>
  <si>
    <t>12/03</t>
  </si>
  <si>
    <t>8-Phone 207</t>
  </si>
  <si>
    <t>13/03</t>
  </si>
  <si>
    <t>8-Phone 210</t>
  </si>
  <si>
    <t>14/03</t>
  </si>
  <si>
    <t>8-Phone-230</t>
  </si>
  <si>
    <t>15/03</t>
  </si>
  <si>
    <t>8-Phone 249</t>
  </si>
  <si>
    <t>16/03</t>
  </si>
  <si>
    <t>8-Phone 276-277</t>
  </si>
  <si>
    <t>17/03</t>
  </si>
  <si>
    <t>Y'de-D'la</t>
  </si>
  <si>
    <t>8-i30-1</t>
  </si>
  <si>
    <t>Douala-Bomono</t>
  </si>
  <si>
    <t>8-i30-r</t>
  </si>
  <si>
    <t>Bomono-D'la</t>
  </si>
  <si>
    <t>D'la-Japoma</t>
  </si>
  <si>
    <t>Japoma-Dla</t>
  </si>
  <si>
    <t>D'la-Tilo</t>
  </si>
  <si>
    <t>D'la-Bekoko</t>
  </si>
  <si>
    <t>Bekoko-Dla</t>
  </si>
  <si>
    <t>8-i30-2</t>
  </si>
  <si>
    <t>Mission 9</t>
  </si>
  <si>
    <t>Littoral</t>
  </si>
  <si>
    <t>Mbanga</t>
  </si>
  <si>
    <t>Mission 10</t>
  </si>
  <si>
    <t>03-06/03/2008</t>
  </si>
  <si>
    <t>North West</t>
  </si>
  <si>
    <t>Bamenda/Widikum</t>
  </si>
  <si>
    <t>i5</t>
  </si>
  <si>
    <t>10-phone-1</t>
  </si>
  <si>
    <t>10-Phone20-21</t>
  </si>
  <si>
    <t>10-Phone 35</t>
  </si>
  <si>
    <t>Bafut-B'da</t>
  </si>
  <si>
    <t>10-i5-r</t>
  </si>
  <si>
    <t>B'da-Bafut</t>
  </si>
  <si>
    <t>local transport</t>
  </si>
  <si>
    <t>Mission 11</t>
  </si>
  <si>
    <t>10-13/03/2008</t>
  </si>
  <si>
    <t>Belabo/Pela</t>
  </si>
  <si>
    <t>11-Phone130</t>
  </si>
  <si>
    <t>11-Phone 138</t>
  </si>
  <si>
    <t>11-Phone 183</t>
  </si>
  <si>
    <t>communication</t>
  </si>
  <si>
    <t>11-i25-r</t>
  </si>
  <si>
    <t>11-Phone-197</t>
  </si>
  <si>
    <t>Abong-Bertoua</t>
  </si>
  <si>
    <t>Bertoua-Belabo</t>
  </si>
  <si>
    <t>Belabo-Pela-Belabo</t>
  </si>
  <si>
    <t>Belabo-Bertoua</t>
  </si>
  <si>
    <t>11-i25-9</t>
  </si>
  <si>
    <t>11-i25-10</t>
  </si>
  <si>
    <t>Mission 12</t>
  </si>
  <si>
    <t>12-14/03/2008</t>
  </si>
  <si>
    <t>Bafia</t>
  </si>
  <si>
    <t>12-Phone 178</t>
  </si>
  <si>
    <t>12-Phone-199</t>
  </si>
  <si>
    <t>12-Ngwane-4</t>
  </si>
  <si>
    <t>Nngwane</t>
  </si>
  <si>
    <t>Bafia-Y'de</t>
  </si>
  <si>
    <t>12-Ngwane-6</t>
  </si>
  <si>
    <t>12-Ngwane-r</t>
  </si>
  <si>
    <t>Mission 13</t>
  </si>
  <si>
    <t>Eseka/Makak</t>
  </si>
  <si>
    <t>13-Phone 177</t>
  </si>
  <si>
    <t>13-Phone-200</t>
  </si>
  <si>
    <t>Y'de-Eseka</t>
  </si>
  <si>
    <t>13Ayuk-1</t>
  </si>
  <si>
    <t>Eseka-Bonjock-Eseka</t>
  </si>
  <si>
    <t>13-Ayuk-r</t>
  </si>
  <si>
    <t>Eseka-Boumbel-Y'de</t>
  </si>
  <si>
    <t>13-Ayuk-2</t>
  </si>
  <si>
    <t>13/02</t>
  </si>
  <si>
    <t>Mission 14</t>
  </si>
  <si>
    <t>12-17/03/2008</t>
  </si>
  <si>
    <t>Ndikinimiki</t>
  </si>
  <si>
    <t>Ivory</t>
  </si>
  <si>
    <t>14-Phone 175</t>
  </si>
  <si>
    <t>14-Phone-201</t>
  </si>
  <si>
    <t>14-Ben-r</t>
  </si>
  <si>
    <t>Bafia-Ndiki</t>
  </si>
  <si>
    <t>Ndiki-Y'de</t>
  </si>
  <si>
    <t>Mission 15</t>
  </si>
  <si>
    <t>05-14/03/2008</t>
  </si>
  <si>
    <t>15-Phone 75</t>
  </si>
  <si>
    <t>15-phone-188</t>
  </si>
  <si>
    <t>15-Phone-202</t>
  </si>
  <si>
    <t>Y'de-Bafang</t>
  </si>
  <si>
    <t>15-Denis-1</t>
  </si>
  <si>
    <t>Denis</t>
  </si>
  <si>
    <t>Bafang-Nkonjock</t>
  </si>
  <si>
    <t>15-Denis-r</t>
  </si>
  <si>
    <t>Nkong-Bafang-Y'de</t>
  </si>
  <si>
    <t>15-Denis-2</t>
  </si>
  <si>
    <t>Mission 16</t>
  </si>
  <si>
    <t>10-17/03/2008</t>
  </si>
  <si>
    <t>16-Phone125</t>
  </si>
  <si>
    <t>16-Phone 145-156</t>
  </si>
  <si>
    <t>16-Phone 165-166</t>
  </si>
  <si>
    <t>16-Phone-205-206</t>
  </si>
  <si>
    <t>16-Phone 209</t>
  </si>
  <si>
    <t>16-Phone 241-242</t>
  </si>
  <si>
    <t>16-Phone 253</t>
  </si>
  <si>
    <t>Y'de-B'sam</t>
  </si>
  <si>
    <t>16-i5-1</t>
  </si>
  <si>
    <t>B'ssam-B'da</t>
  </si>
  <si>
    <t>16-i5-r</t>
  </si>
  <si>
    <t>B'da-Batibo</t>
  </si>
  <si>
    <t>Batibo-Widikum</t>
  </si>
  <si>
    <t>Widikum-Batibo</t>
  </si>
  <si>
    <t>Batibo-B'da</t>
  </si>
  <si>
    <t>110/03</t>
  </si>
  <si>
    <t>B'da-B'ssam</t>
  </si>
  <si>
    <t>B'ssam-Foumbot</t>
  </si>
  <si>
    <t>Foumbot-B'ssam</t>
  </si>
  <si>
    <t>B'ssam-Baliseng-B'ssam</t>
  </si>
  <si>
    <t>B'da-Banja</t>
  </si>
  <si>
    <t>B'da-Bambui</t>
  </si>
  <si>
    <t xml:space="preserve">Batibo-widikum </t>
  </si>
  <si>
    <t>Widikum-Menka</t>
  </si>
  <si>
    <t>B'da-Njinikom</t>
  </si>
  <si>
    <t>Njinikom-B'da</t>
  </si>
  <si>
    <t>16-i5-2</t>
  </si>
  <si>
    <t>16-i5-3</t>
  </si>
  <si>
    <t>Trust Builder</t>
  </si>
  <si>
    <t>Mission 17</t>
  </si>
  <si>
    <t>14-15/03/2008</t>
  </si>
  <si>
    <t>17-Phone 219</t>
  </si>
  <si>
    <t>17-i25-12</t>
  </si>
  <si>
    <t>Mindourou-Eden-mindourou</t>
  </si>
  <si>
    <t>17-i25-r</t>
  </si>
  <si>
    <t>17-i25-11</t>
  </si>
  <si>
    <t>17-i25-13</t>
  </si>
  <si>
    <t>Mission 18</t>
  </si>
  <si>
    <t>17-19/03/2008</t>
  </si>
  <si>
    <t>18-Phone 281</t>
  </si>
  <si>
    <t>18/03</t>
  </si>
  <si>
    <t>18-Phone 335-336</t>
  </si>
  <si>
    <t>19/03</t>
  </si>
  <si>
    <t>Y'de-Sangmle,a</t>
  </si>
  <si>
    <t>Traveling expenses</t>
  </si>
  <si>
    <t>18-i5-4</t>
  </si>
  <si>
    <t>Sangmalema-Endengue-sang</t>
  </si>
  <si>
    <t>18-i5-r</t>
  </si>
  <si>
    <t>Sangmalema-Bengbis</t>
  </si>
  <si>
    <t>Bengbis-Samalema</t>
  </si>
  <si>
    <t>18-i5-5</t>
  </si>
  <si>
    <t>lodging</t>
  </si>
  <si>
    <t>feeding</t>
  </si>
  <si>
    <t>Drinks with infomer</t>
  </si>
  <si>
    <t>Trust building</t>
  </si>
  <si>
    <t>Drinks with infor,er</t>
  </si>
  <si>
    <t>Mission 19</t>
  </si>
  <si>
    <t>Pela/Nanga</t>
  </si>
  <si>
    <t>19-Phone 257-258</t>
  </si>
  <si>
    <t>19-Phone 259</t>
  </si>
  <si>
    <t>19-Phone 294-295</t>
  </si>
  <si>
    <t>19-Phone 302</t>
  </si>
  <si>
    <t>Belabo-Pela</t>
  </si>
  <si>
    <t>19-i25-r</t>
  </si>
  <si>
    <t>Belabo-Nanga</t>
  </si>
  <si>
    <t>Nanga-Pela-Nanga</t>
  </si>
  <si>
    <t>Nanga-Belabo</t>
  </si>
  <si>
    <t>19-i25-1</t>
  </si>
  <si>
    <t>19-i25-13</t>
  </si>
  <si>
    <t>19-i25-14</t>
  </si>
  <si>
    <t>19-i25-15</t>
  </si>
  <si>
    <t>Mission 20</t>
  </si>
  <si>
    <t>1-8/03/2008</t>
  </si>
  <si>
    <t>Douala</t>
  </si>
  <si>
    <t>Julius</t>
  </si>
  <si>
    <t>20-phone-11</t>
  </si>
  <si>
    <t>20-Phone28-29</t>
  </si>
  <si>
    <t>julius</t>
  </si>
  <si>
    <t>20-Phone 36</t>
  </si>
  <si>
    <t>20-Phone 68</t>
  </si>
  <si>
    <t>20-Phone 92-93</t>
  </si>
  <si>
    <t>6/08</t>
  </si>
  <si>
    <t>20-Phone 107</t>
  </si>
  <si>
    <t>20-Phone 113</t>
  </si>
  <si>
    <t>B'ssam-Douala</t>
  </si>
  <si>
    <t>Traveling Expences</t>
  </si>
  <si>
    <t>20-Julius-1</t>
  </si>
  <si>
    <t>D'la-B'ssam</t>
  </si>
  <si>
    <t>20-Julius-3</t>
  </si>
  <si>
    <t>20-Julius-r</t>
  </si>
  <si>
    <t>20-Julius-2</t>
  </si>
  <si>
    <t xml:space="preserve"> Undercovers x10</t>
  </si>
  <si>
    <t>External Assistance</t>
  </si>
  <si>
    <t>undercovers x2</t>
  </si>
  <si>
    <t>Extenal Assistance</t>
  </si>
  <si>
    <t>Mission 21</t>
  </si>
  <si>
    <t>20-27/03/2008</t>
  </si>
  <si>
    <t>Apes</t>
  </si>
  <si>
    <t>21-Phone 344</t>
  </si>
  <si>
    <t>20/03</t>
  </si>
  <si>
    <t>21-Phone 368</t>
  </si>
  <si>
    <t>21/03</t>
  </si>
  <si>
    <t>21-Phone 423</t>
  </si>
  <si>
    <t>24/03</t>
  </si>
  <si>
    <t>21-Phone 442-443</t>
  </si>
  <si>
    <t>25/03</t>
  </si>
  <si>
    <t>21-Phone 459</t>
  </si>
  <si>
    <t>26/03</t>
  </si>
  <si>
    <t>21-Phone 481</t>
  </si>
  <si>
    <t>27/03</t>
  </si>
  <si>
    <t>Bertoua-abong</t>
  </si>
  <si>
    <t>21-i25-r</t>
  </si>
  <si>
    <t>21-i25-16</t>
  </si>
  <si>
    <t>Abong-Y'de</t>
  </si>
  <si>
    <t>21-i25-17</t>
  </si>
  <si>
    <t>Mission 22</t>
  </si>
  <si>
    <t>20-21/2008</t>
  </si>
  <si>
    <t>Somalomo/messamena</t>
  </si>
  <si>
    <t>ivory</t>
  </si>
  <si>
    <t>22-Phone 350</t>
  </si>
  <si>
    <t>22-i5-r</t>
  </si>
  <si>
    <t>22-Phone 367</t>
  </si>
  <si>
    <t>Sang-Endeng-Sang</t>
  </si>
  <si>
    <t>Sang-Bengbis</t>
  </si>
  <si>
    <t>Trqveling expenses</t>
  </si>
  <si>
    <t>Bengbis-Samalomo</t>
  </si>
  <si>
    <t>Somalomo-Bitolone-Somalo,o</t>
  </si>
  <si>
    <t>Soma-messamena</t>
  </si>
  <si>
    <t>Drinks with informer</t>
  </si>
  <si>
    <t>Mission 23</t>
  </si>
  <si>
    <t>South West</t>
  </si>
  <si>
    <t>Buea</t>
  </si>
  <si>
    <t>23-Phone 278</t>
  </si>
  <si>
    <t>23-Phone 303</t>
  </si>
  <si>
    <t>23-Phone 340</t>
  </si>
  <si>
    <t>23-Phone 366</t>
  </si>
  <si>
    <t>23-Phone 390</t>
  </si>
  <si>
    <t>22/03</t>
  </si>
  <si>
    <t>D'la-Modeka</t>
  </si>
  <si>
    <t>23-i30-r</t>
  </si>
  <si>
    <t>Modeka-D'la</t>
  </si>
  <si>
    <t>D'la-Nkapa</t>
  </si>
  <si>
    <t>Nkapa-D'la</t>
  </si>
  <si>
    <t>Douala-Buea</t>
  </si>
  <si>
    <t>23-i30-3</t>
  </si>
  <si>
    <t>Buea-Bokoango village</t>
  </si>
  <si>
    <t>Bokoango-Buea</t>
  </si>
  <si>
    <t>Buea-Bova</t>
  </si>
  <si>
    <t>Bova-Buea</t>
  </si>
  <si>
    <t>Buea-Tole</t>
  </si>
  <si>
    <t>Tole-Buea</t>
  </si>
  <si>
    <t>23-i30-2</t>
  </si>
  <si>
    <t>23-i30-4</t>
  </si>
  <si>
    <t>23-i30-5</t>
  </si>
  <si>
    <t>Mission 24</t>
  </si>
  <si>
    <t>22-27/2008</t>
  </si>
  <si>
    <t>24-Phone 391-392</t>
  </si>
  <si>
    <t>24-Phone 394</t>
  </si>
  <si>
    <t>23/03</t>
  </si>
  <si>
    <t>24-Phone 420-421</t>
  </si>
  <si>
    <t>24-Phone 444-445</t>
  </si>
  <si>
    <t>24-Phone 460</t>
  </si>
  <si>
    <t>24-i5-r</t>
  </si>
  <si>
    <t>24-Phone 485</t>
  </si>
  <si>
    <t>messamena-Abongbang</t>
  </si>
  <si>
    <t>Abong Bang-Messa</t>
  </si>
  <si>
    <t>Messa-Somalomo</t>
  </si>
  <si>
    <t>Soma- Bifone-Soma</t>
  </si>
  <si>
    <t>Somalomo -messama</t>
  </si>
  <si>
    <t>Abong Bang-Mban</t>
  </si>
  <si>
    <t>Mbana-Abong</t>
  </si>
  <si>
    <t>Abong-Bodomo</t>
  </si>
  <si>
    <t>Abb-Mindoura</t>
  </si>
  <si>
    <t>mindouru-Medjoh-Mindourou</t>
  </si>
  <si>
    <t>Abong-Maeesamena</t>
  </si>
  <si>
    <t>Soma-Bifolome-Soma</t>
  </si>
  <si>
    <t>Soma-Boukle-Soma</t>
  </si>
  <si>
    <t>Soma-Abassam</t>
  </si>
  <si>
    <t>Mesa-Abmbg</t>
  </si>
  <si>
    <t>Abmbg-Nsoka</t>
  </si>
  <si>
    <t>Abmbg-Mbam-Abbg</t>
  </si>
  <si>
    <t>inter ciyt transport</t>
  </si>
  <si>
    <t>24-i5-9</t>
  </si>
  <si>
    <t>24-i5-11</t>
  </si>
  <si>
    <t>Informer fees</t>
  </si>
  <si>
    <t>external assistance</t>
  </si>
  <si>
    <t>x16 photocopy</t>
  </si>
  <si>
    <t>office</t>
  </si>
  <si>
    <t>Mission 25</t>
  </si>
  <si>
    <t>23-27/03/2008</t>
  </si>
  <si>
    <t>littoral</t>
  </si>
  <si>
    <t>25-Phone 399</t>
  </si>
  <si>
    <t>25-Phone 410</t>
  </si>
  <si>
    <t>25-Phone 449-450</t>
  </si>
  <si>
    <t>25-Phone 456</t>
  </si>
  <si>
    <t>25-Phone 487</t>
  </si>
  <si>
    <t>Buea-Douala</t>
  </si>
  <si>
    <t>25-i30-6</t>
  </si>
  <si>
    <t>Douala-Batie</t>
  </si>
  <si>
    <t>25-i30-7</t>
  </si>
  <si>
    <t>Batie-bafoussam</t>
  </si>
  <si>
    <t>25-i30-r</t>
  </si>
  <si>
    <t>25-i30-5</t>
  </si>
  <si>
    <t>Logding</t>
  </si>
  <si>
    <t>25-i30-9</t>
  </si>
  <si>
    <t>Mission 26</t>
  </si>
  <si>
    <t>28-30/03/2008</t>
  </si>
  <si>
    <t>Nkoteng</t>
  </si>
  <si>
    <t>26Phone 499</t>
  </si>
  <si>
    <t>28/03</t>
  </si>
  <si>
    <t>26-Phone 520</t>
  </si>
  <si>
    <t>29/03</t>
  </si>
  <si>
    <t>26-Phone 536</t>
  </si>
  <si>
    <t>30/03</t>
  </si>
  <si>
    <t>Dla-Yde</t>
  </si>
  <si>
    <t>26-i25-18a</t>
  </si>
  <si>
    <t>Yde-Nkoteng</t>
  </si>
  <si>
    <t>26-i25-19a</t>
  </si>
  <si>
    <t>Nkoteng-somber</t>
  </si>
  <si>
    <t>26-i25-r</t>
  </si>
  <si>
    <t>somber-Nkoteng</t>
  </si>
  <si>
    <t>26-i25-18</t>
  </si>
  <si>
    <t>26-i25-19</t>
  </si>
  <si>
    <t>Mission 27</t>
  </si>
  <si>
    <t>30/3-05/4/2008</t>
  </si>
  <si>
    <t>Nanga Eboko</t>
  </si>
  <si>
    <t>27-Phone 555-556</t>
  </si>
  <si>
    <t>31/03</t>
  </si>
  <si>
    <t>Nkoteng-Nanga</t>
  </si>
  <si>
    <t>27-i25-r</t>
  </si>
  <si>
    <t>nanga-Minta</t>
  </si>
  <si>
    <t>Minta-nanga</t>
  </si>
  <si>
    <t>Nanga-mbibe</t>
  </si>
  <si>
    <t>01/04</t>
  </si>
  <si>
    <t>mbibe-nanga</t>
  </si>
  <si>
    <t>panda-nanga</t>
  </si>
  <si>
    <t>02/04</t>
  </si>
  <si>
    <t>Nanga-Panda</t>
  </si>
  <si>
    <t>nanga-isamba</t>
  </si>
  <si>
    <t>03/04</t>
  </si>
  <si>
    <t>Isamba-nomya</t>
  </si>
  <si>
    <t>04/04</t>
  </si>
  <si>
    <t>Yde-Dla</t>
  </si>
  <si>
    <t>27-i25-21</t>
  </si>
  <si>
    <t>05/04</t>
  </si>
  <si>
    <t>27-i25-20</t>
  </si>
  <si>
    <t>Mission 28</t>
  </si>
  <si>
    <t>Mission 29</t>
  </si>
  <si>
    <t>25-27/03/2008</t>
  </si>
  <si>
    <t>i26</t>
  </si>
  <si>
    <t>29-Phone 440</t>
  </si>
  <si>
    <t>29-Phone 465 -466</t>
  </si>
  <si>
    <t>29-Phone 484</t>
  </si>
  <si>
    <t>x4Hours Internet</t>
  </si>
  <si>
    <t>Communication</t>
  </si>
  <si>
    <t>29-i26-r</t>
  </si>
  <si>
    <t>x9Hours Internet</t>
  </si>
  <si>
    <t xml:space="preserve">Yaounde-Mutengene </t>
  </si>
  <si>
    <t>29-i26-06</t>
  </si>
  <si>
    <t>Mutengene-Yaounde</t>
  </si>
  <si>
    <t>29-26-09</t>
  </si>
  <si>
    <t>29-i26-07</t>
  </si>
  <si>
    <t>Informer Fee</t>
  </si>
  <si>
    <t>29-i26-08</t>
  </si>
  <si>
    <t>Mission 30</t>
  </si>
  <si>
    <t>28/3-01/4/2008</t>
  </si>
  <si>
    <t>Mindourou Edene</t>
  </si>
  <si>
    <t>30-Phone 512-513</t>
  </si>
  <si>
    <t>30-Phone 532-533</t>
  </si>
  <si>
    <t>30-Phone 541-542</t>
  </si>
  <si>
    <t>30-Phone 567-568</t>
  </si>
  <si>
    <t>Abmbg-Mindourou</t>
  </si>
  <si>
    <t>30-i5-r</t>
  </si>
  <si>
    <t>Mindourou-Medjoh-Mind</t>
  </si>
  <si>
    <t>Abmbg-Mutsiebun-Abmbg</t>
  </si>
  <si>
    <t>Abmbg-Nsoka-Abmbg</t>
  </si>
  <si>
    <t>Abmbg-Bodomo-Ab</t>
  </si>
  <si>
    <t>Abmbg-Messamena</t>
  </si>
  <si>
    <t>Somalomo-Messana</t>
  </si>
  <si>
    <t>Messamena-Mbama</t>
  </si>
  <si>
    <t>Mbama-Abmbg</t>
  </si>
  <si>
    <t>Abmbg-Djouyaya-Abmbg</t>
  </si>
  <si>
    <t>Abmbg-Bodomo-Abmbg</t>
  </si>
  <si>
    <t>Abmbg-Mutsiebum-Abmbg</t>
  </si>
  <si>
    <t>Abmbg-Bamako</t>
  </si>
  <si>
    <t>Abmbang-Yde</t>
  </si>
  <si>
    <t>bag</t>
  </si>
  <si>
    <t>Others</t>
  </si>
  <si>
    <t>Mission 31</t>
  </si>
  <si>
    <t>28-31/03/2008</t>
  </si>
  <si>
    <t>North</t>
  </si>
  <si>
    <t>Garoua</t>
  </si>
  <si>
    <t>31-Phone 503</t>
  </si>
  <si>
    <t>31-Phone 528</t>
  </si>
  <si>
    <t>31-Phone 534</t>
  </si>
  <si>
    <t>31-Phone 557-558</t>
  </si>
  <si>
    <t>Y'de- Ndere</t>
  </si>
  <si>
    <t>31-i30-10</t>
  </si>
  <si>
    <t>31-i30-r</t>
  </si>
  <si>
    <t>Ngaroua-Ngong</t>
  </si>
  <si>
    <t>Ngong-Ndere</t>
  </si>
  <si>
    <t>Garoua-Ngong</t>
  </si>
  <si>
    <t>ngong-Garoua</t>
  </si>
  <si>
    <t>31-i30-11</t>
  </si>
  <si>
    <t>drink with Informer</t>
  </si>
  <si>
    <t>Mission 32</t>
  </si>
  <si>
    <t>Yaounde</t>
  </si>
  <si>
    <t>Internet Fraud</t>
  </si>
  <si>
    <t>32-phone-2</t>
  </si>
  <si>
    <t>32-Phone20</t>
  </si>
  <si>
    <t>32-Phone41-42</t>
  </si>
  <si>
    <t>32-Phone 67</t>
  </si>
  <si>
    <t>32-Phone 84</t>
  </si>
  <si>
    <t>32-Phone 100</t>
  </si>
  <si>
    <t>32-Phone122</t>
  </si>
  <si>
    <t>32-Phone 142-142a</t>
  </si>
  <si>
    <t>32-Phone171-172</t>
  </si>
  <si>
    <t>32-Phone-194</t>
  </si>
  <si>
    <t>32-Phone 217</t>
  </si>
  <si>
    <t>32-Phone-239-240</t>
  </si>
  <si>
    <t>32-Phone 272-273</t>
  </si>
  <si>
    <t>32-Phone 285</t>
  </si>
  <si>
    <t>32-Phone 326-327</t>
  </si>
  <si>
    <t>32-Phone 345</t>
  </si>
  <si>
    <t>32-Phone 409</t>
  </si>
  <si>
    <t>32-Phone 418</t>
  </si>
  <si>
    <t>32-Phone 500</t>
  </si>
  <si>
    <t>32-Phone 519</t>
  </si>
  <si>
    <t>32-Phone 547 547a</t>
  </si>
  <si>
    <t>32-i26-r</t>
  </si>
  <si>
    <t>01/03</t>
  </si>
  <si>
    <t>x1Hour Internet</t>
  </si>
  <si>
    <t>32-i26-04</t>
  </si>
  <si>
    <t>x3Hours Internet</t>
  </si>
  <si>
    <t>32-i26-05</t>
  </si>
  <si>
    <t>32-i26-10</t>
  </si>
  <si>
    <t>x25 Photocopies</t>
  </si>
  <si>
    <t>Office</t>
  </si>
  <si>
    <t>32-i26-01</t>
  </si>
  <si>
    <t>32-i26-02</t>
  </si>
  <si>
    <t>32-i26-03</t>
  </si>
  <si>
    <t>Mission 33</t>
  </si>
  <si>
    <t>33-Phone-135-136</t>
  </si>
  <si>
    <t>33-Phone 143</t>
  </si>
  <si>
    <t>33-Phone 174</t>
  </si>
  <si>
    <t>33-Phone 211</t>
  </si>
  <si>
    <t>B'ssam-D'la</t>
  </si>
  <si>
    <t>33-Julius-r</t>
  </si>
  <si>
    <t>transport</t>
  </si>
  <si>
    <t>33-Julius-4</t>
  </si>
  <si>
    <t xml:space="preserve">undercovers x3 </t>
  </si>
  <si>
    <t xml:space="preserve"> undercovers x5</t>
  </si>
  <si>
    <t xml:space="preserve"> undercovers x2</t>
  </si>
  <si>
    <t>Mission 34</t>
  </si>
  <si>
    <t>34-Phone 364</t>
  </si>
  <si>
    <t>34-Phone 393</t>
  </si>
  <si>
    <t>34-Phone 400</t>
  </si>
  <si>
    <t>34-Phone 505</t>
  </si>
  <si>
    <t>34-Phone 518</t>
  </si>
  <si>
    <t>34-Phone 537</t>
  </si>
  <si>
    <t>34-Phone 543</t>
  </si>
  <si>
    <t>34-Julius-r</t>
  </si>
  <si>
    <t>34-Julius-14</t>
  </si>
  <si>
    <t xml:space="preserve"> undercover x3</t>
  </si>
  <si>
    <t>operations</t>
  </si>
  <si>
    <t>Operations</t>
  </si>
  <si>
    <t>sam mumah</t>
  </si>
  <si>
    <t>19-Phone 306</t>
  </si>
  <si>
    <t>19-Phone 429</t>
  </si>
  <si>
    <t>Y'de-Nanga</t>
  </si>
  <si>
    <t>19-Essi-1</t>
  </si>
  <si>
    <t>17/3</t>
  </si>
  <si>
    <t>Essima</t>
  </si>
  <si>
    <t>19-Fran-1</t>
  </si>
  <si>
    <t>Francis</t>
  </si>
  <si>
    <t>19-Julius-7</t>
  </si>
  <si>
    <t>19-Julius-9</t>
  </si>
  <si>
    <t>19-Julius-r</t>
  </si>
  <si>
    <t>19-Fran-r</t>
  </si>
  <si>
    <t>18/3</t>
  </si>
  <si>
    <t>19/3</t>
  </si>
  <si>
    <t>20/3</t>
  </si>
  <si>
    <t>19-Essi-r</t>
  </si>
  <si>
    <t>19-Fran-2</t>
  </si>
  <si>
    <t>19-Essi-2</t>
  </si>
  <si>
    <t>19-Julius-8</t>
  </si>
  <si>
    <t>19-Julius-10</t>
  </si>
  <si>
    <t>x1 MINFOF</t>
  </si>
  <si>
    <t>Bonus</t>
  </si>
  <si>
    <t>x4 police</t>
  </si>
  <si>
    <t>25-Phone 412</t>
  </si>
  <si>
    <t>25-Phone 428</t>
  </si>
  <si>
    <t>25-Phone 441</t>
  </si>
  <si>
    <t>25-Phone 469 -470-471</t>
  </si>
  <si>
    <t>25-Julius-11a</t>
  </si>
  <si>
    <t>25-Julius-11</t>
  </si>
  <si>
    <t>25-Julius-r</t>
  </si>
  <si>
    <t>25-Julius-12</t>
  </si>
  <si>
    <t>Legal</t>
  </si>
  <si>
    <t>Horline</t>
  </si>
  <si>
    <t>phone-7</t>
  </si>
  <si>
    <t>Phone24-25</t>
  </si>
  <si>
    <t>Phone 60</t>
  </si>
  <si>
    <t>Phone 77</t>
  </si>
  <si>
    <t>Phone 106</t>
  </si>
  <si>
    <t>legal</t>
  </si>
  <si>
    <t>Phone134-135</t>
  </si>
  <si>
    <t>phone-163</t>
  </si>
  <si>
    <t>Phone 167-168</t>
  </si>
  <si>
    <t>Phone-195</t>
  </si>
  <si>
    <t>Phone 222</t>
  </si>
  <si>
    <t>Phone-229</t>
  </si>
  <si>
    <t>Phone 261</t>
  </si>
  <si>
    <t>Phone 283</t>
  </si>
  <si>
    <t>Phone 299</t>
  </si>
  <si>
    <t>Phone 300</t>
  </si>
  <si>
    <t>Phone 309-311</t>
  </si>
  <si>
    <t>Phone 355-356-357</t>
  </si>
  <si>
    <t>Phone 365</t>
  </si>
  <si>
    <t>Phone 405-406-407</t>
  </si>
  <si>
    <t>Phone 446-447448</t>
  </si>
  <si>
    <t>Phone 463-464</t>
  </si>
  <si>
    <t>Phone 493-494</t>
  </si>
  <si>
    <t>Phone 506</t>
  </si>
  <si>
    <t>Phone 517</t>
  </si>
  <si>
    <t>Phone 559-560</t>
  </si>
  <si>
    <t>Josias</t>
  </si>
  <si>
    <t>phone-4</t>
  </si>
  <si>
    <t>Phone21</t>
  </si>
  <si>
    <t>Phone 40</t>
  </si>
  <si>
    <t>Phone 69</t>
  </si>
  <si>
    <t>Phone 87</t>
  </si>
  <si>
    <t>6/05</t>
  </si>
  <si>
    <t>Phone 95</t>
  </si>
  <si>
    <t>Phone 114</t>
  </si>
  <si>
    <t>Phone123</t>
  </si>
  <si>
    <t>phone-162</t>
  </si>
  <si>
    <t>Phone 182</t>
  </si>
  <si>
    <t>Phone-198</t>
  </si>
  <si>
    <t>Phone 225-26</t>
  </si>
  <si>
    <t>Phone-243-244</t>
  </si>
  <si>
    <t>Phone 255-256</t>
  </si>
  <si>
    <t>Phone 264</t>
  </si>
  <si>
    <t>Phone 286</t>
  </si>
  <si>
    <t>Phone 320-325</t>
  </si>
  <si>
    <t>Pohe358-359-360-361</t>
  </si>
  <si>
    <t>Phone 371</t>
  </si>
  <si>
    <t>Phone 386-387</t>
  </si>
  <si>
    <t>Phone 401</t>
  </si>
  <si>
    <t>Phone 422</t>
  </si>
  <si>
    <t>Phone 431</t>
  </si>
  <si>
    <t>Phone 480</t>
  </si>
  <si>
    <t>Phone 521</t>
  </si>
  <si>
    <t>Phone 535</t>
  </si>
  <si>
    <t>Phone 553-554</t>
  </si>
  <si>
    <t>Alain</t>
  </si>
  <si>
    <t>phone-13</t>
  </si>
  <si>
    <t>alain</t>
  </si>
  <si>
    <t>Phone27</t>
  </si>
  <si>
    <t>Phone55-56</t>
  </si>
  <si>
    <t>Phone73-74</t>
  </si>
  <si>
    <t>Phone 79</t>
  </si>
  <si>
    <t>Phone 104</t>
  </si>
  <si>
    <t>Phone 112</t>
  </si>
  <si>
    <t>Phone127</t>
  </si>
  <si>
    <t>Phone 144-144</t>
  </si>
  <si>
    <t>Phone 176</t>
  </si>
  <si>
    <t>Phone 208</t>
  </si>
  <si>
    <t>Phone 227-228</t>
  </si>
  <si>
    <t>Phone-235</t>
  </si>
  <si>
    <t>Phone 262</t>
  </si>
  <si>
    <t>Phone 287</t>
  </si>
  <si>
    <t>Phone 305</t>
  </si>
  <si>
    <t>Phone 362 363</t>
  </si>
  <si>
    <t>Phone 426</t>
  </si>
  <si>
    <t>Phone 432</t>
  </si>
  <si>
    <t>Phone 461-462</t>
  </si>
  <si>
    <t>Phone 489-490</t>
  </si>
  <si>
    <t>Phone 504</t>
  </si>
  <si>
    <t>Phone 522</t>
  </si>
  <si>
    <t>Phone 561-562</t>
  </si>
  <si>
    <t>Aime</t>
  </si>
  <si>
    <t>phone-5</t>
  </si>
  <si>
    <t>Phone26</t>
  </si>
  <si>
    <t>Phone 34</t>
  </si>
  <si>
    <t>Phone 64</t>
  </si>
  <si>
    <t>Phone 83</t>
  </si>
  <si>
    <t>Phone 96</t>
  </si>
  <si>
    <t>Phone132</t>
  </si>
  <si>
    <t>Phone 141</t>
  </si>
  <si>
    <t>Phone 179</t>
  </si>
  <si>
    <t>Phone 215</t>
  </si>
  <si>
    <t>Phone 267</t>
  </si>
  <si>
    <t>Phone 290</t>
  </si>
  <si>
    <t>Phone 348</t>
  </si>
  <si>
    <t>Phone 424</t>
  </si>
  <si>
    <t>Phone 430</t>
  </si>
  <si>
    <t>Phone 483</t>
  </si>
  <si>
    <t>Phone 511</t>
  </si>
  <si>
    <t>Phone 526</t>
  </si>
  <si>
    <t>Phone 550</t>
  </si>
  <si>
    <t>Kennedy</t>
  </si>
  <si>
    <t>phone-6</t>
  </si>
  <si>
    <t>Phone18</t>
  </si>
  <si>
    <t>2/3</t>
  </si>
  <si>
    <t>Phone25</t>
  </si>
  <si>
    <t>Phone 39</t>
  </si>
  <si>
    <t>Phone 72</t>
  </si>
  <si>
    <t>Phone 85</t>
  </si>
  <si>
    <t>Phone 97</t>
  </si>
  <si>
    <t>Phone124</t>
  </si>
  <si>
    <t>phone-158</t>
  </si>
  <si>
    <t>Phone169-170</t>
  </si>
  <si>
    <t>Phone 216</t>
  </si>
  <si>
    <t>Phone-234</t>
  </si>
  <si>
    <t>Phone 252</t>
  </si>
  <si>
    <t>Phone 274-275</t>
  </si>
  <si>
    <t>Phone 307</t>
  </si>
  <si>
    <t>Phone 384</t>
  </si>
  <si>
    <t>Phone 402</t>
  </si>
  <si>
    <t>Phone 414 414a</t>
  </si>
  <si>
    <t>Phone 457</t>
  </si>
  <si>
    <t>Phone 482</t>
  </si>
  <si>
    <t>Phone 510</t>
  </si>
  <si>
    <t>Phone 527</t>
  </si>
  <si>
    <t>Phone 540</t>
  </si>
  <si>
    <t>Phone 551</t>
  </si>
  <si>
    <t>Mbuan</t>
  </si>
  <si>
    <t>phone-10</t>
  </si>
  <si>
    <t>Phone 37</t>
  </si>
  <si>
    <t>Phone133</t>
  </si>
  <si>
    <t>phone-157</t>
  </si>
  <si>
    <t xml:space="preserve">Phone 333-334 </t>
  </si>
  <si>
    <t>Phone 370</t>
  </si>
  <si>
    <t xml:space="preserve">Phone 382-383 </t>
  </si>
  <si>
    <t>Phone 398</t>
  </si>
  <si>
    <t>Phone 413</t>
  </si>
  <si>
    <t>Phone 491-492</t>
  </si>
  <si>
    <t>aim-r</t>
  </si>
  <si>
    <t>8/3</t>
  </si>
  <si>
    <t>aimé</t>
  </si>
  <si>
    <t>al-r</t>
  </si>
  <si>
    <t>13/3</t>
  </si>
  <si>
    <t>aim-3</t>
  </si>
  <si>
    <t>22/3</t>
  </si>
  <si>
    <t>al-3</t>
  </si>
  <si>
    <t>al-8</t>
  </si>
  <si>
    <t>11/3</t>
  </si>
  <si>
    <t>al-9</t>
  </si>
  <si>
    <t>12/3</t>
  </si>
  <si>
    <t>al-22</t>
  </si>
  <si>
    <t>31/3</t>
  </si>
  <si>
    <t>hor-r</t>
  </si>
  <si>
    <t>24/3</t>
  </si>
  <si>
    <t>horline</t>
  </si>
  <si>
    <t>hor-9</t>
  </si>
  <si>
    <t>ken-r</t>
  </si>
  <si>
    <t>kennedy</t>
  </si>
  <si>
    <t>fax</t>
  </si>
  <si>
    <t>al-21</t>
  </si>
  <si>
    <t>ken-7a</t>
  </si>
  <si>
    <t>traveling expensive</t>
  </si>
  <si>
    <t>al-1</t>
  </si>
  <si>
    <t>al-5</t>
  </si>
  <si>
    <t>al-6</t>
  </si>
  <si>
    <t>al-10</t>
  </si>
  <si>
    <t>14/3</t>
  </si>
  <si>
    <t>al-11</t>
  </si>
  <si>
    <t>al-14</t>
  </si>
  <si>
    <t>al-15</t>
  </si>
  <si>
    <t>al-16</t>
  </si>
  <si>
    <t>al-17</t>
  </si>
  <si>
    <t>25/3</t>
  </si>
  <si>
    <t>al-20</t>
  </si>
  <si>
    <t>28/3</t>
  </si>
  <si>
    <t>Yde-Bafsam</t>
  </si>
  <si>
    <t>travelling expensive</t>
  </si>
  <si>
    <t>ken-1</t>
  </si>
  <si>
    <t>Bafsam-Bda</t>
  </si>
  <si>
    <t>ken-3</t>
  </si>
  <si>
    <t>Bda-Bafsam</t>
  </si>
  <si>
    <t>ken-4</t>
  </si>
  <si>
    <t>Bafsam-Yde</t>
  </si>
  <si>
    <t>ken-5</t>
  </si>
  <si>
    <t>Yde-Bafia</t>
  </si>
  <si>
    <t>ken-6</t>
  </si>
  <si>
    <t>ken-8</t>
  </si>
  <si>
    <t>16/3</t>
  </si>
  <si>
    <t>ken-10</t>
  </si>
  <si>
    <t>ken-11</t>
  </si>
  <si>
    <t>Bda-Yde</t>
  </si>
  <si>
    <t>ken-12</t>
  </si>
  <si>
    <t>Yde-Sgma</t>
  </si>
  <si>
    <t>ken-14</t>
  </si>
  <si>
    <t>Sgma-Djoum</t>
  </si>
  <si>
    <t>Djoum-Sgma</t>
  </si>
  <si>
    <t>Sgma-Yde</t>
  </si>
  <si>
    <t>ken-16</t>
  </si>
  <si>
    <t>ken-17</t>
  </si>
  <si>
    <t>23/3</t>
  </si>
  <si>
    <t>ken-18</t>
  </si>
  <si>
    <t>Bda-Widikum</t>
  </si>
  <si>
    <t>Widikum-Mamfe</t>
  </si>
  <si>
    <t>Mamfe-Kumba</t>
  </si>
  <si>
    <t>26/3</t>
  </si>
  <si>
    <t>Kumba-Dla</t>
  </si>
  <si>
    <t>ken-22</t>
  </si>
  <si>
    <t>27/3</t>
  </si>
  <si>
    <t>ken-23</t>
  </si>
  <si>
    <t>ken-24</t>
  </si>
  <si>
    <t>30/3</t>
  </si>
  <si>
    <t>ken-26</t>
  </si>
  <si>
    <t>ken-27</t>
  </si>
  <si>
    <t>ken-28</t>
  </si>
  <si>
    <t>Yde-Nsgma</t>
  </si>
  <si>
    <t>jos-1</t>
  </si>
  <si>
    <t>josias</t>
  </si>
  <si>
    <t>Nsgma-Djoum</t>
  </si>
  <si>
    <t>jos-2</t>
  </si>
  <si>
    <t>jos-7</t>
  </si>
  <si>
    <t>jos-8</t>
  </si>
  <si>
    <t xml:space="preserve">Yde-Nanga </t>
  </si>
  <si>
    <t>jos-9</t>
  </si>
  <si>
    <t>Nanga-Yde</t>
  </si>
  <si>
    <t>jos-11</t>
  </si>
  <si>
    <t>Mbandjock-Yde</t>
  </si>
  <si>
    <t>jos-r</t>
  </si>
  <si>
    <t>jos-14</t>
  </si>
  <si>
    <t>jos-14a</t>
  </si>
  <si>
    <t>jos-21</t>
  </si>
  <si>
    <t>jos-23</t>
  </si>
  <si>
    <t>Yde-Abong Mbg</t>
  </si>
  <si>
    <t>jos-24</t>
  </si>
  <si>
    <t>Abong Mbg-Yde</t>
  </si>
  <si>
    <t>jos-27</t>
  </si>
  <si>
    <t>1/4</t>
  </si>
  <si>
    <t>10/3</t>
  </si>
  <si>
    <t>15/3</t>
  </si>
  <si>
    <t>29/3</t>
  </si>
  <si>
    <t>21/3</t>
  </si>
  <si>
    <t>al-2</t>
  </si>
  <si>
    <t>al-7</t>
  </si>
  <si>
    <t>al-12</t>
  </si>
  <si>
    <t>al-18</t>
  </si>
  <si>
    <t>ken-2</t>
  </si>
  <si>
    <t>ken-9</t>
  </si>
  <si>
    <t>ken-15</t>
  </si>
  <si>
    <t>ken-19</t>
  </si>
  <si>
    <t>ken-20</t>
  </si>
  <si>
    <t>ken-21</t>
  </si>
  <si>
    <t>ken-25</t>
  </si>
  <si>
    <t>jos-3</t>
  </si>
  <si>
    <t>jos-6</t>
  </si>
  <si>
    <t>jos-10</t>
  </si>
  <si>
    <t>jos-12</t>
  </si>
  <si>
    <t>jos-15</t>
  </si>
  <si>
    <t>jos-22</t>
  </si>
  <si>
    <t>jos-25</t>
  </si>
  <si>
    <t>al-4</t>
  </si>
  <si>
    <t>x 40 photocopy</t>
  </si>
  <si>
    <t>aim-1</t>
  </si>
  <si>
    <t>x8 photocopy</t>
  </si>
  <si>
    <t>x6 photocopy</t>
  </si>
  <si>
    <t>x15 photocopy</t>
  </si>
  <si>
    <t>al-13</t>
  </si>
  <si>
    <t>al-19</t>
  </si>
  <si>
    <t>x60 photocopies</t>
  </si>
  <si>
    <t>hor-1</t>
  </si>
  <si>
    <t>hor-2</t>
  </si>
  <si>
    <t>hor-4</t>
  </si>
  <si>
    <t>hor-5</t>
  </si>
  <si>
    <t>hor-8</t>
  </si>
  <si>
    <t>x2 printing</t>
  </si>
  <si>
    <t>disket</t>
  </si>
  <si>
    <t>ken-13</t>
  </si>
  <si>
    <t>x19 photocopy</t>
  </si>
  <si>
    <t>jos-4</t>
  </si>
  <si>
    <t>x 6 photocopy</t>
  </si>
  <si>
    <t>photocopy</t>
  </si>
  <si>
    <t>jos-13</t>
  </si>
  <si>
    <t>x 12 photocopy</t>
  </si>
  <si>
    <t>jos-18</t>
  </si>
  <si>
    <t>x 54 photocopy</t>
  </si>
  <si>
    <t>jos-19</t>
  </si>
  <si>
    <t>x10 photocopy</t>
  </si>
  <si>
    <t>x7 photocopy</t>
  </si>
  <si>
    <t>court fees</t>
  </si>
  <si>
    <t>expedition</t>
  </si>
  <si>
    <t>hor-6</t>
  </si>
  <si>
    <t>appeal fees</t>
  </si>
  <si>
    <t>jos-5</t>
  </si>
  <si>
    <t>jos-5a</t>
  </si>
  <si>
    <t>postage</t>
  </si>
  <si>
    <t>memoire d'appel</t>
  </si>
  <si>
    <t>aim-2</t>
  </si>
  <si>
    <t>MOU</t>
  </si>
  <si>
    <t>hor-3</t>
  </si>
  <si>
    <t>Media</t>
  </si>
  <si>
    <t>Vincent</t>
  </si>
  <si>
    <t>phone-8</t>
  </si>
  <si>
    <t>Phone26-27</t>
  </si>
  <si>
    <t>Phone47-48</t>
  </si>
  <si>
    <t>Phone 63</t>
  </si>
  <si>
    <t>Phone 76</t>
  </si>
  <si>
    <t>Phone 102</t>
  </si>
  <si>
    <t>Phone 109</t>
  </si>
  <si>
    <t>Phone131</t>
  </si>
  <si>
    <t>phone-160</t>
  </si>
  <si>
    <t>Phone 181</t>
  </si>
  <si>
    <t>Phone-196</t>
  </si>
  <si>
    <t>Phone 212</t>
  </si>
  <si>
    <t>media</t>
  </si>
  <si>
    <t>Phone-231</t>
  </si>
  <si>
    <t>Phone 270</t>
  </si>
  <si>
    <t>Phone 288</t>
  </si>
  <si>
    <t>Phone 337-338</t>
  </si>
  <si>
    <t>Phone 346</t>
  </si>
  <si>
    <t>Phone 375-376</t>
  </si>
  <si>
    <t>Phone 385</t>
  </si>
  <si>
    <t>Phone403-404</t>
  </si>
  <si>
    <t>Phone 435</t>
  </si>
  <si>
    <t>Phone 458</t>
  </si>
  <si>
    <t>Phone 497-498</t>
  </si>
  <si>
    <t>Phone 502</t>
  </si>
  <si>
    <t>Phone 524</t>
  </si>
  <si>
    <t>Phone 552</t>
  </si>
  <si>
    <t>Eric</t>
  </si>
  <si>
    <t>Phone24</t>
  </si>
  <si>
    <t>Phone 38</t>
  </si>
  <si>
    <t>Phone 65</t>
  </si>
  <si>
    <t>Phone 80</t>
  </si>
  <si>
    <t>Phone 99</t>
  </si>
  <si>
    <t>Phone140-140a</t>
  </si>
  <si>
    <t>Phone 185</t>
  </si>
  <si>
    <t>Phone-193</t>
  </si>
  <si>
    <t>Phone 218</t>
  </si>
  <si>
    <t>Phone-232</t>
  </si>
  <si>
    <t>Phone 263</t>
  </si>
  <si>
    <t>Phone 280</t>
  </si>
  <si>
    <t>Phone 298</t>
  </si>
  <si>
    <t>Phone 352</t>
  </si>
  <si>
    <t>Phone 372</t>
  </si>
  <si>
    <t>Phone 425</t>
  </si>
  <si>
    <t>Phone 433</t>
  </si>
  <si>
    <t>Phone 467 -468</t>
  </si>
  <si>
    <t>Phone 479</t>
  </si>
  <si>
    <t>Phone 507</t>
  </si>
  <si>
    <t>Phone 516</t>
  </si>
  <si>
    <t>Phone 546</t>
  </si>
  <si>
    <t>Anna</t>
  </si>
  <si>
    <t>phone-3</t>
  </si>
  <si>
    <t>Phone19</t>
  </si>
  <si>
    <t>Phone 33</t>
  </si>
  <si>
    <t>Phone 66</t>
  </si>
  <si>
    <t>Phone 82</t>
  </si>
  <si>
    <t>Phone 98</t>
  </si>
  <si>
    <t>phone-161</t>
  </si>
  <si>
    <t>Phone 1164</t>
  </si>
  <si>
    <t>Phone-204</t>
  </si>
  <si>
    <t>Phone 213</t>
  </si>
  <si>
    <t>Phone-236</t>
  </si>
  <si>
    <t>Phone 260</t>
  </si>
  <si>
    <t>Phone 291</t>
  </si>
  <si>
    <t>Phone 301</t>
  </si>
  <si>
    <t>Phone 341</t>
  </si>
  <si>
    <t>Phone 415</t>
  </si>
  <si>
    <t>Phone 436</t>
  </si>
  <si>
    <t>Phone 454</t>
  </si>
  <si>
    <t xml:space="preserve">Phone 478 </t>
  </si>
  <si>
    <t>Phone 509</t>
  </si>
  <si>
    <t>Phone 523</t>
  </si>
  <si>
    <t>Phone 565-566</t>
  </si>
  <si>
    <t>x1hr internet</t>
  </si>
  <si>
    <t>ann-10</t>
  </si>
  <si>
    <t>anna</t>
  </si>
  <si>
    <t>x2 hrs internet</t>
  </si>
  <si>
    <t>eri-12</t>
  </si>
  <si>
    <t>eric</t>
  </si>
  <si>
    <t>Yaounde-b'da</t>
  </si>
  <si>
    <t>vin-2</t>
  </si>
  <si>
    <t>vincent</t>
  </si>
  <si>
    <t>B'da-Bambili</t>
  </si>
  <si>
    <t>vin-r</t>
  </si>
  <si>
    <t>Bambli-B'da</t>
  </si>
  <si>
    <t>B'da- Yaounde</t>
  </si>
  <si>
    <t>vin-3</t>
  </si>
  <si>
    <t>ann-r</t>
  </si>
  <si>
    <t>5/6</t>
  </si>
  <si>
    <t>eri-r</t>
  </si>
  <si>
    <t>31/5</t>
  </si>
  <si>
    <t>9/3</t>
  </si>
  <si>
    <t>Bonuses scaled to results</t>
  </si>
  <si>
    <t>radio news flash E</t>
  </si>
  <si>
    <t>TV news feature F</t>
  </si>
  <si>
    <t>radio news flash F</t>
  </si>
  <si>
    <t>radio talk show E</t>
  </si>
  <si>
    <t>TV news feature E</t>
  </si>
  <si>
    <t>radio talkshow E</t>
  </si>
  <si>
    <t>The Herald newspaper E</t>
  </si>
  <si>
    <t>High profile wildlife cases in court-parrot cases</t>
  </si>
  <si>
    <t>leopard skin dealers arrest in Douala</t>
  </si>
  <si>
    <t>editing cost</t>
  </si>
  <si>
    <t>x1cd production</t>
  </si>
  <si>
    <t>A greek timber exploiter arrest in Nanga Eboko</t>
  </si>
  <si>
    <t>xcd production</t>
  </si>
  <si>
    <t>Arrest of Greek wildlife tracffiker in Nanga eboko</t>
  </si>
  <si>
    <t>vin-3a</t>
  </si>
  <si>
    <t>x1 cd production</t>
  </si>
  <si>
    <t>Arrest of Greek wildlife trafficker in Nanga eboko</t>
  </si>
  <si>
    <t>vin-5</t>
  </si>
  <si>
    <t>31/4</t>
  </si>
  <si>
    <t>march recordings</t>
  </si>
  <si>
    <t>recording of radio news flashes, features and talkshows</t>
  </si>
  <si>
    <t>vin-4</t>
  </si>
  <si>
    <t>x 1 cd production</t>
  </si>
  <si>
    <t>ann-1</t>
  </si>
  <si>
    <t>x19 newspaper</t>
  </si>
  <si>
    <t>ann-2</t>
  </si>
  <si>
    <t>ann-3</t>
  </si>
  <si>
    <t>x2 rechargeable batteries</t>
  </si>
  <si>
    <t>ann-5</t>
  </si>
  <si>
    <t>x40 photocopy</t>
  </si>
  <si>
    <t>ann-6</t>
  </si>
  <si>
    <t>ann-7</t>
  </si>
  <si>
    <t>ann-8</t>
  </si>
  <si>
    <t>x1folder</t>
  </si>
  <si>
    <t>ann-9</t>
  </si>
  <si>
    <t>x10 blue pen</t>
  </si>
  <si>
    <t>x20 mini dv cassette</t>
  </si>
  <si>
    <t>eri-1</t>
  </si>
  <si>
    <t>x5 dvd+r</t>
  </si>
  <si>
    <t>x1corrector fluid</t>
  </si>
  <si>
    <t>eri-2</t>
  </si>
  <si>
    <t>x100 folder</t>
  </si>
  <si>
    <t>x1 keyboard</t>
  </si>
  <si>
    <t>eri-3</t>
  </si>
  <si>
    <t>electricity repairs</t>
  </si>
  <si>
    <t>eri-4</t>
  </si>
  <si>
    <t>x1 electricity fuse</t>
  </si>
  <si>
    <t>eri-5</t>
  </si>
  <si>
    <t>eri-6</t>
  </si>
  <si>
    <t>x1 mini dv cassettes</t>
  </si>
  <si>
    <t>x 600 photocopy</t>
  </si>
  <si>
    <t>eri-7</t>
  </si>
  <si>
    <t>x10 audio cassette</t>
  </si>
  <si>
    <t>eri-8</t>
  </si>
  <si>
    <t>x5mini dv cassette</t>
  </si>
  <si>
    <t>x1 fax</t>
  </si>
  <si>
    <t>eri-9</t>
  </si>
  <si>
    <t>eri-10</t>
  </si>
  <si>
    <t>eri-11</t>
  </si>
  <si>
    <t>x3 pages fax</t>
  </si>
  <si>
    <t>eri-13</t>
  </si>
  <si>
    <t>x80 photocopy</t>
  </si>
  <si>
    <t>eri-14</t>
  </si>
  <si>
    <t>x5 mini dv cassette</t>
  </si>
  <si>
    <t>eri-15</t>
  </si>
  <si>
    <t>x11 photocopy</t>
  </si>
  <si>
    <t>eri-16</t>
  </si>
  <si>
    <t>x17photocopy</t>
  </si>
  <si>
    <t>eri-16a</t>
  </si>
  <si>
    <t xml:space="preserve">x2 postage </t>
  </si>
  <si>
    <t>ann-4</t>
  </si>
  <si>
    <t>x1 reel to reel tape</t>
  </si>
  <si>
    <t>material</t>
  </si>
  <si>
    <t>vin-1</t>
  </si>
  <si>
    <t>Policy &amp; External Relations</t>
  </si>
  <si>
    <t>house-report</t>
  </si>
  <si>
    <t>X1 Postage</t>
  </si>
  <si>
    <t>Policy and External relations</t>
  </si>
  <si>
    <t>Germany</t>
  </si>
  <si>
    <t>Eme-69</t>
  </si>
  <si>
    <t>Emeline</t>
  </si>
  <si>
    <t>x4 Postage</t>
  </si>
  <si>
    <t>UK</t>
  </si>
  <si>
    <t>Eme-85-88</t>
  </si>
  <si>
    <t>Eme-89</t>
  </si>
  <si>
    <t>USA</t>
  </si>
  <si>
    <t>Eme-90</t>
  </si>
  <si>
    <t>Eme-90A</t>
  </si>
  <si>
    <t>Eme-94</t>
  </si>
  <si>
    <t>Eme-95</t>
  </si>
  <si>
    <t>Eme-96</t>
  </si>
  <si>
    <t>Postage-LAGA Annual report Distribution</t>
  </si>
  <si>
    <t>Management</t>
  </si>
  <si>
    <t>Ofir</t>
  </si>
  <si>
    <t>Phone 14-15</t>
  </si>
  <si>
    <t>management</t>
  </si>
  <si>
    <t>Phone17</t>
  </si>
  <si>
    <t>Phone22-23</t>
  </si>
  <si>
    <t>Phone51-52</t>
  </si>
  <si>
    <t>Phone 59</t>
  </si>
  <si>
    <t>Phone 90-91</t>
  </si>
  <si>
    <t>6/07</t>
  </si>
  <si>
    <t>Phone 105</t>
  </si>
  <si>
    <t>Phone 119-120</t>
  </si>
  <si>
    <t>Phone129</t>
  </si>
  <si>
    <t>Phone 173</t>
  </si>
  <si>
    <t>Phone 221</t>
  </si>
  <si>
    <t>Phone 248</t>
  </si>
  <si>
    <t>Phone 269</t>
  </si>
  <si>
    <t>Phone 284</t>
  </si>
  <si>
    <t>Phone 312-319</t>
  </si>
  <si>
    <t>Phone 342</t>
  </si>
  <si>
    <t>Phone 377-378</t>
  </si>
  <si>
    <t xml:space="preserve">Phone 388 </t>
  </si>
  <si>
    <t>Phone 396-397</t>
  </si>
  <si>
    <t>Phone 416-417</t>
  </si>
  <si>
    <t>Phone 439</t>
  </si>
  <si>
    <t>Phone 472 -473-474-475-476</t>
  </si>
  <si>
    <t>Phone 495-496</t>
  </si>
  <si>
    <t>Phone 508</t>
  </si>
  <si>
    <t>Phone 539</t>
  </si>
  <si>
    <t>Phone 549</t>
  </si>
  <si>
    <t>Ofir-r</t>
  </si>
  <si>
    <t>x1 hr taxi</t>
  </si>
  <si>
    <t>total expenditure</t>
  </si>
  <si>
    <t>Phone16</t>
  </si>
  <si>
    <t>Phone30-31</t>
  </si>
  <si>
    <t>Phone43-44</t>
  </si>
  <si>
    <t>Phone 61</t>
  </si>
  <si>
    <t>Phone 88-89</t>
  </si>
  <si>
    <t>6/06</t>
  </si>
  <si>
    <t>Phone 94</t>
  </si>
  <si>
    <t>Phone 111</t>
  </si>
  <si>
    <t>Phone 116</t>
  </si>
  <si>
    <t>Phone121</t>
  </si>
  <si>
    <t>phone-159</t>
  </si>
  <si>
    <t>Phone 180</t>
  </si>
  <si>
    <t>phone-190-91-92</t>
  </si>
  <si>
    <t>Phone 223-24</t>
  </si>
  <si>
    <t>Phone 254</t>
  </si>
  <si>
    <t>Phone 271</t>
  </si>
  <si>
    <t>Phone 282</t>
  </si>
  <si>
    <t>Phone 331-332</t>
  </si>
  <si>
    <t>Phone 343</t>
  </si>
  <si>
    <t>Phone 373-374</t>
  </si>
  <si>
    <t>Phone 389</t>
  </si>
  <si>
    <t>Phone 395</t>
  </si>
  <si>
    <t>Phone 411</t>
  </si>
  <si>
    <t>Phone 419</t>
  </si>
  <si>
    <t>Phone 438</t>
  </si>
  <si>
    <t>Phone 455</t>
  </si>
  <si>
    <t>Phone 488</t>
  </si>
  <si>
    <t>Phone 514-515</t>
  </si>
  <si>
    <t>Phone 530-531</t>
  </si>
  <si>
    <t>Phone 538</t>
  </si>
  <si>
    <t>Phone 544</t>
  </si>
  <si>
    <t>Eme-r</t>
  </si>
  <si>
    <t>special taxi</t>
  </si>
  <si>
    <t>Irene-r</t>
  </si>
  <si>
    <t>Office cleaner</t>
  </si>
  <si>
    <t>Eme-3a</t>
  </si>
  <si>
    <t>x50 A4 envelopes</t>
  </si>
  <si>
    <t>Eme-4</t>
  </si>
  <si>
    <t>x15A3 envelopes</t>
  </si>
  <si>
    <t>x50 A6 envelopes</t>
  </si>
  <si>
    <t>Eme-6</t>
  </si>
  <si>
    <t>x40 Photocopies</t>
  </si>
  <si>
    <t>Eme-10</t>
  </si>
  <si>
    <t>x1 black ink</t>
  </si>
  <si>
    <t>Eme-11</t>
  </si>
  <si>
    <t>x1 color ink</t>
  </si>
  <si>
    <t>x10 CDs</t>
  </si>
  <si>
    <t>Eme-12</t>
  </si>
  <si>
    <t>Eme-15</t>
  </si>
  <si>
    <t>x1distributor</t>
  </si>
  <si>
    <t>Eme-17</t>
  </si>
  <si>
    <t>Eme-22a</t>
  </si>
  <si>
    <t>Eme-40</t>
  </si>
  <si>
    <t>x1packet  Papers</t>
  </si>
  <si>
    <t>Eme-41</t>
  </si>
  <si>
    <t>Eme-42</t>
  </si>
  <si>
    <t>office pins</t>
  </si>
  <si>
    <t>x1 Distributor</t>
  </si>
  <si>
    <t>Eme-45</t>
  </si>
  <si>
    <t>Eme-46</t>
  </si>
  <si>
    <t>toilet system</t>
  </si>
  <si>
    <t>Eme-46b</t>
  </si>
  <si>
    <t>x100 Photocopies</t>
  </si>
  <si>
    <t>Eme-57</t>
  </si>
  <si>
    <t>x 11 Binding</t>
  </si>
  <si>
    <t>Eme-59a</t>
  </si>
  <si>
    <t>x11 Binding</t>
  </si>
  <si>
    <t>Eme-62</t>
  </si>
  <si>
    <t>X 20 CD</t>
  </si>
  <si>
    <t>Eme-63</t>
  </si>
  <si>
    <t>Eme-70a</t>
  </si>
  <si>
    <t>Liquid soap</t>
  </si>
  <si>
    <t>Eme-80</t>
  </si>
  <si>
    <t>Eme-81</t>
  </si>
  <si>
    <t>x1 packet papers</t>
  </si>
  <si>
    <t>Eme-99</t>
  </si>
  <si>
    <t>Eme-100</t>
  </si>
  <si>
    <t>Transfer Fees</t>
  </si>
  <si>
    <t>Express Union</t>
  </si>
  <si>
    <t>Eme-2</t>
  </si>
  <si>
    <t>Eme-3</t>
  </si>
  <si>
    <t>Eme-5</t>
  </si>
  <si>
    <t>Eme-7</t>
  </si>
  <si>
    <t>Eme-8</t>
  </si>
  <si>
    <t>Eme-9</t>
  </si>
  <si>
    <t>Eme-13</t>
  </si>
  <si>
    <t>Eme-14</t>
  </si>
  <si>
    <t>Eme-16</t>
  </si>
  <si>
    <t>Eme-19</t>
  </si>
  <si>
    <t>Eme-20</t>
  </si>
  <si>
    <t>Eme-21</t>
  </si>
  <si>
    <t>Eme-22</t>
  </si>
  <si>
    <t>Eme-24</t>
  </si>
  <si>
    <t>Eme-25</t>
  </si>
  <si>
    <t>Eme-27</t>
  </si>
  <si>
    <t>Eme-28</t>
  </si>
  <si>
    <t>Eme-29</t>
  </si>
  <si>
    <t>Eme-31</t>
  </si>
  <si>
    <t>Eme-32</t>
  </si>
  <si>
    <t>Eme-34</t>
  </si>
  <si>
    <t>Eme-35</t>
  </si>
  <si>
    <t>Eme-36</t>
  </si>
  <si>
    <t>Eme-37</t>
  </si>
  <si>
    <t>Eme-38</t>
  </si>
  <si>
    <t>Eme-39</t>
  </si>
  <si>
    <t>Eme-47</t>
  </si>
  <si>
    <t>Eme-48</t>
  </si>
  <si>
    <t>Eme-49</t>
  </si>
  <si>
    <t>Eme-50</t>
  </si>
  <si>
    <t>Eme-51</t>
  </si>
  <si>
    <t>Eme-55</t>
  </si>
  <si>
    <t>Eme-58</t>
  </si>
  <si>
    <t>Eme-59</t>
  </si>
  <si>
    <t>Eme-60</t>
  </si>
  <si>
    <t>Eme-61</t>
  </si>
  <si>
    <t>Eme-64</t>
  </si>
  <si>
    <t>Eme-65</t>
  </si>
  <si>
    <t>Eme-66</t>
  </si>
  <si>
    <t>Eme-67</t>
  </si>
  <si>
    <t>Eme-68</t>
  </si>
  <si>
    <t>Eme-70</t>
  </si>
  <si>
    <t>Eme-71</t>
  </si>
  <si>
    <t>Eme-72</t>
  </si>
  <si>
    <t>Eme-73</t>
  </si>
  <si>
    <t>Eme-74</t>
  </si>
  <si>
    <t>Eme-75</t>
  </si>
  <si>
    <t>Eme-76</t>
  </si>
  <si>
    <t>Eme-77</t>
  </si>
  <si>
    <t>Eme-78</t>
  </si>
  <si>
    <t>Eme-79</t>
  </si>
  <si>
    <t>Eme-82</t>
  </si>
  <si>
    <t>Eme-83</t>
  </si>
  <si>
    <t>Eme-84</t>
  </si>
  <si>
    <t>Eme-91</t>
  </si>
  <si>
    <t>Eme-92</t>
  </si>
  <si>
    <t>Eme-93</t>
  </si>
  <si>
    <t>Eme-97</t>
  </si>
  <si>
    <t>Eme-98</t>
  </si>
  <si>
    <t>Eme-101</t>
  </si>
  <si>
    <t>Eme-102</t>
  </si>
  <si>
    <t>Bank charges</t>
  </si>
  <si>
    <t>UNICS</t>
  </si>
  <si>
    <t>bank file</t>
  </si>
  <si>
    <t>Afriland</t>
  </si>
  <si>
    <t>rent</t>
  </si>
  <si>
    <t>rent+bills</t>
  </si>
  <si>
    <t>office report</t>
  </si>
  <si>
    <t>Electrcity-SONEL</t>
  </si>
  <si>
    <t>Rent + bills</t>
  </si>
  <si>
    <t>Water-SNEC</t>
  </si>
  <si>
    <t>rent + bills</t>
  </si>
  <si>
    <t>International Womens day Celebration</t>
  </si>
  <si>
    <t>LAGA Family</t>
  </si>
  <si>
    <t>Eme-26</t>
  </si>
  <si>
    <t>Eme-30</t>
  </si>
  <si>
    <t>Eme-21a</t>
  </si>
  <si>
    <t>x6 photocopies</t>
  </si>
  <si>
    <t>x36 photocopies</t>
  </si>
  <si>
    <t xml:space="preserve"> computer repairs</t>
  </si>
  <si>
    <t>x5 printing</t>
  </si>
  <si>
    <t>bonus</t>
  </si>
  <si>
    <t>jos-21a</t>
  </si>
  <si>
    <t>jos-21b</t>
  </si>
  <si>
    <t>jos-21c</t>
  </si>
  <si>
    <t>$1=425CFA</t>
  </si>
  <si>
    <t>Amount CFA</t>
  </si>
  <si>
    <t>Budget line</t>
  </si>
  <si>
    <t>Details</t>
  </si>
  <si>
    <t>Amount USD</t>
  </si>
  <si>
    <t>Coordination</t>
  </si>
  <si>
    <t>total exp</t>
  </si>
  <si>
    <t xml:space="preserve">      TOTAL EXPENDITURE MARCH</t>
  </si>
  <si>
    <t>AmountCFA</t>
  </si>
  <si>
    <t>Donor</t>
  </si>
  <si>
    <t>Born Free</t>
  </si>
  <si>
    <t>Used</t>
  </si>
  <si>
    <t>BHC</t>
  </si>
  <si>
    <t>FWS</t>
  </si>
  <si>
    <t>UNEP-Congo</t>
  </si>
  <si>
    <t>UNEP-General</t>
  </si>
  <si>
    <t>Rufford Foundation</t>
  </si>
  <si>
    <t>Parrot Trust</t>
  </si>
  <si>
    <t>WSPA</t>
  </si>
  <si>
    <t>SFA France</t>
  </si>
  <si>
    <t>TOTAL</t>
  </si>
  <si>
    <t>Balance end March</t>
  </si>
  <si>
    <t>Donated April</t>
  </si>
  <si>
    <t>Used April</t>
  </si>
  <si>
    <t>Used may</t>
  </si>
  <si>
    <t>Used June</t>
  </si>
  <si>
    <t>Donated July</t>
  </si>
  <si>
    <t>Used July</t>
  </si>
  <si>
    <t>Used August</t>
  </si>
  <si>
    <t>Used September</t>
  </si>
  <si>
    <t>Used October</t>
  </si>
  <si>
    <t>Passing to January 08</t>
  </si>
  <si>
    <t>Bank file</t>
  </si>
  <si>
    <t>Donated May</t>
  </si>
  <si>
    <t>Used May</t>
  </si>
  <si>
    <t>Donated June</t>
  </si>
  <si>
    <t>Donated August</t>
  </si>
  <si>
    <t>Donated September</t>
  </si>
  <si>
    <t>Donated October</t>
  </si>
  <si>
    <t>Donated November</t>
  </si>
  <si>
    <t>Used November</t>
  </si>
  <si>
    <t>Donated December</t>
  </si>
  <si>
    <t>Used December</t>
  </si>
  <si>
    <t>Donated January</t>
  </si>
  <si>
    <t>Used January</t>
  </si>
  <si>
    <t>Donated February</t>
  </si>
  <si>
    <t>Used February</t>
  </si>
  <si>
    <t>US FWS</t>
  </si>
  <si>
    <t>UNEP</t>
  </si>
  <si>
    <t>UNEP General</t>
  </si>
  <si>
    <t xml:space="preserve">Advance payments  </t>
  </si>
  <si>
    <t>Guarantee</t>
  </si>
  <si>
    <t>equipping office</t>
  </si>
  <si>
    <t>House-rep</t>
  </si>
  <si>
    <t>1/12</t>
  </si>
  <si>
    <t>SFS France</t>
  </si>
  <si>
    <t>Transaction to the account</t>
  </si>
  <si>
    <t>2/1</t>
  </si>
  <si>
    <t>Money transferred to the Bank</t>
  </si>
  <si>
    <t>Bank commission+tax</t>
  </si>
  <si>
    <t>I26</t>
  </si>
  <si>
    <t>Sam Mumah</t>
  </si>
  <si>
    <t>Nya Aime</t>
  </si>
  <si>
    <t>Alain bernard</t>
  </si>
  <si>
    <t>media officer</t>
  </si>
  <si>
    <t>Development assistant</t>
  </si>
  <si>
    <t>Anna Egbe</t>
  </si>
  <si>
    <t>Director</t>
  </si>
  <si>
    <t>salary</t>
  </si>
  <si>
    <t>Secretary</t>
  </si>
  <si>
    <t>Irene</t>
  </si>
  <si>
    <t xml:space="preserve">34 inv,7 provinces </t>
  </si>
  <si>
    <t>x5card board paper</t>
  </si>
  <si>
    <t>Greek logging manager arrest - Nanga Eboko</t>
  </si>
  <si>
    <t xml:space="preserve">Douala parrot cases </t>
  </si>
  <si>
    <t>D'la court-parrot cases</t>
  </si>
  <si>
    <t xml:space="preserve">traditional rulers </t>
  </si>
  <si>
    <t>Douala parrot cases</t>
  </si>
  <si>
    <t>6 months jail terms female dealer -NWP</t>
  </si>
  <si>
    <t xml:space="preserve">Maroua 5 lion skin dealers prosecution </t>
  </si>
  <si>
    <t xml:space="preserve"> toilet Repair  </t>
  </si>
  <si>
    <t>Phone international</t>
  </si>
  <si>
    <t>Policy and external relations</t>
  </si>
  <si>
    <t>S Africa</t>
  </si>
  <si>
    <t>congo</t>
  </si>
  <si>
    <t xml:space="preserve">Phone 472 </t>
  </si>
  <si>
    <t>Ethiopia</t>
  </si>
  <si>
    <t>Phone 473</t>
  </si>
  <si>
    <t>Uk</t>
  </si>
  <si>
    <t>Phone 565</t>
  </si>
  <si>
    <t>mission 19</t>
  </si>
  <si>
    <t>mission 25</t>
  </si>
  <si>
    <t>leopard skins</t>
  </si>
  <si>
    <t>24-26/03/2008</t>
  </si>
  <si>
    <t>19-27/03/2008</t>
  </si>
  <si>
    <t>19-jos-16</t>
  </si>
  <si>
    <t>19-jos-20</t>
  </si>
  <si>
    <t>20-Julius-2d-2e</t>
  </si>
  <si>
    <t>20-Julius-2f-2g</t>
  </si>
  <si>
    <t>20-Julius-2a</t>
  </si>
  <si>
    <t>20-Julius-2b-2c</t>
  </si>
  <si>
    <t>20-Julius-2h</t>
  </si>
  <si>
    <t>20-Julius-2i-2j</t>
  </si>
  <si>
    <t>33-Julius-4a</t>
  </si>
  <si>
    <t>33-Julius-4b-4d</t>
  </si>
  <si>
    <t>33-Julius-4e</t>
  </si>
  <si>
    <t>33-Julius-4f</t>
  </si>
  <si>
    <t>33-Julius-4g-4h</t>
  </si>
  <si>
    <t>19-Julius-10a-10d</t>
  </si>
  <si>
    <t>19-Julius-10e-10g</t>
  </si>
  <si>
    <r>
      <t>25-Julius-12a-</t>
    </r>
    <r>
      <rPr>
        <sz val="10"/>
        <color indexed="10"/>
        <rFont val="Arial"/>
        <family val="2"/>
      </rPr>
      <t>12b</t>
    </r>
  </si>
  <si>
    <t>25-Julius-14f-14g</t>
  </si>
  <si>
    <r>
      <t>25-Julius-12c-12f-</t>
    </r>
    <r>
      <rPr>
        <sz val="10"/>
        <color indexed="10"/>
        <rFont val="Arial"/>
        <family val="2"/>
      </rPr>
      <t>12g</t>
    </r>
  </si>
  <si>
    <t>25-Julius-12h-12j</t>
  </si>
  <si>
    <t>25-Julius-14a-14c</t>
  </si>
  <si>
    <t>25-Julius-14d</t>
  </si>
  <si>
    <t>25-Julius-14e</t>
  </si>
  <si>
    <t>34-Julius-13</t>
  </si>
  <si>
    <r>
      <t>34-Julius-</t>
    </r>
    <r>
      <rPr>
        <sz val="10"/>
        <color indexed="8"/>
        <rFont val="Arial"/>
        <family val="2"/>
      </rPr>
      <t>16</t>
    </r>
  </si>
  <si>
    <t>10-14/03/2008</t>
  </si>
  <si>
    <t>28-Phone-233</t>
  </si>
  <si>
    <t>28-Phone 250-251</t>
  </si>
  <si>
    <t>28-Julius-5</t>
  </si>
  <si>
    <t>28-Julius-r</t>
  </si>
  <si>
    <t>28-Julius-6</t>
  </si>
  <si>
    <t>28-Julius-8a-8b</t>
  </si>
  <si>
    <t>28-Julius-8c-8e</t>
  </si>
  <si>
    <t>28-Julius-8f</t>
  </si>
  <si>
    <t>Bonuses</t>
  </si>
  <si>
    <t xml:space="preserve"> undercover x2</t>
  </si>
  <si>
    <t xml:space="preserve"> MINFOF x2</t>
  </si>
  <si>
    <t>undercover  x4</t>
  </si>
  <si>
    <t>15-16/03/2008</t>
  </si>
  <si>
    <t>francis</t>
  </si>
  <si>
    <t>19-Phone 220</t>
  </si>
  <si>
    <t>essissima</t>
  </si>
  <si>
    <t>19-phone-277b</t>
  </si>
  <si>
    <t>19-phone-297a</t>
  </si>
  <si>
    <t>19-phone-305a</t>
  </si>
  <si>
    <t>19-phone-277a</t>
  </si>
  <si>
    <t>19-Phone 296-297</t>
  </si>
  <si>
    <t>19-Phone 304</t>
  </si>
  <si>
    <t>19-Phone 349</t>
  </si>
  <si>
    <t>19-Phone 265-266</t>
  </si>
  <si>
    <t>19-Phone 289</t>
  </si>
  <si>
    <t>19-Phone 308</t>
  </si>
  <si>
    <t>19-Phone 339</t>
  </si>
  <si>
    <t>19-Phone 347</t>
  </si>
  <si>
    <t>mission 19A</t>
  </si>
  <si>
    <t>X1 MINFOF</t>
  </si>
  <si>
    <t>5/4</t>
  </si>
  <si>
    <t>25/03/2008</t>
  </si>
  <si>
    <t xml:space="preserve"> police x5</t>
  </si>
  <si>
    <t xml:space="preserve">undercover x3 </t>
  </si>
  <si>
    <t xml:space="preserve"> police x10</t>
  </si>
  <si>
    <t>Leopard skins</t>
  </si>
  <si>
    <t>08-09/03/2008</t>
  </si>
  <si>
    <t>16-19/03/2008</t>
  </si>
  <si>
    <t xml:space="preserve"> x2 hired taxi</t>
  </si>
  <si>
    <t>Abongbang/Mindourou</t>
  </si>
  <si>
    <t>21-i25-17b</t>
  </si>
  <si>
    <t>Somalomo-Pigmi Camp-somalomo</t>
  </si>
  <si>
    <t>4 Operations</t>
  </si>
  <si>
    <t>31-i30-8</t>
  </si>
  <si>
    <t>Bafoussam-Y'de</t>
  </si>
  <si>
    <t>x4 hrs taxi</t>
  </si>
  <si>
    <t>21-01/04/2008</t>
  </si>
  <si>
    <t>x2 hired taxis</t>
  </si>
  <si>
    <t xml:space="preserve"> undercover x1</t>
  </si>
  <si>
    <t>inter- city transport</t>
  </si>
  <si>
    <t>Mission 16A</t>
  </si>
  <si>
    <t>Baliseng/Foumbot</t>
  </si>
  <si>
    <t>i37</t>
  </si>
  <si>
    <t>9-phone-189</t>
  </si>
  <si>
    <t>Yde-B'ssam</t>
  </si>
  <si>
    <t>9-i37-r</t>
  </si>
  <si>
    <t>B'ssam-Mbanga</t>
  </si>
  <si>
    <t>Mbanga-Batie</t>
  </si>
  <si>
    <t>7-12/03/2008</t>
  </si>
  <si>
    <t>7/8</t>
  </si>
  <si>
    <t>follow up 34 cases 10 locked subjects</t>
  </si>
  <si>
    <t xml:space="preserve">32 media pieces </t>
  </si>
  <si>
    <t>Real Ex Rate=425</t>
  </si>
  <si>
    <t>Bank Ex Rate=422.79</t>
  </si>
  <si>
    <t>x1packet Papers</t>
  </si>
  <si>
    <t xml:space="preserve">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</si>
  <si>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</si>
  <si>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</t>
  </si>
  <si>
    <t>March</t>
  </si>
  <si>
    <t>Donated March</t>
  </si>
  <si>
    <t>Used March</t>
  </si>
  <si>
    <t>Passing to April 08</t>
  </si>
  <si>
    <t>Passing to April  08</t>
  </si>
  <si>
    <t>UK/Congo/S. Africa</t>
  </si>
  <si>
    <t>i35</t>
  </si>
  <si>
    <t>Traveling Expenses</t>
  </si>
  <si>
    <t>traveling expenses</t>
  </si>
  <si>
    <t>x1 A4 envelope</t>
  </si>
  <si>
    <t>x4 wrappers women's day uniform</t>
  </si>
  <si>
    <t>x1 wrapper women's day uniform</t>
  </si>
  <si>
    <t xml:space="preserve">  x1 wrapper women's day uniform</t>
  </si>
  <si>
    <t>Drinks x14 ppl</t>
  </si>
  <si>
    <t>Food x14 ppl</t>
  </si>
  <si>
    <t>traditional rulers and law enforcement</t>
  </si>
  <si>
    <t>Annual reports-media</t>
  </si>
  <si>
    <t>inter-city transport-presentation of Wildlife paper in CPDM Meeting</t>
  </si>
  <si>
    <t>Kenya</t>
  </si>
  <si>
    <t>25-i25-r</t>
  </si>
  <si>
    <t>12-16/03/2008</t>
  </si>
  <si>
    <t>Menka</t>
  </si>
  <si>
    <t>30/4</t>
  </si>
  <si>
    <t>x2 DVD creation</t>
  </si>
  <si>
    <t>x40 DVD</t>
  </si>
  <si>
    <t>x40 DVD printing</t>
  </si>
  <si>
    <t>recording news flashes, features and talkshows</t>
  </si>
  <si>
    <t>Salary of media officer is supplemented by bonuses scaled to results</t>
  </si>
  <si>
    <t>27-i25-21a</t>
  </si>
  <si>
    <t>train nanga-Yde</t>
  </si>
  <si>
    <t>x3 printing Biz card</t>
  </si>
  <si>
    <t>prof. literature</t>
  </si>
  <si>
    <t>others</t>
  </si>
  <si>
    <t>Police x2</t>
  </si>
  <si>
    <t>Sous Prefer chimp</t>
  </si>
  <si>
    <t>Abong-Lomie</t>
  </si>
  <si>
    <t>Lomie-Abong</t>
  </si>
  <si>
    <t>Douala-Bomonobabenge-Douala</t>
  </si>
  <si>
    <t>Bafia-Buraka-Lablei</t>
  </si>
  <si>
    <t>Nkong-Mbindian</t>
  </si>
  <si>
    <t>Mtam-Village</t>
  </si>
  <si>
    <t>special bike</t>
  </si>
  <si>
    <t>18-22/03/2008</t>
  </si>
  <si>
    <t>Map Nanga eboko</t>
  </si>
  <si>
    <t>Nkong-Bafang</t>
  </si>
  <si>
    <t>17-Phone245-247</t>
  </si>
  <si>
    <t>mission 25A</t>
  </si>
  <si>
    <t>Marius</t>
  </si>
  <si>
    <t>phone-9</t>
  </si>
  <si>
    <t>Phone28-29</t>
  </si>
  <si>
    <t>Phone45-46</t>
  </si>
  <si>
    <t>Phone 62</t>
  </si>
  <si>
    <t>Phone 86</t>
  </si>
  <si>
    <t>6/04</t>
  </si>
  <si>
    <t>Phone 108</t>
  </si>
  <si>
    <t>Phone126</t>
  </si>
  <si>
    <t>Phone 139-139a</t>
  </si>
  <si>
    <t>Phone 184</t>
  </si>
  <si>
    <t>Phone-203</t>
  </si>
  <si>
    <t>Phone 214</t>
  </si>
  <si>
    <t>Phone-237</t>
  </si>
  <si>
    <t>Phone 292-293</t>
  </si>
  <si>
    <t>Phone 328-330</t>
  </si>
  <si>
    <t>Phone 353-354</t>
  </si>
  <si>
    <t>Phone 369</t>
  </si>
  <si>
    <t xml:space="preserve">Phone379-380-381 </t>
  </si>
  <si>
    <t>Phone 427</t>
  </si>
  <si>
    <t xml:space="preserve">Phone 451-452-453 </t>
  </si>
  <si>
    <t>Phone 486</t>
  </si>
  <si>
    <t>Phone 501</t>
  </si>
  <si>
    <t>Phone 525</t>
  </si>
  <si>
    <t>Phone 529</t>
  </si>
  <si>
    <t>Phone 563-564</t>
  </si>
  <si>
    <t xml:space="preserve">LAGA Director gave up his salary in reaction to the exceptional high total cost of March Month </t>
  </si>
  <si>
    <t>Greek logger chimp/parrots</t>
  </si>
  <si>
    <t xml:space="preserve">FINANCIAL REPORT      -  MARCH 2007  Summary   </t>
  </si>
  <si>
    <t xml:space="preserve">FINANCIAL REPORT      -  MARCH   2007     </t>
  </si>
  <si>
    <t>personnel of media officer is supplemented by bonuses scaled to results</t>
  </si>
  <si>
    <t>personnel</t>
  </si>
  <si>
    <t xml:space="preserve">LAGA Director gave up his personnel in reaction to the exceptional high total cost of March Month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</si>
</sst>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[$£-809]#,##0.0;[Red][$£-809]#,##0.0"/>
    <numFmt numFmtId="195" formatCode="&quot;$&quot;#,##0"/>
    <numFmt numFmtId="196" formatCode="#,##0\ [$€-40C]"/>
    <numFmt numFmtId="197" formatCode="#,##0.00;[Red]#,##0.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3"/>
      <name val="Times New Roman"/>
      <family val="1"/>
    </font>
    <font>
      <sz val="10"/>
      <color indexed="21"/>
      <name val="Arial"/>
      <family val="2"/>
    </font>
    <font>
      <sz val="10"/>
      <color indexed="50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sz val="10"/>
      <color indexed="46"/>
      <name val="Arial"/>
      <family val="2"/>
    </font>
    <font>
      <sz val="10"/>
      <color indexed="54"/>
      <name val="Arial"/>
      <family val="2"/>
    </font>
    <font>
      <sz val="10"/>
      <color indexed="17"/>
      <name val="Arial"/>
      <family val="2"/>
    </font>
    <font>
      <sz val="9"/>
      <color indexed="53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8"/>
      <color indexed="14"/>
      <name val="Arial"/>
      <family val="2"/>
    </font>
    <font>
      <sz val="9"/>
      <color indexed="50"/>
      <name val="Arial"/>
      <family val="2"/>
    </font>
    <font>
      <sz val="8"/>
      <color indexed="19"/>
      <name val="Arial"/>
      <family val="2"/>
    </font>
    <font>
      <b/>
      <sz val="10"/>
      <color indexed="20"/>
      <name val="Arial"/>
      <family val="2"/>
    </font>
    <font>
      <sz val="8"/>
      <color indexed="12"/>
      <name val="Arial"/>
      <family val="2"/>
    </font>
    <font>
      <sz val="8"/>
      <color indexed="54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9"/>
      <name val="Arial"/>
      <family val="2"/>
    </font>
    <font>
      <u val="single"/>
      <sz val="10"/>
      <color indexed="5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8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3" fontId="9" fillId="0" borderId="2" xfId="0" applyNumberFormat="1" applyFont="1" applyBorder="1" applyAlignment="1">
      <alignment/>
    </xf>
    <xf numFmtId="19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0" fillId="0" borderId="0" xfId="0" applyNumberFormat="1" applyAlignment="1">
      <alignment horizontal="left"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center"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3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ill="1" applyAlignment="1">
      <alignment horizontal="left"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0" borderId="2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0" fillId="2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1" fontId="0" fillId="2" borderId="0" xfId="0" applyNumberFormat="1" applyFill="1" applyAlignment="1">
      <alignment/>
    </xf>
    <xf numFmtId="49" fontId="1" fillId="2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left"/>
    </xf>
    <xf numFmtId="49" fontId="0" fillId="0" borderId="0" xfId="2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8" fillId="0" borderId="0" xfId="0" applyFont="1" applyAlignment="1">
      <alignment/>
    </xf>
    <xf numFmtId="3" fontId="0" fillId="2" borderId="0" xfId="0" applyNumberFormat="1" applyFill="1" applyBorder="1" applyAlignment="1">
      <alignment horizontal="left"/>
    </xf>
    <xf numFmtId="49" fontId="0" fillId="2" borderId="0" xfId="20" applyNumberFormat="1" applyFont="1" applyFill="1" applyBorder="1" applyAlignment="1" applyProtection="1">
      <alignment horizontal="left"/>
      <protection/>
    </xf>
    <xf numFmtId="49" fontId="0" fillId="2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3" fontId="1" fillId="0" borderId="2" xfId="0" applyNumberFormat="1" applyFont="1" applyBorder="1" applyAlignment="1" quotePrefix="1">
      <alignment/>
    </xf>
    <xf numFmtId="49" fontId="1" fillId="0" borderId="2" xfId="0" applyNumberFormat="1" applyFont="1" applyBorder="1" applyAlignment="1">
      <alignment/>
    </xf>
    <xf numFmtId="3" fontId="19" fillId="4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192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ont="1" applyFill="1" applyBorder="1" applyAlignment="1">
      <alignment horizontal="left"/>
    </xf>
    <xf numFmtId="49" fontId="0" fillId="0" borderId="4" xfId="0" applyNumberFormat="1" applyFill="1" applyBorder="1" applyAlignment="1">
      <alignment horizontal="center"/>
    </xf>
    <xf numFmtId="193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0" fontId="20" fillId="0" borderId="0" xfId="0" applyFont="1" applyAlignment="1">
      <alignment/>
    </xf>
    <xf numFmtId="192" fontId="21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92" fontId="0" fillId="0" borderId="4" xfId="0" applyNumberFormat="1" applyBorder="1" applyAlignment="1">
      <alignment/>
    </xf>
    <xf numFmtId="192" fontId="0" fillId="0" borderId="0" xfId="0" applyNumberFormat="1" applyBorder="1" applyAlignment="1">
      <alignment/>
    </xf>
    <xf numFmtId="3" fontId="22" fillId="0" borderId="4" xfId="0" applyNumberFormat="1" applyFont="1" applyFill="1" applyBorder="1" applyAlignment="1">
      <alignment/>
    </xf>
    <xf numFmtId="49" fontId="22" fillId="0" borderId="4" xfId="0" applyNumberFormat="1" applyFont="1" applyBorder="1" applyAlignment="1">
      <alignment/>
    </xf>
    <xf numFmtId="49" fontId="22" fillId="0" borderId="4" xfId="0" applyNumberFormat="1" applyFont="1" applyFill="1" applyBorder="1" applyAlignment="1">
      <alignment/>
    </xf>
    <xf numFmtId="49" fontId="22" fillId="0" borderId="4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49" fontId="23" fillId="0" borderId="0" xfId="0" applyNumberFormat="1" applyFont="1" applyFill="1" applyAlignment="1">
      <alignment/>
    </xf>
    <xf numFmtId="3" fontId="23" fillId="0" borderId="4" xfId="0" applyNumberFormat="1" applyFont="1" applyFill="1" applyBorder="1" applyAlignment="1">
      <alignment/>
    </xf>
    <xf numFmtId="49" fontId="23" fillId="0" borderId="4" xfId="0" applyNumberFormat="1" applyFont="1" applyFill="1" applyBorder="1" applyAlignment="1">
      <alignment/>
    </xf>
    <xf numFmtId="49" fontId="23" fillId="0" borderId="4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3" fontId="24" fillId="0" borderId="4" xfId="0" applyNumberFormat="1" applyFont="1" applyFill="1" applyBorder="1" applyAlignment="1">
      <alignment/>
    </xf>
    <xf numFmtId="49" fontId="24" fillId="0" borderId="4" xfId="0" applyNumberFormat="1" applyFont="1" applyFill="1" applyBorder="1" applyAlignment="1">
      <alignment/>
    </xf>
    <xf numFmtId="49" fontId="20" fillId="0" borderId="4" xfId="0" applyNumberFormat="1" applyFont="1" applyBorder="1" applyAlignment="1">
      <alignment horizontal="center"/>
    </xf>
    <xf numFmtId="3" fontId="25" fillId="0" borderId="4" xfId="0" applyNumberFormat="1" applyFont="1" applyFill="1" applyBorder="1" applyAlignment="1">
      <alignment/>
    </xf>
    <xf numFmtId="49" fontId="25" fillId="0" borderId="4" xfId="0" applyNumberFormat="1" applyFont="1" applyFill="1" applyBorder="1" applyAlignment="1">
      <alignment/>
    </xf>
    <xf numFmtId="3" fontId="26" fillId="0" borderId="4" xfId="0" applyNumberFormat="1" applyFont="1" applyFill="1" applyBorder="1" applyAlignment="1">
      <alignment/>
    </xf>
    <xf numFmtId="49" fontId="26" fillId="0" borderId="4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20" fillId="0" borderId="4" xfId="0" applyNumberFormat="1" applyFont="1" applyFill="1" applyBorder="1" applyAlignment="1">
      <alignment/>
    </xf>
    <xf numFmtId="49" fontId="20" fillId="0" borderId="4" xfId="0" applyNumberFormat="1" applyFont="1" applyBorder="1" applyAlignment="1">
      <alignment/>
    </xf>
    <xf numFmtId="49" fontId="20" fillId="0" borderId="4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0" fontId="27" fillId="0" borderId="0" xfId="0" applyFont="1" applyFill="1" applyAlignment="1">
      <alignment/>
    </xf>
    <xf numFmtId="3" fontId="10" fillId="0" borderId="4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/>
    </xf>
    <xf numFmtId="49" fontId="10" fillId="0" borderId="4" xfId="0" applyNumberFormat="1" applyFont="1" applyFill="1" applyBorder="1" applyAlignment="1">
      <alignment/>
    </xf>
    <xf numFmtId="49" fontId="19" fillId="0" borderId="0" xfId="0" applyNumberFormat="1" applyFont="1" applyFill="1" applyAlignment="1">
      <alignment/>
    </xf>
    <xf numFmtId="3" fontId="3" fillId="0" borderId="4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/>
    </xf>
    <xf numFmtId="49" fontId="19" fillId="0" borderId="4" xfId="0" applyNumberFormat="1" applyFont="1" applyFill="1" applyBorder="1" applyAlignment="1">
      <alignment horizontal="center"/>
    </xf>
    <xf numFmtId="192" fontId="19" fillId="0" borderId="0" xfId="0" applyNumberFormat="1" applyFont="1" applyFill="1" applyBorder="1" applyAlignment="1">
      <alignment/>
    </xf>
    <xf numFmtId="3" fontId="28" fillId="0" borderId="4" xfId="0" applyNumberFormat="1" applyFont="1" applyFill="1" applyBorder="1" applyAlignment="1">
      <alignment/>
    </xf>
    <xf numFmtId="49" fontId="28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192" fontId="21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Alignment="1">
      <alignment horizontal="center"/>
    </xf>
    <xf numFmtId="0" fontId="23" fillId="0" borderId="0" xfId="0" applyFont="1" applyFill="1" applyAlignment="1">
      <alignment/>
    </xf>
    <xf numFmtId="3" fontId="30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horizontal="center"/>
    </xf>
    <xf numFmtId="3" fontId="24" fillId="2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23" fillId="2" borderId="0" xfId="0" applyFont="1" applyFill="1" applyAlignment="1">
      <alignment/>
    </xf>
    <xf numFmtId="49" fontId="23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49" fontId="23" fillId="2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19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/>
    </xf>
    <xf numFmtId="3" fontId="31" fillId="0" borderId="0" xfId="0" applyNumberFormat="1" applyFont="1" applyFill="1" applyAlignment="1">
      <alignment/>
    </xf>
    <xf numFmtId="192" fontId="21" fillId="0" borderId="0" xfId="0" applyNumberFormat="1" applyFont="1" applyAlignment="1">
      <alignment/>
    </xf>
    <xf numFmtId="3" fontId="32" fillId="2" borderId="0" xfId="0" applyNumberFormat="1" applyFont="1" applyFill="1" applyAlignment="1">
      <alignment/>
    </xf>
    <xf numFmtId="49" fontId="24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/>
    </xf>
    <xf numFmtId="193" fontId="9" fillId="2" borderId="0" xfId="0" applyNumberFormat="1" applyFont="1" applyFill="1" applyAlignment="1">
      <alignment/>
    </xf>
    <xf numFmtId="192" fontId="21" fillId="2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49" fontId="25" fillId="0" borderId="0" xfId="0" applyNumberFormat="1" applyFont="1" applyFill="1" applyBorder="1" applyAlignment="1">
      <alignment/>
    </xf>
    <xf numFmtId="49" fontId="25" fillId="0" borderId="0" xfId="0" applyNumberFormat="1" applyFont="1" applyAlignment="1">
      <alignment/>
    </xf>
    <xf numFmtId="49" fontId="25" fillId="0" borderId="0" xfId="0" applyNumberFormat="1" applyFont="1" applyFill="1" applyAlignment="1">
      <alignment horizontal="center"/>
    </xf>
    <xf numFmtId="192" fontId="21" fillId="0" borderId="0" xfId="0" applyNumberFormat="1" applyFont="1" applyFill="1" applyAlignment="1">
      <alignment/>
    </xf>
    <xf numFmtId="192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0" fontId="25" fillId="2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9" fontId="25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49" fontId="25" fillId="2" borderId="0" xfId="0" applyNumberFormat="1" applyFont="1" applyFill="1" applyAlignment="1">
      <alignment horizontal="center"/>
    </xf>
    <xf numFmtId="192" fontId="25" fillId="2" borderId="0" xfId="0" applyNumberFormat="1" applyFont="1" applyFill="1" applyAlignment="1">
      <alignment/>
    </xf>
    <xf numFmtId="0" fontId="25" fillId="2" borderId="0" xfId="0" applyFont="1" applyFill="1" applyBorder="1" applyAlignment="1">
      <alignment/>
    </xf>
    <xf numFmtId="3" fontId="2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/>
    </xf>
    <xf numFmtId="49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26" fillId="0" borderId="0" xfId="0" applyNumberFormat="1" applyFont="1" applyFill="1" applyAlignment="1">
      <alignment horizontal="center"/>
    </xf>
    <xf numFmtId="192" fontId="33" fillId="0" borderId="0" xfId="0" applyNumberFormat="1" applyFont="1" applyFill="1" applyAlignment="1">
      <alignment/>
    </xf>
    <xf numFmtId="192" fontId="26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0" fontId="26" fillId="2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6" fillId="2" borderId="0" xfId="0" applyNumberFormat="1" applyFont="1" applyFill="1" applyAlignment="1">
      <alignment/>
    </xf>
    <xf numFmtId="3" fontId="33" fillId="2" borderId="0" xfId="0" applyNumberFormat="1" applyFont="1" applyFill="1" applyAlignment="1">
      <alignment/>
    </xf>
    <xf numFmtId="49" fontId="26" fillId="2" borderId="0" xfId="0" applyNumberFormat="1" applyFont="1" applyFill="1" applyAlignment="1">
      <alignment horizontal="center"/>
    </xf>
    <xf numFmtId="192" fontId="26" fillId="2" borderId="0" xfId="0" applyNumberFormat="1" applyFont="1" applyFill="1" applyAlignment="1">
      <alignment/>
    </xf>
    <xf numFmtId="0" fontId="26" fillId="2" borderId="0" xfId="0" applyFont="1" applyFill="1" applyBorder="1" applyAlignment="1">
      <alignment/>
    </xf>
    <xf numFmtId="0" fontId="20" fillId="2" borderId="0" xfId="0" applyFont="1" applyFill="1" applyAlignment="1">
      <alignment/>
    </xf>
    <xf numFmtId="3" fontId="34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192" fontId="0" fillId="0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49" fontId="20" fillId="2" borderId="0" xfId="0" applyNumberFormat="1" applyFont="1" applyFill="1" applyAlignment="1">
      <alignment/>
    </xf>
    <xf numFmtId="3" fontId="34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 horizontal="center"/>
    </xf>
    <xf numFmtId="192" fontId="20" fillId="2" borderId="0" xfId="0" applyNumberFormat="1" applyFont="1" applyFill="1" applyAlignment="1">
      <alignment/>
    </xf>
    <xf numFmtId="0" fontId="20" fillId="2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192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49" fontId="10" fillId="2" borderId="0" xfId="0" applyNumberFormat="1" applyFont="1" applyFill="1" applyAlignment="1">
      <alignment/>
    </xf>
    <xf numFmtId="3" fontId="35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 horizontal="center"/>
    </xf>
    <xf numFmtId="192" fontId="10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3" fontId="36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3" fontId="24" fillId="0" borderId="0" xfId="0" applyNumberFormat="1" applyFont="1" applyAlignment="1">
      <alignment/>
    </xf>
    <xf numFmtId="3" fontId="24" fillId="2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7" fillId="2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/>
    </xf>
    <xf numFmtId="3" fontId="38" fillId="2" borderId="0" xfId="0" applyNumberFormat="1" applyFont="1" applyFill="1" applyAlignment="1">
      <alignment/>
    </xf>
    <xf numFmtId="49" fontId="28" fillId="2" borderId="0" xfId="0" applyNumberFormat="1" applyFont="1" applyFill="1" applyAlignment="1">
      <alignment/>
    </xf>
    <xf numFmtId="49" fontId="19" fillId="4" borderId="0" xfId="0" applyNumberFormat="1" applyFont="1" applyFill="1" applyAlignment="1">
      <alignment/>
    </xf>
    <xf numFmtId="3" fontId="39" fillId="4" borderId="0" xfId="0" applyNumberFormat="1" applyFont="1" applyFill="1" applyAlignment="1">
      <alignment/>
    </xf>
    <xf numFmtId="49" fontId="40" fillId="4" borderId="0" xfId="0" applyNumberFormat="1" applyFont="1" applyFill="1" applyAlignment="1">
      <alignment/>
    </xf>
    <xf numFmtId="49" fontId="19" fillId="4" borderId="0" xfId="0" applyNumberFormat="1" applyFont="1" applyFill="1" applyAlignment="1">
      <alignment horizontal="center"/>
    </xf>
    <xf numFmtId="195" fontId="19" fillId="4" borderId="0" xfId="0" applyNumberFormat="1" applyFont="1" applyFill="1" applyAlignment="1">
      <alignment/>
    </xf>
    <xf numFmtId="0" fontId="19" fillId="4" borderId="0" xfId="0" applyFont="1" applyFill="1" applyAlignment="1">
      <alignment/>
    </xf>
    <xf numFmtId="0" fontId="19" fillId="4" borderId="0" xfId="0" applyFont="1" applyFill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2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92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192" fontId="0" fillId="0" borderId="6" xfId="0" applyNumberFormat="1" applyBorder="1" applyAlignment="1">
      <alignment/>
    </xf>
    <xf numFmtId="49" fontId="0" fillId="2" borderId="0" xfId="0" applyNumberFormat="1" applyFill="1" applyAlignment="1">
      <alignment/>
    </xf>
    <xf numFmtId="49" fontId="1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3" fontId="0" fillId="0" borderId="0" xfId="0" applyNumberFormat="1" applyBorder="1" applyAlignment="1">
      <alignment/>
    </xf>
    <xf numFmtId="3" fontId="9" fillId="2" borderId="0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3" fontId="1" fillId="0" borderId="2" xfId="0" applyNumberFormat="1" applyFont="1" applyBorder="1" applyAlignment="1" applyProtection="1">
      <alignment/>
      <protection locked="0"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92" fontId="0" fillId="2" borderId="0" xfId="0" applyNumberFormat="1" applyFont="1" applyFill="1" applyAlignment="1">
      <alignment/>
    </xf>
    <xf numFmtId="192" fontId="0" fillId="0" borderId="3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92" fontId="0" fillId="0" borderId="2" xfId="0" applyNumberFormat="1" applyFont="1" applyFill="1" applyBorder="1" applyAlignment="1">
      <alignment/>
    </xf>
    <xf numFmtId="49" fontId="41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42" fillId="0" borderId="0" xfId="0" applyNumberFormat="1" applyFont="1" applyFill="1" applyAlignment="1">
      <alignment/>
    </xf>
    <xf numFmtId="197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95" fontId="3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3" fontId="23" fillId="0" borderId="0" xfId="0" applyNumberFormat="1" applyFont="1" applyFill="1" applyAlignment="1" quotePrefix="1">
      <alignment/>
    </xf>
    <xf numFmtId="3" fontId="23" fillId="0" borderId="0" xfId="0" applyNumberFormat="1" applyFont="1" applyFill="1" applyBorder="1" applyAlignment="1" quotePrefix="1">
      <alignment/>
    </xf>
    <xf numFmtId="3" fontId="3" fillId="0" borderId="0" xfId="0" applyNumberFormat="1" applyFont="1" applyFill="1" applyBorder="1" applyAlignment="1" quotePrefix="1">
      <alignment/>
    </xf>
    <xf numFmtId="3" fontId="43" fillId="2" borderId="0" xfId="0" applyNumberFormat="1" applyFont="1" applyFill="1" applyAlignment="1">
      <alignment/>
    </xf>
    <xf numFmtId="3" fontId="4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4" fillId="0" borderId="0" xfId="0" applyNumberFormat="1" applyFont="1" applyFill="1" applyAlignment="1" quotePrefix="1">
      <alignment/>
    </xf>
    <xf numFmtId="1" fontId="24" fillId="0" borderId="0" xfId="0" applyNumberFormat="1" applyFont="1" applyAlignment="1">
      <alignment/>
    </xf>
    <xf numFmtId="3" fontId="24" fillId="0" borderId="0" xfId="0" applyNumberFormat="1" applyFont="1" applyAlignment="1" quotePrefix="1">
      <alignment/>
    </xf>
    <xf numFmtId="3" fontId="36" fillId="0" borderId="2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6" fillId="2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8" fillId="0" borderId="0" xfId="0" applyNumberFormat="1" applyFont="1" applyAlignment="1">
      <alignment/>
    </xf>
    <xf numFmtId="3" fontId="28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0" fillId="2" borderId="0" xfId="0" applyNumberFormat="1" applyFont="1" applyFill="1" applyAlignment="1" quotePrefix="1">
      <alignment/>
    </xf>
    <xf numFmtId="3" fontId="44" fillId="0" borderId="0" xfId="0" applyNumberFormat="1" applyFont="1" applyAlignment="1">
      <alignment/>
    </xf>
    <xf numFmtId="3" fontId="10" fillId="0" borderId="0" xfId="0" applyNumberFormat="1" applyFont="1" applyAlignment="1" quotePrefix="1">
      <alignment/>
    </xf>
    <xf numFmtId="3" fontId="26" fillId="2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 quotePrefix="1">
      <alignment/>
    </xf>
    <xf numFmtId="1" fontId="26" fillId="0" borderId="0" xfId="0" applyNumberFormat="1" applyFont="1" applyAlignment="1">
      <alignment/>
    </xf>
    <xf numFmtId="3" fontId="20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3" fontId="20" fillId="0" borderId="0" xfId="0" applyNumberFormat="1" applyFont="1" applyAlignment="1" quotePrefix="1">
      <alignment/>
    </xf>
    <xf numFmtId="3" fontId="20" fillId="2" borderId="0" xfId="0" applyNumberFormat="1" applyFont="1" applyFill="1" applyAlignment="1" quotePrefix="1">
      <alignment/>
    </xf>
    <xf numFmtId="1" fontId="20" fillId="2" borderId="0" xfId="0" applyNumberFormat="1" applyFont="1" applyFill="1" applyAlignment="1">
      <alignment/>
    </xf>
    <xf numFmtId="3" fontId="20" fillId="2" borderId="0" xfId="0" applyNumberFormat="1" applyFont="1" applyFill="1" applyAlignment="1" quotePrefix="1">
      <alignment/>
    </xf>
    <xf numFmtId="3" fontId="45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 quotePrefix="1">
      <alignment/>
    </xf>
    <xf numFmtId="3" fontId="24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2"/>
  <sheetViews>
    <sheetView workbookViewId="0" topLeftCell="A1">
      <pane ySplit="5" topLeftCell="BM153" activePane="bottomLeft" state="frozen"/>
      <selection pane="topLeft" activeCell="A1" sqref="A1"/>
      <selection pane="bottomLeft" activeCell="C243" sqref="C243"/>
    </sheetView>
  </sheetViews>
  <sheetFormatPr defaultColWidth="9.140625" defaultRowHeight="12.75" zeroHeight="1"/>
  <cols>
    <col min="1" max="1" width="5.140625" style="1" customWidth="1"/>
    <col min="2" max="2" width="10.281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0" customWidth="1"/>
    <col min="7" max="7" width="6.8515625" style="30" customWidth="1"/>
    <col min="8" max="8" width="10.7109375" style="5" customWidth="1"/>
    <col min="9" max="9" width="9.28125" style="4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0"/>
      <c r="B1" s="11"/>
      <c r="C1" s="12"/>
      <c r="D1" s="12"/>
      <c r="E1" s="13"/>
      <c r="F1" s="12"/>
      <c r="G1" s="12"/>
      <c r="H1" s="11"/>
      <c r="I1" s="3"/>
    </row>
    <row r="2" spans="1:9" ht="17.25" customHeight="1">
      <c r="A2" s="14"/>
      <c r="B2" s="369" t="s">
        <v>1605</v>
      </c>
      <c r="C2" s="369"/>
      <c r="D2" s="369"/>
      <c r="E2" s="369"/>
      <c r="F2" s="369"/>
      <c r="G2" s="369"/>
      <c r="H2" s="369"/>
      <c r="I2" s="24"/>
    </row>
    <row r="3" spans="1:9" s="18" customFormat="1" ht="18" customHeight="1">
      <c r="A3" s="15"/>
      <c r="B3" s="16"/>
      <c r="C3" s="16"/>
      <c r="D3" s="16"/>
      <c r="E3" s="16"/>
      <c r="F3" s="16"/>
      <c r="G3" s="16"/>
      <c r="H3" s="16"/>
      <c r="I3" s="17"/>
    </row>
    <row r="4" spans="1:9" ht="15" customHeight="1">
      <c r="A4" s="14"/>
      <c r="B4" s="22" t="s">
        <v>2</v>
      </c>
      <c r="C4" s="21" t="s">
        <v>8</v>
      </c>
      <c r="D4" s="21" t="s">
        <v>3</v>
      </c>
      <c r="E4" s="21" t="s">
        <v>9</v>
      </c>
      <c r="F4" s="21" t="s">
        <v>4</v>
      </c>
      <c r="G4" s="19" t="s">
        <v>6</v>
      </c>
      <c r="H4" s="22" t="s">
        <v>5</v>
      </c>
      <c r="I4" s="23" t="s">
        <v>7</v>
      </c>
    </row>
    <row r="5" spans="1:13" ht="18.75" customHeight="1">
      <c r="A5" s="26"/>
      <c r="B5" s="26" t="s">
        <v>1342</v>
      </c>
      <c r="C5" s="26"/>
      <c r="D5" s="26"/>
      <c r="E5" s="26"/>
      <c r="F5" s="31"/>
      <c r="G5" s="29"/>
      <c r="H5" s="27">
        <v>0</v>
      </c>
      <c r="I5" s="28">
        <v>425</v>
      </c>
      <c r="K5" t="s">
        <v>10</v>
      </c>
      <c r="L5" t="s">
        <v>11</v>
      </c>
      <c r="M5" s="2">
        <v>425</v>
      </c>
    </row>
    <row r="6" spans="2:13" ht="12.75">
      <c r="B6" s="32"/>
      <c r="C6" s="15"/>
      <c r="D6" s="15"/>
      <c r="E6" s="15"/>
      <c r="F6" s="33"/>
      <c r="I6" s="25"/>
      <c r="M6" s="2">
        <v>425</v>
      </c>
    </row>
    <row r="7" spans="2:13" ht="12.75">
      <c r="B7" s="32"/>
      <c r="C7" s="15"/>
      <c r="D7" s="15"/>
      <c r="E7" s="15"/>
      <c r="F7" s="33"/>
      <c r="I7" s="25"/>
      <c r="M7" s="2">
        <v>425</v>
      </c>
    </row>
    <row r="8" spans="4:13" ht="12.75">
      <c r="D8" s="15"/>
      <c r="I8" s="25"/>
      <c r="M8" s="2">
        <v>425</v>
      </c>
    </row>
    <row r="9" spans="1:13" ht="12.75">
      <c r="A9" s="108"/>
      <c r="B9" s="120" t="s">
        <v>1343</v>
      </c>
      <c r="C9" s="121"/>
      <c r="D9" s="121" t="s">
        <v>1344</v>
      </c>
      <c r="E9" s="121" t="s">
        <v>1345</v>
      </c>
      <c r="F9" s="122"/>
      <c r="G9" s="123"/>
      <c r="H9" s="120"/>
      <c r="I9" s="124" t="s">
        <v>1346</v>
      </c>
      <c r="J9" s="125"/>
      <c r="K9" s="2"/>
      <c r="M9" s="2">
        <v>425</v>
      </c>
    </row>
    <row r="10" spans="1:13" s="18" customFormat="1" ht="12.75">
      <c r="A10" s="108"/>
      <c r="B10" s="120">
        <v>2818375</v>
      </c>
      <c r="C10" s="126"/>
      <c r="D10" s="121" t="s">
        <v>54</v>
      </c>
      <c r="E10" s="313" t="s">
        <v>1413</v>
      </c>
      <c r="F10" s="127"/>
      <c r="G10" s="128"/>
      <c r="H10" s="316">
        <v>-2818375</v>
      </c>
      <c r="I10" s="256">
        <v>6631.470588235294</v>
      </c>
      <c r="J10" s="44"/>
      <c r="K10" s="44"/>
      <c r="L10" s="44"/>
      <c r="M10" s="2">
        <v>425</v>
      </c>
    </row>
    <row r="11" spans="1:13" s="18" customFormat="1" ht="12.75">
      <c r="A11" s="108"/>
      <c r="B11" s="120">
        <v>1483600</v>
      </c>
      <c r="C11" s="126"/>
      <c r="D11" s="121" t="s">
        <v>626</v>
      </c>
      <c r="E11" s="313" t="s">
        <v>1504</v>
      </c>
      <c r="F11" s="127"/>
      <c r="G11" s="128"/>
      <c r="H11" s="316">
        <v>-4301975</v>
      </c>
      <c r="I11" s="256">
        <v>3490.823529411765</v>
      </c>
      <c r="J11" s="44"/>
      <c r="K11" s="44"/>
      <c r="L11" s="44"/>
      <c r="M11" s="2">
        <v>425</v>
      </c>
    </row>
    <row r="12" spans="1:13" s="18" customFormat="1" ht="12.75">
      <c r="A12" s="108"/>
      <c r="B12" s="120">
        <v>2132025</v>
      </c>
      <c r="C12" s="126"/>
      <c r="D12" s="121" t="s">
        <v>666</v>
      </c>
      <c r="E12" s="313" t="s">
        <v>1522</v>
      </c>
      <c r="F12" s="127"/>
      <c r="G12" s="128"/>
      <c r="H12" s="316">
        <v>-6434000</v>
      </c>
      <c r="I12" s="256">
        <v>5016.529411764706</v>
      </c>
      <c r="J12" s="44"/>
      <c r="K12" s="44"/>
      <c r="L12" s="44"/>
      <c r="M12" s="2">
        <v>425</v>
      </c>
    </row>
    <row r="13" spans="1:13" s="18" customFormat="1" ht="12.75">
      <c r="A13" s="108"/>
      <c r="B13" s="120">
        <v>1614950</v>
      </c>
      <c r="C13" s="126"/>
      <c r="D13" s="121" t="s">
        <v>958</v>
      </c>
      <c r="E13" s="313" t="s">
        <v>1523</v>
      </c>
      <c r="F13" s="127"/>
      <c r="G13" s="128"/>
      <c r="H13" s="316">
        <v>-8048950</v>
      </c>
      <c r="I13" s="256">
        <v>3799.8823529411766</v>
      </c>
      <c r="J13" s="44"/>
      <c r="K13" s="44"/>
      <c r="L13" s="44"/>
      <c r="M13" s="2">
        <v>425</v>
      </c>
    </row>
    <row r="14" spans="1:13" s="18" customFormat="1" ht="12.75">
      <c r="A14" s="108"/>
      <c r="B14" s="120">
        <v>434560</v>
      </c>
      <c r="C14" s="126"/>
      <c r="D14" s="121" t="s">
        <v>1127</v>
      </c>
      <c r="E14" s="313" t="s">
        <v>1535</v>
      </c>
      <c r="F14" s="127"/>
      <c r="G14" s="128"/>
      <c r="H14" s="316">
        <v>-8483510</v>
      </c>
      <c r="I14" s="256">
        <v>1022.4941176470588</v>
      </c>
      <c r="J14" s="44"/>
      <c r="K14" s="44"/>
      <c r="L14" s="44"/>
      <c r="M14" s="2">
        <v>425</v>
      </c>
    </row>
    <row r="15" spans="1:13" s="18" customFormat="1" ht="12.75">
      <c r="A15" s="108"/>
      <c r="B15" s="120">
        <v>208100</v>
      </c>
      <c r="C15" s="126"/>
      <c r="D15" s="121" t="s">
        <v>1145</v>
      </c>
      <c r="E15" s="126" t="s">
        <v>1347</v>
      </c>
      <c r="F15" s="127"/>
      <c r="G15" s="128"/>
      <c r="H15" s="316">
        <v>-8691610</v>
      </c>
      <c r="I15" s="256">
        <v>489.6470588235294</v>
      </c>
      <c r="J15" s="44"/>
      <c r="K15" s="44"/>
      <c r="L15" s="44"/>
      <c r="M15" s="2">
        <v>425</v>
      </c>
    </row>
    <row r="16" spans="1:13" s="18" customFormat="1" ht="12.75">
      <c r="A16" s="108"/>
      <c r="B16" s="120">
        <v>1098054</v>
      </c>
      <c r="C16" s="126"/>
      <c r="D16" s="121" t="s">
        <v>598</v>
      </c>
      <c r="E16" s="126"/>
      <c r="F16" s="127"/>
      <c r="G16" s="128"/>
      <c r="H16" s="316">
        <v>-9789664</v>
      </c>
      <c r="I16" s="256">
        <v>2583.656470588235</v>
      </c>
      <c r="J16" s="44"/>
      <c r="K16" s="2"/>
      <c r="L16" s="44"/>
      <c r="M16" s="2">
        <v>425</v>
      </c>
    </row>
    <row r="17" spans="1:13" ht="12.75">
      <c r="A17" s="130"/>
      <c r="B17" s="120">
        <v>9789664</v>
      </c>
      <c r="C17" s="121" t="s">
        <v>1349</v>
      </c>
      <c r="D17" s="126"/>
      <c r="E17" s="126"/>
      <c r="F17" s="127"/>
      <c r="G17" s="128"/>
      <c r="H17" s="316">
        <v>0</v>
      </c>
      <c r="I17" s="256">
        <v>23034.503529411766</v>
      </c>
      <c r="J17" s="2"/>
      <c r="K17" s="2"/>
      <c r="L17" s="2"/>
      <c r="M17" s="2">
        <v>425</v>
      </c>
    </row>
    <row r="18" spans="2:13" ht="12.75">
      <c r="B18" s="74"/>
      <c r="F18" s="131"/>
      <c r="I18" s="25"/>
      <c r="M18" s="2">
        <v>425</v>
      </c>
    </row>
    <row r="19" spans="1:13" s="53" customFormat="1" ht="13.5" thickBot="1">
      <c r="A19" s="45"/>
      <c r="B19" s="88">
        <v>9789664</v>
      </c>
      <c r="C19" s="117" t="s">
        <v>1348</v>
      </c>
      <c r="D19" s="48"/>
      <c r="E19" s="48"/>
      <c r="F19" s="132"/>
      <c r="G19" s="50"/>
      <c r="H19" s="84">
        <v>-9789664</v>
      </c>
      <c r="I19" s="52">
        <v>23034.503529411766</v>
      </c>
      <c r="M19" s="2">
        <v>425</v>
      </c>
    </row>
    <row r="20" spans="2:13" ht="12.75">
      <c r="B20" s="74"/>
      <c r="D20" s="15"/>
      <c r="I20" s="25"/>
      <c r="M20" s="2">
        <v>425</v>
      </c>
    </row>
    <row r="21" spans="2:13" ht="12.75">
      <c r="B21" s="74"/>
      <c r="D21" s="15"/>
      <c r="I21" s="25"/>
      <c r="M21" s="2">
        <v>425</v>
      </c>
    </row>
    <row r="22" spans="1:13" s="53" customFormat="1" ht="13.5" thickBot="1">
      <c r="A22" s="45"/>
      <c r="B22" s="314">
        <v>2818375</v>
      </c>
      <c r="C22" s="45"/>
      <c r="D22" s="47" t="s">
        <v>12</v>
      </c>
      <c r="E22" s="48"/>
      <c r="F22" s="49"/>
      <c r="G22" s="50"/>
      <c r="H22" s="51">
        <v>-2818375</v>
      </c>
      <c r="I22" s="52">
        <v>6631.470588235294</v>
      </c>
      <c r="J22" s="84"/>
      <c r="M22" s="2">
        <v>425</v>
      </c>
    </row>
    <row r="23" spans="2:13" ht="12.75">
      <c r="B23" s="74"/>
      <c r="H23" s="311"/>
      <c r="I23" s="25"/>
      <c r="M23" s="2">
        <v>425</v>
      </c>
    </row>
    <row r="24" spans="2:13" ht="12.75">
      <c r="B24" s="74"/>
      <c r="I24" s="25"/>
      <c r="J24" s="5"/>
      <c r="M24" s="2">
        <v>425</v>
      </c>
    </row>
    <row r="25" spans="1:13" s="60" customFormat="1" ht="12.75">
      <c r="A25" s="14"/>
      <c r="B25" s="357">
        <v>22100</v>
      </c>
      <c r="C25" s="54" t="s">
        <v>13</v>
      </c>
      <c r="D25" s="55" t="s">
        <v>14</v>
      </c>
      <c r="E25" s="54" t="s">
        <v>15</v>
      </c>
      <c r="F25" s="56" t="s">
        <v>16</v>
      </c>
      <c r="G25" s="57" t="s">
        <v>17</v>
      </c>
      <c r="H25" s="312">
        <v>-22100</v>
      </c>
      <c r="I25" s="59">
        <v>52</v>
      </c>
      <c r="J25" s="59"/>
      <c r="K25" s="59"/>
      <c r="M25" s="2">
        <v>425</v>
      </c>
    </row>
    <row r="26" spans="2:13" ht="12.75">
      <c r="B26" s="257"/>
      <c r="D26" s="15"/>
      <c r="H26" s="315">
        <v>0</v>
      </c>
      <c r="I26" s="43">
        <v>0</v>
      </c>
      <c r="M26" s="2">
        <v>425</v>
      </c>
    </row>
    <row r="27" spans="1:13" s="67" customFormat="1" ht="12.75">
      <c r="A27" s="63"/>
      <c r="B27" s="358">
        <v>57000</v>
      </c>
      <c r="C27" s="68" t="s">
        <v>42</v>
      </c>
      <c r="D27" s="69" t="s">
        <v>43</v>
      </c>
      <c r="E27" s="68" t="s">
        <v>44</v>
      </c>
      <c r="F27" s="70" t="s">
        <v>45</v>
      </c>
      <c r="G27" s="71" t="s">
        <v>358</v>
      </c>
      <c r="H27" s="317">
        <v>-57000</v>
      </c>
      <c r="I27" s="318">
        <v>134.11764705882354</v>
      </c>
      <c r="J27" s="66"/>
      <c r="K27" s="66"/>
      <c r="M27" s="2">
        <v>425</v>
      </c>
    </row>
    <row r="28" spans="2:13" ht="12.75">
      <c r="B28" s="257"/>
      <c r="H28" s="316">
        <v>0</v>
      </c>
      <c r="I28" s="256">
        <v>0</v>
      </c>
      <c r="M28" s="2">
        <v>425</v>
      </c>
    </row>
    <row r="29" spans="1:13" s="67" customFormat="1" ht="12.75">
      <c r="A29" s="63"/>
      <c r="B29" s="358">
        <v>67100</v>
      </c>
      <c r="C29" s="68" t="s">
        <v>72</v>
      </c>
      <c r="D29" s="69" t="s">
        <v>73</v>
      </c>
      <c r="E29" s="68" t="s">
        <v>74</v>
      </c>
      <c r="F29" s="70" t="s">
        <v>75</v>
      </c>
      <c r="G29" s="71" t="s">
        <v>76</v>
      </c>
      <c r="H29" s="317"/>
      <c r="I29" s="318">
        <v>157.88235294117646</v>
      </c>
      <c r="J29" s="66"/>
      <c r="K29" s="66"/>
      <c r="M29" s="2">
        <v>425</v>
      </c>
    </row>
    <row r="30" spans="2:13" ht="12.75">
      <c r="B30" s="257"/>
      <c r="H30" s="316">
        <v>0</v>
      </c>
      <c r="I30" s="256">
        <v>0</v>
      </c>
      <c r="M30" s="2">
        <v>425</v>
      </c>
    </row>
    <row r="31" spans="1:13" s="67" customFormat="1" ht="12.75">
      <c r="A31" s="63"/>
      <c r="B31" s="358">
        <v>18200</v>
      </c>
      <c r="C31" s="68" t="s">
        <v>103</v>
      </c>
      <c r="D31" s="69" t="s">
        <v>104</v>
      </c>
      <c r="E31" s="68" t="s">
        <v>15</v>
      </c>
      <c r="F31" s="70" t="s">
        <v>105</v>
      </c>
      <c r="G31" s="71" t="s">
        <v>358</v>
      </c>
      <c r="H31" s="317">
        <v>-18200</v>
      </c>
      <c r="I31" s="318">
        <v>42.8235294117647</v>
      </c>
      <c r="J31" s="66"/>
      <c r="K31" s="66"/>
      <c r="M31" s="2">
        <v>425</v>
      </c>
    </row>
    <row r="32" spans="2:13" ht="12.75">
      <c r="B32" s="257"/>
      <c r="H32" s="316">
        <v>0</v>
      </c>
      <c r="I32" s="256">
        <v>0</v>
      </c>
      <c r="M32" s="2">
        <v>425</v>
      </c>
    </row>
    <row r="33" spans="1:13" s="67" customFormat="1" ht="12.75">
      <c r="A33" s="63"/>
      <c r="B33" s="358">
        <v>14550</v>
      </c>
      <c r="C33" s="68" t="s">
        <v>121</v>
      </c>
      <c r="D33" s="69" t="s">
        <v>104</v>
      </c>
      <c r="E33" s="68" t="s">
        <v>15</v>
      </c>
      <c r="F33" s="70" t="s">
        <v>122</v>
      </c>
      <c r="G33" s="71" t="s">
        <v>123</v>
      </c>
      <c r="H33" s="317"/>
      <c r="I33" s="318">
        <v>34.23529411764706</v>
      </c>
      <c r="J33" s="66"/>
      <c r="K33" s="66"/>
      <c r="M33" s="2">
        <v>425</v>
      </c>
    </row>
    <row r="34" spans="2:13" ht="12.75">
      <c r="B34" s="257"/>
      <c r="H34" s="316">
        <v>0</v>
      </c>
      <c r="I34" s="256">
        <v>0</v>
      </c>
      <c r="M34" s="2">
        <v>425</v>
      </c>
    </row>
    <row r="35" spans="1:13" s="67" customFormat="1" ht="12.75">
      <c r="A35" s="63"/>
      <c r="B35" s="348">
        <v>31200</v>
      </c>
      <c r="C35" s="68" t="s">
        <v>135</v>
      </c>
      <c r="D35" s="69" t="s">
        <v>136</v>
      </c>
      <c r="E35" s="68" t="s">
        <v>44</v>
      </c>
      <c r="F35" s="70" t="s">
        <v>137</v>
      </c>
      <c r="G35" s="71" t="s">
        <v>138</v>
      </c>
      <c r="H35" s="317">
        <v>-31200</v>
      </c>
      <c r="I35" s="318">
        <v>73.41176470588235</v>
      </c>
      <c r="J35" s="66"/>
      <c r="K35" s="66"/>
      <c r="M35" s="2">
        <v>425</v>
      </c>
    </row>
    <row r="36" spans="2:13" ht="12.75">
      <c r="B36" s="349"/>
      <c r="H36" s="316">
        <v>0</v>
      </c>
      <c r="I36" s="256">
        <v>0</v>
      </c>
      <c r="M36" s="2">
        <v>425</v>
      </c>
    </row>
    <row r="37" spans="1:13" s="67" customFormat="1" ht="12.75">
      <c r="A37" s="63"/>
      <c r="B37" s="358">
        <v>32900</v>
      </c>
      <c r="C37" s="68" t="s">
        <v>147</v>
      </c>
      <c r="D37" s="69" t="s">
        <v>1498</v>
      </c>
      <c r="E37" s="68" t="s">
        <v>44</v>
      </c>
      <c r="F37" s="70" t="s">
        <v>148</v>
      </c>
      <c r="G37" s="71" t="s">
        <v>123</v>
      </c>
      <c r="H37" s="317"/>
      <c r="I37" s="318">
        <v>77.41176470588235</v>
      </c>
      <c r="J37" s="66"/>
      <c r="K37" s="66"/>
      <c r="M37" s="2">
        <v>425</v>
      </c>
    </row>
    <row r="38" spans="2:13" ht="12.75">
      <c r="B38" s="257"/>
      <c r="H38" s="316">
        <v>0</v>
      </c>
      <c r="I38" s="256">
        <v>0</v>
      </c>
      <c r="M38" s="2">
        <v>425</v>
      </c>
    </row>
    <row r="39" spans="1:13" s="67" customFormat="1" ht="12.75">
      <c r="A39" s="63"/>
      <c r="B39" s="358">
        <v>126000</v>
      </c>
      <c r="C39" s="68" t="s">
        <v>159</v>
      </c>
      <c r="D39" s="69" t="s">
        <v>160</v>
      </c>
      <c r="E39" s="68" t="s">
        <v>188</v>
      </c>
      <c r="F39" s="70" t="s">
        <v>334</v>
      </c>
      <c r="G39" s="71" t="s">
        <v>123</v>
      </c>
      <c r="H39" s="317"/>
      <c r="I39" s="318">
        <v>296.47058823529414</v>
      </c>
      <c r="J39" s="66"/>
      <c r="K39" s="66"/>
      <c r="M39" s="2">
        <v>425</v>
      </c>
    </row>
    <row r="40" spans="2:13" ht="12.75">
      <c r="B40" s="257"/>
      <c r="H40" s="316">
        <v>0</v>
      </c>
      <c r="I40" s="256">
        <v>0</v>
      </c>
      <c r="M40" s="2">
        <v>425</v>
      </c>
    </row>
    <row r="41" spans="1:13" s="67" customFormat="1" ht="12.75">
      <c r="A41" s="63"/>
      <c r="B41" s="358">
        <v>18500</v>
      </c>
      <c r="C41" s="68" t="s">
        <v>187</v>
      </c>
      <c r="D41" s="69" t="s">
        <v>1520</v>
      </c>
      <c r="E41" s="68" t="s">
        <v>188</v>
      </c>
      <c r="F41" s="70" t="s">
        <v>189</v>
      </c>
      <c r="G41" s="71" t="s">
        <v>358</v>
      </c>
      <c r="H41" s="317">
        <v>-18500</v>
      </c>
      <c r="I41" s="318">
        <v>43.529411764705884</v>
      </c>
      <c r="J41" s="66"/>
      <c r="K41" s="66"/>
      <c r="M41" s="2">
        <v>425</v>
      </c>
    </row>
    <row r="42" spans="2:13" ht="12.75">
      <c r="B42" s="257"/>
      <c r="H42" s="316">
        <v>0</v>
      </c>
      <c r="I42" s="256">
        <v>0</v>
      </c>
      <c r="M42" s="2">
        <v>425</v>
      </c>
    </row>
    <row r="43" spans="1:13" s="67" customFormat="1" ht="12.75">
      <c r="A43" s="63"/>
      <c r="B43" s="358">
        <v>14200</v>
      </c>
      <c r="C43" s="68" t="s">
        <v>190</v>
      </c>
      <c r="D43" s="69" t="s">
        <v>191</v>
      </c>
      <c r="E43" s="68" t="s">
        <v>192</v>
      </c>
      <c r="F43" s="70" t="s">
        <v>193</v>
      </c>
      <c r="G43" s="71" t="s">
        <v>1497</v>
      </c>
      <c r="H43" s="317"/>
      <c r="I43" s="318">
        <v>33.411764705882355</v>
      </c>
      <c r="J43" s="66"/>
      <c r="K43" s="66"/>
      <c r="M43" s="2">
        <v>425</v>
      </c>
    </row>
    <row r="44" spans="2:13" ht="12.75">
      <c r="B44" s="257"/>
      <c r="H44" s="316">
        <v>0</v>
      </c>
      <c r="I44" s="256">
        <v>0</v>
      </c>
      <c r="M44" s="2">
        <v>425</v>
      </c>
    </row>
    <row r="45" spans="1:13" s="67" customFormat="1" ht="12.75">
      <c r="A45" s="63"/>
      <c r="B45" s="358">
        <v>58400</v>
      </c>
      <c r="C45" s="68" t="s">
        <v>202</v>
      </c>
      <c r="D45" s="69" t="s">
        <v>203</v>
      </c>
      <c r="E45" s="68" t="s">
        <v>44</v>
      </c>
      <c r="F45" s="70" t="s">
        <v>204</v>
      </c>
      <c r="G45" s="71" t="s">
        <v>358</v>
      </c>
      <c r="H45" s="317">
        <v>-58400</v>
      </c>
      <c r="I45" s="318">
        <v>137.41176470588235</v>
      </c>
      <c r="J45" s="66"/>
      <c r="K45" s="66"/>
      <c r="M45" s="2">
        <v>425</v>
      </c>
    </row>
    <row r="46" spans="2:13" ht="12.75">
      <c r="B46" s="257"/>
      <c r="H46" s="316">
        <v>0</v>
      </c>
      <c r="I46" s="256">
        <v>0</v>
      </c>
      <c r="M46" s="2">
        <v>425</v>
      </c>
    </row>
    <row r="47" spans="1:13" s="67" customFormat="1" ht="12.75">
      <c r="A47" s="63"/>
      <c r="B47" s="358">
        <v>16100</v>
      </c>
      <c r="C47" s="68" t="s">
        <v>217</v>
      </c>
      <c r="D47" s="69" t="s">
        <v>218</v>
      </c>
      <c r="E47" s="68" t="s">
        <v>15</v>
      </c>
      <c r="F47" s="70" t="s">
        <v>219</v>
      </c>
      <c r="G47" s="77" t="s">
        <v>358</v>
      </c>
      <c r="H47" s="317">
        <v>-16100</v>
      </c>
      <c r="I47" s="318">
        <v>37.88235294117647</v>
      </c>
      <c r="J47" s="66"/>
      <c r="K47" s="66"/>
      <c r="M47" s="2">
        <v>425</v>
      </c>
    </row>
    <row r="48" spans="2:13" ht="12.75">
      <c r="B48" s="257"/>
      <c r="H48" s="316">
        <v>0</v>
      </c>
      <c r="I48" s="256">
        <v>0</v>
      </c>
      <c r="M48" s="2">
        <v>425</v>
      </c>
    </row>
    <row r="49" spans="1:13" s="67" customFormat="1" ht="12.75">
      <c r="A49" s="63"/>
      <c r="B49" s="358">
        <v>24500</v>
      </c>
      <c r="C49" s="68" t="s">
        <v>227</v>
      </c>
      <c r="D49" s="69" t="s">
        <v>218</v>
      </c>
      <c r="E49" s="68" t="s">
        <v>15</v>
      </c>
      <c r="F49" s="70" t="s">
        <v>228</v>
      </c>
      <c r="G49" s="77" t="s">
        <v>1497</v>
      </c>
      <c r="H49" s="317"/>
      <c r="I49" s="318">
        <v>57.64705882352941</v>
      </c>
      <c r="J49" s="66"/>
      <c r="K49" s="66"/>
      <c r="M49" s="2">
        <v>425</v>
      </c>
    </row>
    <row r="50" spans="2:13" ht="12.75">
      <c r="B50" s="257"/>
      <c r="H50" s="316">
        <v>0</v>
      </c>
      <c r="I50" s="256">
        <v>0</v>
      </c>
      <c r="M50" s="2">
        <v>425</v>
      </c>
    </row>
    <row r="51" spans="1:13" s="67" customFormat="1" ht="12.75">
      <c r="A51" s="63"/>
      <c r="B51" s="358">
        <v>18600</v>
      </c>
      <c r="C51" s="68" t="s">
        <v>238</v>
      </c>
      <c r="D51" s="69" t="s">
        <v>239</v>
      </c>
      <c r="E51" s="68" t="s">
        <v>15</v>
      </c>
      <c r="F51" s="70" t="s">
        <v>240</v>
      </c>
      <c r="G51" s="77" t="s">
        <v>241</v>
      </c>
      <c r="H51" s="317">
        <v>-18600</v>
      </c>
      <c r="I51" s="318">
        <v>43.76470588235294</v>
      </c>
      <c r="J51" s="66"/>
      <c r="K51" s="66"/>
      <c r="M51" s="2">
        <v>425</v>
      </c>
    </row>
    <row r="52" spans="2:13" ht="12.75">
      <c r="B52" s="257"/>
      <c r="C52" s="5"/>
      <c r="D52" s="5"/>
      <c r="H52" s="316">
        <v>0</v>
      </c>
      <c r="I52" s="256">
        <v>0</v>
      </c>
      <c r="M52" s="2">
        <v>425</v>
      </c>
    </row>
    <row r="53" spans="1:13" s="67" customFormat="1" ht="12.75">
      <c r="A53" s="63"/>
      <c r="B53" s="358">
        <v>29500</v>
      </c>
      <c r="C53" s="68" t="s">
        <v>247</v>
      </c>
      <c r="D53" s="69" t="s">
        <v>248</v>
      </c>
      <c r="E53" s="68" t="s">
        <v>15</v>
      </c>
      <c r="F53" s="70" t="s">
        <v>240</v>
      </c>
      <c r="G53" s="77" t="s">
        <v>1497</v>
      </c>
      <c r="H53" s="317"/>
      <c r="I53" s="318">
        <v>69.41176470588235</v>
      </c>
      <c r="J53" s="66"/>
      <c r="K53" s="66"/>
      <c r="M53" s="2">
        <v>425</v>
      </c>
    </row>
    <row r="54" spans="2:13" ht="12.75">
      <c r="B54" s="257"/>
      <c r="D54" s="5"/>
      <c r="F54" s="5"/>
      <c r="H54" s="316">
        <v>0</v>
      </c>
      <c r="I54" s="256">
        <v>0</v>
      </c>
      <c r="M54" s="2">
        <v>425</v>
      </c>
    </row>
    <row r="55" spans="1:13" s="67" customFormat="1" ht="12.75">
      <c r="A55" s="63"/>
      <c r="B55" s="363">
        <v>90300</v>
      </c>
      <c r="C55" s="68" t="s">
        <v>259</v>
      </c>
      <c r="D55" s="69" t="s">
        <v>260</v>
      </c>
      <c r="E55" s="68" t="s">
        <v>192</v>
      </c>
      <c r="F55" s="70" t="s">
        <v>1551</v>
      </c>
      <c r="G55" s="77" t="s">
        <v>358</v>
      </c>
      <c r="H55" s="317">
        <v>-90300</v>
      </c>
      <c r="I55" s="318">
        <v>212.47058823529412</v>
      </c>
      <c r="J55" s="66"/>
      <c r="K55" s="66"/>
      <c r="M55" s="2">
        <v>425</v>
      </c>
    </row>
    <row r="56" spans="2:13" ht="12.75">
      <c r="B56" s="257"/>
      <c r="H56" s="316">
        <v>0</v>
      </c>
      <c r="I56" s="256">
        <v>0</v>
      </c>
      <c r="M56" s="2">
        <v>425</v>
      </c>
    </row>
    <row r="57" spans="1:13" s="67" customFormat="1" ht="12.75">
      <c r="A57" s="63"/>
      <c r="B57" s="358">
        <v>46600</v>
      </c>
      <c r="C57" s="68" t="s">
        <v>1512</v>
      </c>
      <c r="D57" s="69" t="s">
        <v>1550</v>
      </c>
      <c r="E57" s="68" t="s">
        <v>74</v>
      </c>
      <c r="F57" s="70" t="s">
        <v>1513</v>
      </c>
      <c r="G57" s="77" t="s">
        <v>1497</v>
      </c>
      <c r="H57" s="317"/>
      <c r="I57" s="318">
        <v>109.6470588235294</v>
      </c>
      <c r="J57" s="66"/>
      <c r="K57" s="66"/>
      <c r="M57" s="2">
        <v>425</v>
      </c>
    </row>
    <row r="58" spans="2:13" ht="12.75">
      <c r="B58" s="257"/>
      <c r="H58" s="316">
        <v>0</v>
      </c>
      <c r="I58" s="256">
        <v>0</v>
      </c>
      <c r="M58" s="2">
        <v>425</v>
      </c>
    </row>
    <row r="59" spans="1:13" s="67" customFormat="1" ht="12.75">
      <c r="A59" s="63"/>
      <c r="B59" s="358">
        <v>43900</v>
      </c>
      <c r="C59" s="68" t="s">
        <v>290</v>
      </c>
      <c r="D59" s="69" t="s">
        <v>291</v>
      </c>
      <c r="E59" s="68" t="s">
        <v>44</v>
      </c>
      <c r="F59" s="70" t="s">
        <v>45</v>
      </c>
      <c r="G59" s="77" t="s">
        <v>241</v>
      </c>
      <c r="H59" s="317">
        <v>-43900</v>
      </c>
      <c r="I59" s="318">
        <v>103.29411764705883</v>
      </c>
      <c r="J59" s="66"/>
      <c r="K59" s="66"/>
      <c r="M59" s="2">
        <v>425</v>
      </c>
    </row>
    <row r="60" spans="2:13" ht="12.75">
      <c r="B60" s="257"/>
      <c r="H60" s="316">
        <v>0</v>
      </c>
      <c r="I60" s="256">
        <v>0</v>
      </c>
      <c r="M60" s="2">
        <v>425</v>
      </c>
    </row>
    <row r="61" spans="1:13" s="67" customFormat="1" ht="12.75">
      <c r="A61" s="63"/>
      <c r="B61" s="358">
        <v>34900</v>
      </c>
      <c r="C61" s="68" t="s">
        <v>298</v>
      </c>
      <c r="D61" s="69" t="s">
        <v>299</v>
      </c>
      <c r="E61" s="68" t="s">
        <v>44</v>
      </c>
      <c r="F61" s="70" t="s">
        <v>45</v>
      </c>
      <c r="G61" s="77" t="s">
        <v>241</v>
      </c>
      <c r="H61" s="317">
        <v>-34900</v>
      </c>
      <c r="I61" s="318">
        <v>82.11764705882354</v>
      </c>
      <c r="J61" s="66"/>
      <c r="K61" s="66"/>
      <c r="M61" s="2">
        <v>425</v>
      </c>
    </row>
    <row r="62" spans="2:13" ht="12.75">
      <c r="B62" s="257"/>
      <c r="H62" s="316">
        <v>0</v>
      </c>
      <c r="I62" s="256">
        <v>0</v>
      </c>
      <c r="M62" s="2">
        <v>425</v>
      </c>
    </row>
    <row r="63" spans="1:13" s="67" customFormat="1" ht="12.75">
      <c r="A63" s="63"/>
      <c r="B63" s="358">
        <v>80700</v>
      </c>
      <c r="C63" s="68" t="s">
        <v>317</v>
      </c>
      <c r="D63" s="69" t="s">
        <v>1499</v>
      </c>
      <c r="E63" s="68" t="s">
        <v>15</v>
      </c>
      <c r="F63" s="70" t="s">
        <v>318</v>
      </c>
      <c r="G63" s="77" t="s">
        <v>358</v>
      </c>
      <c r="H63" s="317">
        <v>-80700</v>
      </c>
      <c r="I63" s="318">
        <v>189.88235294117646</v>
      </c>
      <c r="J63" s="66"/>
      <c r="K63" s="66"/>
      <c r="M63" s="2">
        <v>425</v>
      </c>
    </row>
    <row r="64" spans="2:13" ht="12.75">
      <c r="B64" s="257"/>
      <c r="H64" s="316">
        <v>0</v>
      </c>
      <c r="I64" s="256">
        <v>0</v>
      </c>
      <c r="M64" s="2">
        <v>425</v>
      </c>
    </row>
    <row r="65" spans="1:13" s="67" customFormat="1" ht="12.75">
      <c r="A65" s="63"/>
      <c r="B65" s="358">
        <v>248000</v>
      </c>
      <c r="C65" s="68" t="s">
        <v>332</v>
      </c>
      <c r="D65" s="69" t="s">
        <v>333</v>
      </c>
      <c r="E65" s="68" t="s">
        <v>188</v>
      </c>
      <c r="F65" s="70" t="s">
        <v>334</v>
      </c>
      <c r="G65" s="77" t="s">
        <v>241</v>
      </c>
      <c r="H65" s="317">
        <v>-248000</v>
      </c>
      <c r="I65" s="318">
        <v>583.5294117647059</v>
      </c>
      <c r="J65" s="66"/>
      <c r="K65" s="66"/>
      <c r="M65" s="2">
        <v>425</v>
      </c>
    </row>
    <row r="66" spans="2:13" ht="12.75">
      <c r="B66" s="257"/>
      <c r="H66" s="316">
        <v>0</v>
      </c>
      <c r="I66" s="256">
        <v>0</v>
      </c>
      <c r="M66" s="2">
        <v>425</v>
      </c>
    </row>
    <row r="67" spans="1:13" s="67" customFormat="1" ht="12.75">
      <c r="A67" s="63"/>
      <c r="B67" s="358">
        <v>51500</v>
      </c>
      <c r="C67" s="68" t="s">
        <v>356</v>
      </c>
      <c r="D67" s="69" t="s">
        <v>357</v>
      </c>
      <c r="E67" s="68" t="s">
        <v>44</v>
      </c>
      <c r="F67" s="70" t="s">
        <v>1501</v>
      </c>
      <c r="G67" s="77" t="s">
        <v>241</v>
      </c>
      <c r="H67" s="317">
        <v>-51500</v>
      </c>
      <c r="I67" s="318">
        <v>121.17647058823529</v>
      </c>
      <c r="J67" s="66"/>
      <c r="K67" s="66"/>
      <c r="M67" s="2">
        <v>425</v>
      </c>
    </row>
    <row r="68" spans="2:13" ht="12.75">
      <c r="B68" s="257"/>
      <c r="H68" s="316">
        <v>0</v>
      </c>
      <c r="I68" s="256">
        <v>0</v>
      </c>
      <c r="M68" s="2">
        <v>425</v>
      </c>
    </row>
    <row r="69" spans="1:13" s="60" customFormat="1" ht="12.75">
      <c r="A69" s="63"/>
      <c r="B69" s="358">
        <v>39700</v>
      </c>
      <c r="C69" s="68" t="s">
        <v>376</v>
      </c>
      <c r="D69" s="69" t="s">
        <v>377</v>
      </c>
      <c r="E69" s="68" t="s">
        <v>44</v>
      </c>
      <c r="F69" s="70" t="s">
        <v>378</v>
      </c>
      <c r="G69" s="77" t="s">
        <v>379</v>
      </c>
      <c r="H69" s="317">
        <v>-39700</v>
      </c>
      <c r="I69" s="318">
        <v>93.41176470588235</v>
      </c>
      <c r="J69" s="66"/>
      <c r="K69" s="66"/>
      <c r="L69" s="67"/>
      <c r="M69" s="2">
        <v>425</v>
      </c>
    </row>
    <row r="70" spans="2:13" ht="12.75">
      <c r="B70" s="257"/>
      <c r="H70" s="316">
        <v>0</v>
      </c>
      <c r="I70" s="256">
        <v>0</v>
      </c>
      <c r="M70" s="2">
        <v>425</v>
      </c>
    </row>
    <row r="71" spans="1:13" s="60" customFormat="1" ht="12.75">
      <c r="A71" s="63"/>
      <c r="B71" s="358">
        <v>71900</v>
      </c>
      <c r="C71" s="68" t="s">
        <v>390</v>
      </c>
      <c r="D71" s="69" t="s">
        <v>1572</v>
      </c>
      <c r="E71" s="68" t="s">
        <v>391</v>
      </c>
      <c r="F71" s="70" t="s">
        <v>392</v>
      </c>
      <c r="G71" s="77" t="s">
        <v>379</v>
      </c>
      <c r="H71" s="317">
        <v>-71900</v>
      </c>
      <c r="I71" s="318">
        <v>169.1764705882353</v>
      </c>
      <c r="J71" s="66"/>
      <c r="K71" s="66"/>
      <c r="L71" s="67"/>
      <c r="M71" s="2">
        <v>425</v>
      </c>
    </row>
    <row r="72" spans="2:13" ht="12.75">
      <c r="B72" s="257"/>
      <c r="D72" s="5"/>
      <c r="H72" s="316">
        <v>0</v>
      </c>
      <c r="I72" s="256">
        <v>0</v>
      </c>
      <c r="M72" s="2">
        <v>425</v>
      </c>
    </row>
    <row r="73" spans="1:13" s="60" customFormat="1" ht="12.75">
      <c r="A73" s="63"/>
      <c r="B73" s="348">
        <v>121000</v>
      </c>
      <c r="C73" s="68" t="s">
        <v>415</v>
      </c>
      <c r="D73" s="69" t="s">
        <v>416</v>
      </c>
      <c r="E73" s="68" t="s">
        <v>44</v>
      </c>
      <c r="F73" s="70" t="s">
        <v>137</v>
      </c>
      <c r="G73" s="77" t="s">
        <v>138</v>
      </c>
      <c r="H73" s="317">
        <v>-121000</v>
      </c>
      <c r="I73" s="318">
        <v>284.70588235294116</v>
      </c>
      <c r="J73" s="66"/>
      <c r="K73" s="66"/>
      <c r="L73" s="67"/>
      <c r="M73" s="2">
        <v>425</v>
      </c>
    </row>
    <row r="74" spans="2:13" ht="12.75">
      <c r="B74" s="349"/>
      <c r="H74" s="316">
        <v>0</v>
      </c>
      <c r="I74" s="256">
        <v>0</v>
      </c>
      <c r="M74" s="2">
        <v>425</v>
      </c>
    </row>
    <row r="75" spans="1:13" s="60" customFormat="1" ht="12.75">
      <c r="A75" s="63"/>
      <c r="B75" s="358">
        <v>78900</v>
      </c>
      <c r="C75" s="68" t="s">
        <v>449</v>
      </c>
      <c r="D75" s="69" t="s">
        <v>450</v>
      </c>
      <c r="E75" s="68" t="s">
        <v>451</v>
      </c>
      <c r="F75" s="70" t="s">
        <v>334</v>
      </c>
      <c r="G75" s="77" t="s">
        <v>1497</v>
      </c>
      <c r="H75" s="317"/>
      <c r="I75" s="318">
        <v>185.64705882352942</v>
      </c>
      <c r="J75" s="66"/>
      <c r="K75" s="66"/>
      <c r="L75" s="67"/>
      <c r="M75" s="2">
        <v>425</v>
      </c>
    </row>
    <row r="76" spans="2:13" ht="12.75">
      <c r="B76" s="257"/>
      <c r="H76" s="316">
        <v>0</v>
      </c>
      <c r="I76" s="256">
        <v>0</v>
      </c>
      <c r="M76" s="2">
        <v>425</v>
      </c>
    </row>
    <row r="77" spans="1:13" s="60" customFormat="1" ht="12.75">
      <c r="A77" s="63"/>
      <c r="B77" s="353">
        <v>34800</v>
      </c>
      <c r="C77" s="68" t="s">
        <v>466</v>
      </c>
      <c r="D77" s="69" t="s">
        <v>467</v>
      </c>
      <c r="E77" s="68" t="s">
        <v>15</v>
      </c>
      <c r="F77" s="70" t="s">
        <v>468</v>
      </c>
      <c r="G77" s="77" t="s">
        <v>358</v>
      </c>
      <c r="H77" s="317">
        <v>-34800</v>
      </c>
      <c r="I77" s="318">
        <v>81.88235294117646</v>
      </c>
      <c r="J77" s="66"/>
      <c r="K77" s="66"/>
      <c r="L77" s="67"/>
      <c r="M77" s="2">
        <v>425</v>
      </c>
    </row>
    <row r="78" spans="2:13" ht="12.75">
      <c r="B78" s="239"/>
      <c r="D78" s="5"/>
      <c r="H78" s="316">
        <v>0</v>
      </c>
      <c r="I78" s="256">
        <v>0</v>
      </c>
      <c r="M78" s="2">
        <v>425</v>
      </c>
    </row>
    <row r="79" spans="1:13" s="60" customFormat="1" ht="12.75">
      <c r="A79" s="63"/>
      <c r="B79" s="358">
        <v>83000</v>
      </c>
      <c r="C79" s="68" t="s">
        <v>484</v>
      </c>
      <c r="D79" s="69" t="s">
        <v>485</v>
      </c>
      <c r="E79" s="68" t="s">
        <v>15</v>
      </c>
      <c r="F79" s="70" t="s">
        <v>486</v>
      </c>
      <c r="G79" s="77" t="s">
        <v>358</v>
      </c>
      <c r="H79" s="317">
        <v>-83000</v>
      </c>
      <c r="I79" s="318">
        <v>195.2941176470588</v>
      </c>
      <c r="J79" s="66"/>
      <c r="K79" s="66"/>
      <c r="L79" s="67"/>
      <c r="M79" s="2">
        <v>425</v>
      </c>
    </row>
    <row r="80" spans="2:13" ht="12.75">
      <c r="B80" s="257"/>
      <c r="C80" s="5"/>
      <c r="F80" s="5"/>
      <c r="H80" s="316">
        <v>0</v>
      </c>
      <c r="I80" s="256">
        <v>0</v>
      </c>
      <c r="M80" s="2">
        <v>425</v>
      </c>
    </row>
    <row r="81" spans="1:13" s="60" customFormat="1" ht="12.75">
      <c r="A81" s="63"/>
      <c r="B81" s="358">
        <v>72500</v>
      </c>
      <c r="C81" s="68" t="s">
        <v>507</v>
      </c>
      <c r="D81" s="69" t="s">
        <v>1474</v>
      </c>
      <c r="E81" s="68" t="s">
        <v>451</v>
      </c>
      <c r="F81" s="70" t="s">
        <v>334</v>
      </c>
      <c r="G81" s="77" t="s">
        <v>379</v>
      </c>
      <c r="H81" s="317">
        <v>-72500</v>
      </c>
      <c r="I81" s="318">
        <v>170.58823529411765</v>
      </c>
      <c r="J81" s="66"/>
      <c r="K81" s="66"/>
      <c r="L81" s="67"/>
      <c r="M81" s="2">
        <v>425</v>
      </c>
    </row>
    <row r="82" spans="2:13" ht="12.75">
      <c r="B82" s="257"/>
      <c r="H82" s="316">
        <v>0</v>
      </c>
      <c r="I82" s="256">
        <v>0</v>
      </c>
      <c r="M82" s="2">
        <v>425</v>
      </c>
    </row>
    <row r="83" spans="1:13" s="60" customFormat="1" ht="12.75">
      <c r="A83" s="63"/>
      <c r="B83" s="358">
        <v>64450</v>
      </c>
      <c r="C83" s="68" t="s">
        <v>508</v>
      </c>
      <c r="D83" s="69" t="s">
        <v>509</v>
      </c>
      <c r="E83" s="68" t="s">
        <v>391</v>
      </c>
      <c r="F83" s="70" t="s">
        <v>392</v>
      </c>
      <c r="G83" s="77" t="s">
        <v>568</v>
      </c>
      <c r="H83" s="317"/>
      <c r="I83" s="318">
        <v>151.64705882352942</v>
      </c>
      <c r="J83" s="66"/>
      <c r="K83" s="66"/>
      <c r="L83" s="67"/>
      <c r="M83" s="2">
        <v>425</v>
      </c>
    </row>
    <row r="84" spans="2:13" ht="12.75">
      <c r="B84" s="257"/>
      <c r="D84" s="5"/>
      <c r="F84" s="5"/>
      <c r="H84" s="316">
        <v>0</v>
      </c>
      <c r="I84" s="256">
        <v>0</v>
      </c>
      <c r="M84" s="2">
        <v>425</v>
      </c>
    </row>
    <row r="85" spans="1:13" s="60" customFormat="1" ht="12.75">
      <c r="A85" s="63"/>
      <c r="B85" s="358">
        <v>84000</v>
      </c>
      <c r="C85" s="68" t="s">
        <v>525</v>
      </c>
      <c r="D85" s="69" t="s">
        <v>526</v>
      </c>
      <c r="E85" s="68" t="s">
        <v>44</v>
      </c>
      <c r="F85" s="70" t="s">
        <v>527</v>
      </c>
      <c r="G85" s="77" t="s">
        <v>379</v>
      </c>
      <c r="H85" s="317">
        <v>-84000</v>
      </c>
      <c r="I85" s="318">
        <v>197.64705882352942</v>
      </c>
      <c r="J85" s="66"/>
      <c r="K85" s="66"/>
      <c r="L85" s="67"/>
      <c r="M85" s="2">
        <v>425</v>
      </c>
    </row>
    <row r="86" spans="2:13" ht="12.75">
      <c r="B86" s="257"/>
      <c r="C86" s="5"/>
      <c r="H86" s="316">
        <v>0</v>
      </c>
      <c r="I86" s="256">
        <v>0</v>
      </c>
      <c r="M86" s="2">
        <v>425</v>
      </c>
    </row>
    <row r="87" spans="1:13" s="60" customFormat="1" ht="12.75">
      <c r="A87" s="63"/>
      <c r="B87" s="358">
        <v>75200</v>
      </c>
      <c r="C87" s="68" t="s">
        <v>549</v>
      </c>
      <c r="D87" s="69" t="s">
        <v>550</v>
      </c>
      <c r="E87" s="68" t="s">
        <v>551</v>
      </c>
      <c r="F87" s="70" t="s">
        <v>552</v>
      </c>
      <c r="G87" s="77" t="s">
        <v>1497</v>
      </c>
      <c r="H87" s="317"/>
      <c r="I87" s="318">
        <v>176.94117647058823</v>
      </c>
      <c r="J87" s="66"/>
      <c r="K87" s="66"/>
      <c r="L87" s="67"/>
      <c r="M87" s="2">
        <v>425</v>
      </c>
    </row>
    <row r="88" spans="2:13" ht="12.75">
      <c r="B88" s="257"/>
      <c r="H88" s="316">
        <v>0</v>
      </c>
      <c r="I88" s="256">
        <v>0</v>
      </c>
      <c r="M88" s="2">
        <v>425</v>
      </c>
    </row>
    <row r="89" spans="1:13" s="60" customFormat="1" ht="12.75">
      <c r="A89" s="63"/>
      <c r="B89" s="353">
        <v>111675</v>
      </c>
      <c r="C89" s="68" t="s">
        <v>566</v>
      </c>
      <c r="D89" s="69" t="s">
        <v>550</v>
      </c>
      <c r="E89" s="68" t="s">
        <v>15</v>
      </c>
      <c r="F89" s="70" t="s">
        <v>567</v>
      </c>
      <c r="G89" s="77" t="s">
        <v>568</v>
      </c>
      <c r="H89" s="317"/>
      <c r="I89" s="318">
        <v>262.7647058823529</v>
      </c>
      <c r="J89" s="66"/>
      <c r="K89" s="66"/>
      <c r="L89" s="67"/>
      <c r="M89" s="2">
        <v>425</v>
      </c>
    </row>
    <row r="90" spans="2:13" ht="12.75">
      <c r="B90" s="239"/>
      <c r="H90" s="316">
        <v>0</v>
      </c>
      <c r="I90" s="256">
        <v>0</v>
      </c>
      <c r="M90" s="2">
        <v>425</v>
      </c>
    </row>
    <row r="91" spans="1:13" s="60" customFormat="1" ht="12.75">
      <c r="A91" s="63"/>
      <c r="B91" s="358">
        <v>167000</v>
      </c>
      <c r="C91" s="68" t="s">
        <v>602</v>
      </c>
      <c r="D91" s="69" t="s">
        <v>1461</v>
      </c>
      <c r="E91" s="68" t="s">
        <v>188</v>
      </c>
      <c r="F91" s="70" t="s">
        <v>334</v>
      </c>
      <c r="G91" s="77" t="s">
        <v>241</v>
      </c>
      <c r="H91" s="317">
        <v>-167000</v>
      </c>
      <c r="I91" s="318">
        <v>392.94117647058823</v>
      </c>
      <c r="J91" s="66"/>
      <c r="K91" s="66"/>
      <c r="L91" s="67"/>
      <c r="M91" s="2">
        <v>425</v>
      </c>
    </row>
    <row r="92" spans="2:13" ht="12.75">
      <c r="B92" s="257"/>
      <c r="H92" s="316">
        <v>0</v>
      </c>
      <c r="I92" s="256">
        <v>0</v>
      </c>
      <c r="M92" s="2">
        <v>425</v>
      </c>
    </row>
    <row r="93" spans="1:13" s="60" customFormat="1" ht="12.75">
      <c r="A93" s="63"/>
      <c r="B93" s="353">
        <v>69500</v>
      </c>
      <c r="C93" s="68" t="s">
        <v>614</v>
      </c>
      <c r="D93" s="69" t="s">
        <v>1508</v>
      </c>
      <c r="E93" s="68" t="s">
        <v>188</v>
      </c>
      <c r="F93" s="70" t="s">
        <v>334</v>
      </c>
      <c r="G93" s="77" t="s">
        <v>241</v>
      </c>
      <c r="H93" s="317">
        <v>-69500</v>
      </c>
      <c r="I93" s="318">
        <v>163.52941176470588</v>
      </c>
      <c r="J93" s="66"/>
      <c r="K93" s="66"/>
      <c r="L93" s="67"/>
      <c r="M93" s="2">
        <v>425</v>
      </c>
    </row>
    <row r="94" spans="2:13" ht="12.75">
      <c r="B94" s="239"/>
      <c r="H94" s="316">
        <v>0</v>
      </c>
      <c r="I94" s="256">
        <v>0</v>
      </c>
      <c r="M94" s="2">
        <v>425</v>
      </c>
    </row>
    <row r="95" spans="1:13" ht="12.75">
      <c r="A95" s="14"/>
      <c r="B95" s="110">
        <v>600000</v>
      </c>
      <c r="C95" s="14" t="s">
        <v>1608</v>
      </c>
      <c r="D95" s="14"/>
      <c r="E95" s="14"/>
      <c r="F95" s="119"/>
      <c r="G95" s="21"/>
      <c r="H95" s="317">
        <v>0</v>
      </c>
      <c r="I95" s="318">
        <v>1411.764705882353</v>
      </c>
      <c r="J95" s="60"/>
      <c r="K95" s="60"/>
      <c r="L95" s="60"/>
      <c r="M95" s="2">
        <v>425</v>
      </c>
    </row>
    <row r="96" spans="1:13" s="18" customFormat="1" ht="12.75">
      <c r="A96" s="15"/>
      <c r="B96" s="35"/>
      <c r="C96" s="15"/>
      <c r="D96" s="15"/>
      <c r="E96" s="15"/>
      <c r="F96" s="34"/>
      <c r="G96" s="33"/>
      <c r="H96" s="316">
        <v>0</v>
      </c>
      <c r="I96" s="256">
        <v>0</v>
      </c>
      <c r="M96" s="2">
        <v>425</v>
      </c>
    </row>
    <row r="97" spans="1:13" s="18" customFormat="1" ht="12.75">
      <c r="A97" s="15"/>
      <c r="B97" s="35"/>
      <c r="C97" s="15"/>
      <c r="D97" s="15"/>
      <c r="E97" s="15"/>
      <c r="F97" s="34"/>
      <c r="G97" s="33"/>
      <c r="H97" s="316">
        <v>0</v>
      </c>
      <c r="I97" s="256">
        <v>0</v>
      </c>
      <c r="M97" s="2">
        <v>425</v>
      </c>
    </row>
    <row r="98" spans="1:13" s="18" customFormat="1" ht="12.75">
      <c r="A98" s="15"/>
      <c r="B98" s="35"/>
      <c r="C98" s="15"/>
      <c r="D98" s="15"/>
      <c r="E98" s="15"/>
      <c r="F98" s="34"/>
      <c r="G98" s="33"/>
      <c r="H98" s="316">
        <v>0</v>
      </c>
      <c r="I98" s="256">
        <v>0</v>
      </c>
      <c r="M98" s="2">
        <v>425</v>
      </c>
    </row>
    <row r="99" spans="1:13" s="60" customFormat="1" ht="12.75">
      <c r="A99" s="1"/>
      <c r="B99" s="74"/>
      <c r="C99" s="1"/>
      <c r="D99" s="1"/>
      <c r="E99" s="1"/>
      <c r="F99" s="62"/>
      <c r="G99" s="30"/>
      <c r="H99" s="316">
        <v>0</v>
      </c>
      <c r="I99" s="256">
        <v>0</v>
      </c>
      <c r="J99"/>
      <c r="K99"/>
      <c r="L99"/>
      <c r="M99" s="2">
        <v>425</v>
      </c>
    </row>
    <row r="100" spans="1:13" ht="13.5" thickBot="1">
      <c r="A100" s="45"/>
      <c r="B100" s="46">
        <v>1483600</v>
      </c>
      <c r="C100" s="45"/>
      <c r="D100" s="47" t="s">
        <v>625</v>
      </c>
      <c r="E100" s="48"/>
      <c r="F100" s="49"/>
      <c r="G100" s="50"/>
      <c r="H100" s="304">
        <v>-1483600</v>
      </c>
      <c r="I100" s="305">
        <v>3490.823529411765</v>
      </c>
      <c r="J100" s="53"/>
      <c r="K100" s="53"/>
      <c r="L100" s="53"/>
      <c r="M100" s="2">
        <v>425</v>
      </c>
    </row>
    <row r="101" spans="2:13" ht="12.75">
      <c r="B101" s="74"/>
      <c r="F101" s="62"/>
      <c r="H101" s="5">
        <v>0</v>
      </c>
      <c r="I101" s="25">
        <v>0</v>
      </c>
      <c r="M101" s="2">
        <v>425</v>
      </c>
    </row>
    <row r="102" spans="2:13" ht="12.75">
      <c r="B102" s="74"/>
      <c r="F102" s="62"/>
      <c r="H102" s="5">
        <v>0</v>
      </c>
      <c r="I102" s="25">
        <v>0</v>
      </c>
      <c r="M102" s="2">
        <v>425</v>
      </c>
    </row>
    <row r="103" spans="1:13" s="60" customFormat="1" ht="12.75">
      <c r="A103" s="63"/>
      <c r="B103" s="73">
        <v>504700</v>
      </c>
      <c r="C103" s="68" t="s">
        <v>1432</v>
      </c>
      <c r="D103" s="69" t="s">
        <v>1436</v>
      </c>
      <c r="E103" s="68" t="s">
        <v>44</v>
      </c>
      <c r="F103" s="70" t="s">
        <v>486</v>
      </c>
      <c r="G103" s="77" t="s">
        <v>1604</v>
      </c>
      <c r="H103" s="58"/>
      <c r="I103" s="318">
        <v>1187.5294117647059</v>
      </c>
      <c r="J103" s="66"/>
      <c r="K103" s="66"/>
      <c r="L103" s="67"/>
      <c r="M103" s="2">
        <v>425</v>
      </c>
    </row>
    <row r="104" spans="2:13" ht="12.75">
      <c r="B104" s="74"/>
      <c r="H104" s="316">
        <v>0</v>
      </c>
      <c r="I104" s="256">
        <v>0</v>
      </c>
      <c r="M104" s="2">
        <v>425</v>
      </c>
    </row>
    <row r="105" spans="1:13" s="60" customFormat="1" ht="12.75">
      <c r="A105" s="63"/>
      <c r="B105" s="73">
        <v>298900</v>
      </c>
      <c r="C105" s="68" t="s">
        <v>1490</v>
      </c>
      <c r="D105" s="69" t="s">
        <v>1436</v>
      </c>
      <c r="E105" s="68" t="s">
        <v>44</v>
      </c>
      <c r="F105" s="70" t="s">
        <v>486</v>
      </c>
      <c r="G105" s="77" t="s">
        <v>1564</v>
      </c>
      <c r="H105" s="317"/>
      <c r="I105" s="318">
        <v>703.2941176470588</v>
      </c>
      <c r="J105" s="66"/>
      <c r="K105" s="66"/>
      <c r="L105" s="67"/>
      <c r="M105" s="2">
        <v>425</v>
      </c>
    </row>
    <row r="106" spans="2:13" ht="12.75">
      <c r="B106" s="74"/>
      <c r="H106" s="316">
        <v>0</v>
      </c>
      <c r="I106" s="256">
        <v>0</v>
      </c>
      <c r="M106" s="2">
        <v>425</v>
      </c>
    </row>
    <row r="107" spans="1:13" s="60" customFormat="1" ht="12.75">
      <c r="A107" s="63"/>
      <c r="B107" s="73">
        <v>270000</v>
      </c>
      <c r="C107" s="68" t="s">
        <v>1576</v>
      </c>
      <c r="D107" s="87" t="s">
        <v>1435</v>
      </c>
      <c r="E107" s="68" t="s">
        <v>188</v>
      </c>
      <c r="F107" s="70" t="s">
        <v>334</v>
      </c>
      <c r="G107" s="77" t="s">
        <v>1434</v>
      </c>
      <c r="H107" s="317"/>
      <c r="I107" s="318">
        <v>635.2941176470588</v>
      </c>
      <c r="J107" s="66"/>
      <c r="K107" s="66"/>
      <c r="L107" s="67"/>
      <c r="M107" s="2">
        <v>425</v>
      </c>
    </row>
    <row r="108" spans="2:13" ht="12.75">
      <c r="B108" s="74"/>
      <c r="H108" s="316">
        <v>0</v>
      </c>
      <c r="I108" s="256">
        <v>0</v>
      </c>
      <c r="M108" s="2">
        <v>425</v>
      </c>
    </row>
    <row r="109" spans="1:13" s="60" customFormat="1" ht="12.75">
      <c r="A109" s="63"/>
      <c r="B109" s="358">
        <v>20000</v>
      </c>
      <c r="C109" s="68"/>
      <c r="D109" s="87" t="s">
        <v>1493</v>
      </c>
      <c r="E109" s="68" t="s">
        <v>44</v>
      </c>
      <c r="F109" s="70" t="s">
        <v>148</v>
      </c>
      <c r="G109" s="77" t="s">
        <v>241</v>
      </c>
      <c r="H109" s="317">
        <v>-20000</v>
      </c>
      <c r="I109" s="318">
        <v>47.05882352941177</v>
      </c>
      <c r="J109" s="66"/>
      <c r="K109" s="66"/>
      <c r="L109" s="67"/>
      <c r="M109" s="2">
        <v>425</v>
      </c>
    </row>
    <row r="110" spans="1:13" s="18" customFormat="1" ht="12.75">
      <c r="A110" s="296"/>
      <c r="B110" s="365"/>
      <c r="C110" s="307"/>
      <c r="D110" s="308"/>
      <c r="E110" s="307"/>
      <c r="F110" s="309"/>
      <c r="G110" s="310"/>
      <c r="H110" s="316">
        <v>0</v>
      </c>
      <c r="I110" s="256">
        <v>0</v>
      </c>
      <c r="J110" s="299"/>
      <c r="K110" s="299"/>
      <c r="L110" s="300"/>
      <c r="M110" s="2">
        <v>425</v>
      </c>
    </row>
    <row r="111" spans="1:13" ht="12.75">
      <c r="A111" s="14"/>
      <c r="B111" s="342">
        <v>390000</v>
      </c>
      <c r="C111" s="14" t="s">
        <v>1608</v>
      </c>
      <c r="D111" s="14"/>
      <c r="E111" s="14"/>
      <c r="F111" s="119"/>
      <c r="G111" s="21"/>
      <c r="H111" s="317">
        <v>0</v>
      </c>
      <c r="I111" s="318">
        <v>917.6470588235294</v>
      </c>
      <c r="J111" s="60"/>
      <c r="K111" s="60"/>
      <c r="L111" s="60"/>
      <c r="M111" s="2">
        <v>425</v>
      </c>
    </row>
    <row r="112" spans="2:13" ht="12.75">
      <c r="B112" s="74"/>
      <c r="H112" s="316">
        <v>0</v>
      </c>
      <c r="I112" s="256">
        <v>0</v>
      </c>
      <c r="M112" s="2">
        <v>425</v>
      </c>
    </row>
    <row r="113" spans="2:13" ht="12.75">
      <c r="B113" s="74"/>
      <c r="H113" s="316">
        <v>0</v>
      </c>
      <c r="I113" s="256">
        <v>0</v>
      </c>
      <c r="M113" s="2">
        <v>425</v>
      </c>
    </row>
    <row r="114" spans="2:13" ht="12.75">
      <c r="B114" s="74"/>
      <c r="H114" s="316">
        <v>0</v>
      </c>
      <c r="I114" s="256">
        <v>0</v>
      </c>
      <c r="M114" s="2">
        <v>425</v>
      </c>
    </row>
    <row r="115" spans="1:13" ht="13.5" thickBot="1">
      <c r="A115" s="45"/>
      <c r="B115" s="88">
        <v>2132025</v>
      </c>
      <c r="C115" s="48"/>
      <c r="D115" s="89" t="s">
        <v>659</v>
      </c>
      <c r="E115" s="45"/>
      <c r="F115" s="90"/>
      <c r="G115" s="50"/>
      <c r="H115" s="84">
        <v>-2132025</v>
      </c>
      <c r="I115" s="52">
        <v>5016.529411764706</v>
      </c>
      <c r="J115" s="53"/>
      <c r="K115" s="53"/>
      <c r="L115" s="53"/>
      <c r="M115" s="2">
        <v>425</v>
      </c>
    </row>
    <row r="116" spans="2:13" ht="12.75">
      <c r="B116" s="35"/>
      <c r="C116" s="15"/>
      <c r="D116" s="80"/>
      <c r="E116" s="38"/>
      <c r="G116" s="39"/>
      <c r="H116" s="316">
        <v>0</v>
      </c>
      <c r="I116" s="256">
        <v>0</v>
      </c>
      <c r="M116" s="2">
        <v>425</v>
      </c>
    </row>
    <row r="117" spans="2:13" ht="12.75">
      <c r="B117" s="35"/>
      <c r="C117" s="15"/>
      <c r="D117" s="80"/>
      <c r="E117" s="15"/>
      <c r="G117" s="33"/>
      <c r="H117" s="316">
        <v>0</v>
      </c>
      <c r="I117" s="256">
        <v>0</v>
      </c>
      <c r="M117" s="2">
        <v>425</v>
      </c>
    </row>
    <row r="118" spans="1:13" s="60" customFormat="1" ht="12.75">
      <c r="A118" s="14"/>
      <c r="B118" s="279">
        <v>593500</v>
      </c>
      <c r="C118" s="14" t="s">
        <v>18</v>
      </c>
      <c r="D118" s="91"/>
      <c r="E118" s="14"/>
      <c r="F118" s="21"/>
      <c r="G118" s="21"/>
      <c r="H118" s="317">
        <v>0</v>
      </c>
      <c r="I118" s="318">
        <v>1396.4705882352941</v>
      </c>
      <c r="M118" s="2">
        <v>425</v>
      </c>
    </row>
    <row r="119" spans="2:13" ht="12.75">
      <c r="B119" s="278"/>
      <c r="D119" s="62"/>
      <c r="H119" s="316">
        <v>0</v>
      </c>
      <c r="I119" s="256">
        <v>0</v>
      </c>
      <c r="M119" s="2">
        <v>425</v>
      </c>
    </row>
    <row r="120" spans="1:13" s="60" customFormat="1" ht="12.75">
      <c r="A120" s="14"/>
      <c r="B120" s="279">
        <v>4950</v>
      </c>
      <c r="C120" s="14" t="s">
        <v>1</v>
      </c>
      <c r="D120" s="14"/>
      <c r="E120" s="14"/>
      <c r="F120" s="21"/>
      <c r="G120" s="21"/>
      <c r="H120" s="317">
        <v>0</v>
      </c>
      <c r="I120" s="318">
        <v>11.647058823529411</v>
      </c>
      <c r="M120" s="2">
        <v>425</v>
      </c>
    </row>
    <row r="121" spans="2:13" ht="12.75">
      <c r="B121" s="278"/>
      <c r="E121" s="15"/>
      <c r="H121" s="316">
        <v>0</v>
      </c>
      <c r="I121" s="256">
        <v>0</v>
      </c>
      <c r="M121" s="2">
        <v>425</v>
      </c>
    </row>
    <row r="122" spans="1:13" s="60" customFormat="1" ht="12.75">
      <c r="A122" s="14"/>
      <c r="B122" s="279">
        <v>1100</v>
      </c>
      <c r="C122" s="14" t="s">
        <v>819</v>
      </c>
      <c r="D122" s="14"/>
      <c r="E122" s="14"/>
      <c r="F122" s="21"/>
      <c r="G122" s="21"/>
      <c r="H122" s="317">
        <v>0</v>
      </c>
      <c r="I122" s="318">
        <v>2.588235294117647</v>
      </c>
      <c r="M122" s="2">
        <v>425</v>
      </c>
    </row>
    <row r="123" spans="2:13" ht="12.75">
      <c r="B123" s="278"/>
      <c r="D123" s="62"/>
      <c r="H123" s="316">
        <v>0</v>
      </c>
      <c r="I123" s="256">
        <v>0</v>
      </c>
      <c r="M123" s="2">
        <v>425</v>
      </c>
    </row>
    <row r="124" spans="1:13" s="60" customFormat="1" ht="12.75">
      <c r="A124" s="14"/>
      <c r="B124" s="279">
        <v>144700</v>
      </c>
      <c r="C124" s="14" t="s">
        <v>34</v>
      </c>
      <c r="D124" s="14"/>
      <c r="E124" s="14"/>
      <c r="F124" s="21"/>
      <c r="G124" s="21"/>
      <c r="H124" s="317">
        <v>0</v>
      </c>
      <c r="I124" s="318">
        <v>340.47058823529414</v>
      </c>
      <c r="J124" s="93"/>
      <c r="M124" s="2">
        <v>425</v>
      </c>
    </row>
    <row r="125" spans="2:13" ht="12.75">
      <c r="B125" s="278"/>
      <c r="E125" s="15"/>
      <c r="H125" s="316">
        <v>0</v>
      </c>
      <c r="I125" s="256">
        <v>0</v>
      </c>
      <c r="J125" s="92"/>
      <c r="M125" s="2">
        <v>425</v>
      </c>
    </row>
    <row r="126" spans="1:13" s="60" customFormat="1" ht="12.75">
      <c r="A126" s="14"/>
      <c r="B126" s="279">
        <v>185650</v>
      </c>
      <c r="C126" s="95"/>
      <c r="D126" s="14"/>
      <c r="E126" s="95" t="s">
        <v>201</v>
      </c>
      <c r="F126" s="21"/>
      <c r="G126" s="21"/>
      <c r="H126" s="317">
        <v>0</v>
      </c>
      <c r="I126" s="318">
        <v>436.8235294117647</v>
      </c>
      <c r="M126" s="2">
        <v>425</v>
      </c>
    </row>
    <row r="127" spans="2:13" ht="12.75">
      <c r="B127" s="278"/>
      <c r="D127" s="15"/>
      <c r="H127" s="316">
        <v>0</v>
      </c>
      <c r="I127" s="256">
        <v>0</v>
      </c>
      <c r="M127" s="2">
        <v>425</v>
      </c>
    </row>
    <row r="128" spans="1:13" s="60" customFormat="1" ht="12.75">
      <c r="A128" s="14"/>
      <c r="B128" s="279">
        <v>153500</v>
      </c>
      <c r="C128" s="14" t="s">
        <v>312</v>
      </c>
      <c r="D128" s="14"/>
      <c r="E128" s="14"/>
      <c r="F128" s="21"/>
      <c r="G128" s="21"/>
      <c r="H128" s="317">
        <v>0</v>
      </c>
      <c r="I128" s="318">
        <v>361.1764705882353</v>
      </c>
      <c r="M128" s="2">
        <v>425</v>
      </c>
    </row>
    <row r="129" spans="2:13" ht="12.75">
      <c r="B129" s="278"/>
      <c r="H129" s="316">
        <v>0</v>
      </c>
      <c r="I129" s="256">
        <v>0</v>
      </c>
      <c r="M129" s="2">
        <v>425</v>
      </c>
    </row>
    <row r="130" spans="1:13" s="60" customFormat="1" ht="12.75">
      <c r="A130" s="14"/>
      <c r="B130" s="279">
        <v>103000</v>
      </c>
      <c r="C130" s="14" t="s">
        <v>313</v>
      </c>
      <c r="D130" s="14"/>
      <c r="E130" s="14"/>
      <c r="F130" s="21"/>
      <c r="G130" s="21"/>
      <c r="H130" s="317">
        <v>0</v>
      </c>
      <c r="I130" s="318">
        <v>242.35294117647058</v>
      </c>
      <c r="M130" s="2">
        <v>425</v>
      </c>
    </row>
    <row r="131" spans="2:13" ht="12.75">
      <c r="B131" s="74"/>
      <c r="H131" s="316">
        <v>0</v>
      </c>
      <c r="I131" s="256">
        <v>0</v>
      </c>
      <c r="M131" s="2">
        <v>425</v>
      </c>
    </row>
    <row r="132" spans="1:13" s="60" customFormat="1" ht="12.75">
      <c r="A132" s="14"/>
      <c r="B132" s="279">
        <v>35425</v>
      </c>
      <c r="C132" s="14" t="s">
        <v>448</v>
      </c>
      <c r="D132" s="14"/>
      <c r="E132" s="14"/>
      <c r="F132" s="21"/>
      <c r="G132" s="21"/>
      <c r="H132" s="317">
        <v>0</v>
      </c>
      <c r="I132" s="318">
        <v>83.3529411764706</v>
      </c>
      <c r="M132" s="2">
        <v>425</v>
      </c>
    </row>
    <row r="133" spans="2:13" ht="12.75">
      <c r="B133" s="278"/>
      <c r="H133" s="316">
        <v>0</v>
      </c>
      <c r="I133" s="256">
        <v>0</v>
      </c>
      <c r="M133" s="2">
        <v>425</v>
      </c>
    </row>
    <row r="134" spans="1:13" s="60" customFormat="1" ht="12.75">
      <c r="A134" s="14"/>
      <c r="B134" s="279">
        <v>37700</v>
      </c>
      <c r="C134" s="14" t="s">
        <v>947</v>
      </c>
      <c r="D134" s="14"/>
      <c r="E134" s="14"/>
      <c r="F134" s="21"/>
      <c r="G134" s="21"/>
      <c r="H134" s="317">
        <v>0</v>
      </c>
      <c r="I134" s="318">
        <v>88.70588235294117</v>
      </c>
      <c r="M134" s="2">
        <v>425</v>
      </c>
    </row>
    <row r="135" spans="2:13" ht="12.75">
      <c r="B135" s="74"/>
      <c r="D135" s="62"/>
      <c r="H135" s="316">
        <v>0</v>
      </c>
      <c r="I135" s="256">
        <v>0</v>
      </c>
      <c r="M135" s="2">
        <v>425</v>
      </c>
    </row>
    <row r="136" spans="1:13" s="60" customFormat="1" ht="12.75">
      <c r="A136" s="14"/>
      <c r="B136" s="279">
        <v>2500</v>
      </c>
      <c r="C136" s="14" t="s">
        <v>953</v>
      </c>
      <c r="D136" s="14"/>
      <c r="E136" s="14"/>
      <c r="F136" s="21"/>
      <c r="G136" s="21"/>
      <c r="H136" s="317">
        <v>0</v>
      </c>
      <c r="I136" s="318">
        <v>5.882352941176471</v>
      </c>
      <c r="M136" s="2">
        <v>425</v>
      </c>
    </row>
    <row r="137" spans="2:13" ht="12.75">
      <c r="B137" s="74"/>
      <c r="D137" s="62"/>
      <c r="H137" s="316">
        <v>0</v>
      </c>
      <c r="I137" s="256">
        <v>0</v>
      </c>
      <c r="M137" s="2">
        <v>425</v>
      </c>
    </row>
    <row r="138" spans="1:13" ht="12.75">
      <c r="A138" s="14"/>
      <c r="B138" s="342">
        <v>870000</v>
      </c>
      <c r="C138" s="14" t="s">
        <v>1608</v>
      </c>
      <c r="D138" s="14"/>
      <c r="E138" s="14"/>
      <c r="F138" s="119"/>
      <c r="G138" s="21"/>
      <c r="H138" s="317">
        <v>0</v>
      </c>
      <c r="I138" s="318">
        <v>2047.0588235294117</v>
      </c>
      <c r="J138" s="60"/>
      <c r="K138" s="60"/>
      <c r="L138" s="60"/>
      <c r="M138" s="2">
        <v>425</v>
      </c>
    </row>
    <row r="139" spans="2:13" ht="12.75">
      <c r="B139" s="74"/>
      <c r="D139" s="62"/>
      <c r="H139" s="316">
        <v>0</v>
      </c>
      <c r="I139" s="256">
        <v>0</v>
      </c>
      <c r="M139" s="2">
        <v>425</v>
      </c>
    </row>
    <row r="140" spans="2:13" ht="12.75">
      <c r="B140" s="74"/>
      <c r="D140" s="62"/>
      <c r="H140" s="316">
        <v>0</v>
      </c>
      <c r="I140" s="256">
        <v>0</v>
      </c>
      <c r="M140" s="2">
        <v>425</v>
      </c>
    </row>
    <row r="141" spans="2:13" ht="12.75">
      <c r="B141" s="74"/>
      <c r="D141" s="62"/>
      <c r="H141" s="316">
        <v>0</v>
      </c>
      <c r="I141" s="256">
        <v>0</v>
      </c>
      <c r="M141" s="2">
        <v>425</v>
      </c>
    </row>
    <row r="142" spans="2:13" ht="12.75">
      <c r="B142" s="74"/>
      <c r="D142" s="62"/>
      <c r="H142" s="316">
        <v>0</v>
      </c>
      <c r="I142" s="256">
        <v>0</v>
      </c>
      <c r="M142" s="2">
        <v>425</v>
      </c>
    </row>
    <row r="143" spans="1:13" ht="13.5" thickBot="1">
      <c r="A143" s="45"/>
      <c r="B143" s="88">
        <v>1614950</v>
      </c>
      <c r="C143" s="48"/>
      <c r="D143" s="47" t="s">
        <v>958</v>
      </c>
      <c r="E143" s="45"/>
      <c r="F143" s="90"/>
      <c r="G143" s="50"/>
      <c r="H143" s="320">
        <v>-1614950</v>
      </c>
      <c r="I143" s="321">
        <v>3799.8823529411766</v>
      </c>
      <c r="J143" s="53"/>
      <c r="K143" s="53"/>
      <c r="L143" s="53"/>
      <c r="M143" s="2">
        <v>425</v>
      </c>
    </row>
    <row r="144" spans="2:13" ht="12.75">
      <c r="B144" s="35"/>
      <c r="D144" s="80"/>
      <c r="G144" s="34"/>
      <c r="H144" s="316">
        <v>0</v>
      </c>
      <c r="I144" s="256">
        <v>0</v>
      </c>
      <c r="M144" s="2">
        <v>425</v>
      </c>
    </row>
    <row r="145" spans="2:13" ht="12.75">
      <c r="B145" s="35"/>
      <c r="C145" s="36"/>
      <c r="D145" s="80"/>
      <c r="E145" s="36"/>
      <c r="G145" s="34"/>
      <c r="H145" s="316">
        <v>0</v>
      </c>
      <c r="I145" s="256">
        <v>0</v>
      </c>
      <c r="M145" s="2">
        <v>425</v>
      </c>
    </row>
    <row r="146" spans="1:13" s="60" customFormat="1" ht="12.75">
      <c r="A146" s="14"/>
      <c r="B146" s="279">
        <v>200000</v>
      </c>
      <c r="C146" s="14" t="s">
        <v>18</v>
      </c>
      <c r="D146" s="91"/>
      <c r="E146" s="14"/>
      <c r="F146" s="21"/>
      <c r="G146" s="21"/>
      <c r="H146" s="317">
        <v>0</v>
      </c>
      <c r="I146" s="318">
        <v>470.5882352941176</v>
      </c>
      <c r="M146" s="2">
        <v>425</v>
      </c>
    </row>
    <row r="147" spans="2:13" ht="12.75">
      <c r="B147" s="278"/>
      <c r="D147" s="62"/>
      <c r="H147" s="316">
        <v>0</v>
      </c>
      <c r="I147" s="256">
        <v>0</v>
      </c>
      <c r="M147" s="2">
        <v>425</v>
      </c>
    </row>
    <row r="148" spans="1:13" s="60" customFormat="1" ht="12.75">
      <c r="A148" s="14"/>
      <c r="B148" s="279">
        <v>1300</v>
      </c>
      <c r="C148" s="14" t="s">
        <v>1</v>
      </c>
      <c r="D148" s="14"/>
      <c r="E148" s="14"/>
      <c r="F148" s="21"/>
      <c r="G148" s="21"/>
      <c r="H148" s="317">
        <v>0</v>
      </c>
      <c r="I148" s="318">
        <v>3.0588235294117645</v>
      </c>
      <c r="M148" s="2">
        <v>425</v>
      </c>
    </row>
    <row r="149" spans="2:13" ht="12.75">
      <c r="B149" s="278"/>
      <c r="C149" s="15"/>
      <c r="D149" s="15"/>
      <c r="H149" s="316">
        <v>0</v>
      </c>
      <c r="I149" s="256">
        <v>0</v>
      </c>
      <c r="M149" s="2">
        <v>425</v>
      </c>
    </row>
    <row r="150" spans="1:13" s="60" customFormat="1" ht="12.75">
      <c r="A150" s="14"/>
      <c r="B150" s="279">
        <v>11000</v>
      </c>
      <c r="C150" s="14" t="s">
        <v>1547</v>
      </c>
      <c r="D150" s="14"/>
      <c r="E150" s="14"/>
      <c r="F150" s="21"/>
      <c r="G150" s="21"/>
      <c r="H150" s="317"/>
      <c r="I150" s="318">
        <v>25.88235294117647</v>
      </c>
      <c r="M150" s="2">
        <v>425</v>
      </c>
    </row>
    <row r="151" spans="2:13" ht="12.75">
      <c r="B151" s="278"/>
      <c r="D151" s="15"/>
      <c r="H151" s="316">
        <v>0</v>
      </c>
      <c r="I151" s="256">
        <v>0</v>
      </c>
      <c r="M151" s="2">
        <v>425</v>
      </c>
    </row>
    <row r="152" spans="1:13" s="60" customFormat="1" ht="12.75">
      <c r="A152" s="14"/>
      <c r="B152" s="279">
        <v>113350</v>
      </c>
      <c r="C152" s="14"/>
      <c r="D152" s="14"/>
      <c r="E152" s="14" t="s">
        <v>201</v>
      </c>
      <c r="F152" s="21"/>
      <c r="G152" s="21"/>
      <c r="H152" s="317">
        <v>0</v>
      </c>
      <c r="I152" s="318">
        <v>266.70588235294116</v>
      </c>
      <c r="M152" s="2">
        <v>425</v>
      </c>
    </row>
    <row r="153" spans="2:13" ht="12.75">
      <c r="B153" s="74"/>
      <c r="H153" s="316">
        <v>0</v>
      </c>
      <c r="I153" s="256">
        <v>0</v>
      </c>
      <c r="M153" s="2">
        <v>425</v>
      </c>
    </row>
    <row r="154" spans="2:13" ht="12.75">
      <c r="B154" s="74"/>
      <c r="H154" s="316">
        <v>0</v>
      </c>
      <c r="I154" s="256">
        <v>0</v>
      </c>
      <c r="M154" s="2">
        <v>425</v>
      </c>
    </row>
    <row r="155" spans="2:13" ht="12.75">
      <c r="B155" s="74"/>
      <c r="H155" s="316">
        <v>0</v>
      </c>
      <c r="I155" s="256">
        <v>0</v>
      </c>
      <c r="M155" s="2">
        <v>425</v>
      </c>
    </row>
    <row r="156" spans="1:13" s="60" customFormat="1" ht="12.75">
      <c r="A156" s="14"/>
      <c r="B156" s="335">
        <v>465000</v>
      </c>
      <c r="C156" s="96" t="s">
        <v>1052</v>
      </c>
      <c r="D156" s="14"/>
      <c r="E156" s="14"/>
      <c r="F156" s="21"/>
      <c r="G156" s="21"/>
      <c r="H156" s="317">
        <v>-465000</v>
      </c>
      <c r="I156" s="318">
        <v>1094.1176470588234</v>
      </c>
      <c r="M156" s="2">
        <v>425</v>
      </c>
    </row>
    <row r="157" spans="1:13" s="18" customFormat="1" ht="12.75">
      <c r="A157" s="15"/>
      <c r="B157" s="336"/>
      <c r="C157" s="331"/>
      <c r="D157" s="15"/>
      <c r="E157" s="15"/>
      <c r="F157" s="33"/>
      <c r="G157" s="33"/>
      <c r="H157" s="316"/>
      <c r="I157" s="256"/>
      <c r="M157" s="2">
        <v>425</v>
      </c>
    </row>
    <row r="158" spans="1:13" s="60" customFormat="1" ht="12.75">
      <c r="A158" s="14"/>
      <c r="B158" s="194"/>
      <c r="C158" s="110" t="s">
        <v>1557</v>
      </c>
      <c r="D158" s="14"/>
      <c r="E158" s="14"/>
      <c r="F158" s="21"/>
      <c r="G158" s="21"/>
      <c r="H158" s="317"/>
      <c r="I158" s="318">
        <v>0</v>
      </c>
      <c r="M158" s="2">
        <v>425</v>
      </c>
    </row>
    <row r="159" spans="2:13" ht="12.75">
      <c r="B159" s="337"/>
      <c r="H159" s="316">
        <v>0</v>
      </c>
      <c r="I159" s="256">
        <v>0</v>
      </c>
      <c r="M159" s="2">
        <v>425</v>
      </c>
    </row>
    <row r="160" spans="2:13" ht="12.75">
      <c r="B160" s="337"/>
      <c r="H160" s="316">
        <v>0</v>
      </c>
      <c r="I160" s="256">
        <v>0</v>
      </c>
      <c r="M160" s="2">
        <v>425</v>
      </c>
    </row>
    <row r="161" spans="1:13" s="60" customFormat="1" ht="12.75">
      <c r="A161" s="14"/>
      <c r="B161" s="196">
        <v>265000</v>
      </c>
      <c r="C161" s="103"/>
      <c r="D161" s="104"/>
      <c r="E161" s="105" t="s">
        <v>1415</v>
      </c>
      <c r="F161" s="105"/>
      <c r="G161" s="106"/>
      <c r="H161" s="317"/>
      <c r="I161" s="318">
        <v>623.5294117647059</v>
      </c>
      <c r="M161" s="2">
        <v>425</v>
      </c>
    </row>
    <row r="162" spans="2:13" ht="15.75">
      <c r="B162" s="337"/>
      <c r="C162" s="97"/>
      <c r="D162" s="98"/>
      <c r="E162" s="102"/>
      <c r="F162" s="99"/>
      <c r="G162" s="101"/>
      <c r="H162" s="316">
        <v>0</v>
      </c>
      <c r="I162" s="256">
        <v>0</v>
      </c>
      <c r="M162" s="2">
        <v>425</v>
      </c>
    </row>
    <row r="163" spans="1:13" s="60" customFormat="1" ht="12.75">
      <c r="A163" s="14"/>
      <c r="B163" s="196">
        <v>40000</v>
      </c>
      <c r="C163" s="14"/>
      <c r="D163" s="14"/>
      <c r="E163" s="295" t="s">
        <v>1421</v>
      </c>
      <c r="F163" s="21"/>
      <c r="G163" s="21"/>
      <c r="H163" s="317"/>
      <c r="I163" s="318">
        <v>94.11764705882354</v>
      </c>
      <c r="M163" s="2">
        <v>425</v>
      </c>
    </row>
    <row r="164" spans="2:13" ht="12.75">
      <c r="B164" s="337"/>
      <c r="H164" s="316">
        <v>0</v>
      </c>
      <c r="I164" s="256">
        <v>0</v>
      </c>
      <c r="M164" s="2">
        <v>425</v>
      </c>
    </row>
    <row r="165" spans="1:13" s="60" customFormat="1" ht="12.75">
      <c r="A165" s="14"/>
      <c r="B165" s="196">
        <v>75000</v>
      </c>
      <c r="C165" s="103"/>
      <c r="D165" s="104"/>
      <c r="E165" s="105" t="s">
        <v>1416</v>
      </c>
      <c r="F165" s="105"/>
      <c r="G165" s="106"/>
      <c r="H165" s="317">
        <v>0</v>
      </c>
      <c r="I165" s="318">
        <v>176.47058823529412</v>
      </c>
      <c r="M165" s="2">
        <v>425</v>
      </c>
    </row>
    <row r="166" spans="2:13" ht="12.75">
      <c r="B166" s="337"/>
      <c r="C166" s="97"/>
      <c r="D166" s="98"/>
      <c r="E166" s="99"/>
      <c r="F166" s="99"/>
      <c r="G166" s="100"/>
      <c r="H166" s="316">
        <v>0</v>
      </c>
      <c r="I166" s="256">
        <v>0</v>
      </c>
      <c r="M166" s="2">
        <v>425</v>
      </c>
    </row>
    <row r="167" spans="1:256" s="60" customFormat="1" ht="12.75">
      <c r="A167" s="14"/>
      <c r="B167" s="196">
        <v>30000</v>
      </c>
      <c r="C167" s="14"/>
      <c r="D167" s="14"/>
      <c r="E167" s="112" t="s">
        <v>1061</v>
      </c>
      <c r="F167" s="21"/>
      <c r="G167" s="21"/>
      <c r="H167" s="317"/>
      <c r="I167" s="318">
        <v>70.58823529411765</v>
      </c>
      <c r="M167" s="2">
        <v>425</v>
      </c>
      <c r="IV167" s="60">
        <v>425</v>
      </c>
    </row>
    <row r="168" spans="2:13" ht="12.75">
      <c r="B168" s="337"/>
      <c r="H168" s="316">
        <v>0</v>
      </c>
      <c r="I168" s="256">
        <v>0</v>
      </c>
      <c r="M168" s="2">
        <v>425</v>
      </c>
    </row>
    <row r="169" spans="1:13" s="60" customFormat="1" ht="12.75">
      <c r="A169" s="14"/>
      <c r="B169" s="196">
        <v>40000</v>
      </c>
      <c r="C169" s="14"/>
      <c r="D169" s="14"/>
      <c r="E169" s="295" t="s">
        <v>1420</v>
      </c>
      <c r="F169" s="21"/>
      <c r="G169" s="21"/>
      <c r="H169" s="317"/>
      <c r="I169" s="318">
        <v>94.11764705882354</v>
      </c>
      <c r="M169" s="2">
        <v>425</v>
      </c>
    </row>
    <row r="170" spans="2:13" ht="12.75">
      <c r="B170" s="337"/>
      <c r="H170" s="316">
        <v>0</v>
      </c>
      <c r="I170" s="256">
        <v>0</v>
      </c>
      <c r="M170" s="2">
        <v>425</v>
      </c>
    </row>
    <row r="171" spans="1:13" s="60" customFormat="1" ht="12.75">
      <c r="A171" s="14"/>
      <c r="B171" s="196">
        <v>15000</v>
      </c>
      <c r="C171" s="14"/>
      <c r="D171" s="14"/>
      <c r="E171" s="295" t="s">
        <v>1545</v>
      </c>
      <c r="F171" s="21"/>
      <c r="G171" s="21"/>
      <c r="H171" s="317"/>
      <c r="I171" s="318">
        <v>35.294117647058826</v>
      </c>
      <c r="M171" s="2">
        <v>425</v>
      </c>
    </row>
    <row r="172" spans="2:13" ht="12.75">
      <c r="B172" s="337"/>
      <c r="H172" s="316">
        <v>0</v>
      </c>
      <c r="I172" s="256">
        <v>0</v>
      </c>
      <c r="M172" s="2">
        <v>425</v>
      </c>
    </row>
    <row r="173" spans="2:13" ht="12.75">
      <c r="B173" s="337"/>
      <c r="H173" s="316">
        <v>0</v>
      </c>
      <c r="I173" s="256">
        <v>0</v>
      </c>
      <c r="M173" s="2">
        <v>425</v>
      </c>
    </row>
    <row r="174" spans="2:13" ht="12.75">
      <c r="B174" s="337"/>
      <c r="H174" s="316">
        <v>0</v>
      </c>
      <c r="I174" s="256">
        <v>0</v>
      </c>
      <c r="M174" s="2">
        <v>425</v>
      </c>
    </row>
    <row r="175" spans="1:13" s="60" customFormat="1" ht="12.75">
      <c r="A175" s="14"/>
      <c r="B175" s="335">
        <v>65000</v>
      </c>
      <c r="C175" s="96" t="s">
        <v>1062</v>
      </c>
      <c r="D175" s="14"/>
      <c r="E175" s="14"/>
      <c r="F175" s="21"/>
      <c r="G175" s="21"/>
      <c r="H175" s="317">
        <v>-65000</v>
      </c>
      <c r="I175" s="318">
        <v>152.94117647058823</v>
      </c>
      <c r="M175" s="2">
        <v>425</v>
      </c>
    </row>
    <row r="176" spans="2:13" ht="12.75">
      <c r="B176" s="337"/>
      <c r="H176" s="316">
        <v>0</v>
      </c>
      <c r="I176" s="256">
        <v>0</v>
      </c>
      <c r="M176" s="2">
        <v>425</v>
      </c>
    </row>
    <row r="177" spans="1:13" s="60" customFormat="1" ht="12.75">
      <c r="A177" s="14"/>
      <c r="B177" s="196">
        <v>45000</v>
      </c>
      <c r="C177" s="14"/>
      <c r="D177" s="14"/>
      <c r="E177" s="14" t="s">
        <v>1064</v>
      </c>
      <c r="F177" s="21"/>
      <c r="G177" s="21"/>
      <c r="H177" s="317"/>
      <c r="I177" s="318">
        <v>105.88235294117646</v>
      </c>
      <c r="M177" s="2">
        <v>425</v>
      </c>
    </row>
    <row r="178" spans="2:13" ht="12.75">
      <c r="B178" s="337"/>
      <c r="H178" s="316">
        <v>0</v>
      </c>
      <c r="I178" s="256">
        <v>0</v>
      </c>
      <c r="M178" s="2">
        <v>425</v>
      </c>
    </row>
    <row r="179" spans="1:13" s="60" customFormat="1" ht="12.75">
      <c r="A179" s="14"/>
      <c r="B179" s="196">
        <v>15000</v>
      </c>
      <c r="C179" s="14"/>
      <c r="D179" s="14"/>
      <c r="E179" s="14" t="s">
        <v>1419</v>
      </c>
      <c r="F179" s="21"/>
      <c r="G179" s="21"/>
      <c r="H179" s="317">
        <v>0</v>
      </c>
      <c r="I179" s="318">
        <v>35.294117647058826</v>
      </c>
      <c r="M179" s="2">
        <v>425</v>
      </c>
    </row>
    <row r="180" spans="1:13" s="18" customFormat="1" ht="12.75">
      <c r="A180" s="15"/>
      <c r="B180" s="191"/>
      <c r="C180" s="15"/>
      <c r="D180" s="15"/>
      <c r="E180" s="15"/>
      <c r="F180" s="33"/>
      <c r="G180" s="33"/>
      <c r="H180" s="316">
        <v>0</v>
      </c>
      <c r="I180" s="256">
        <v>0</v>
      </c>
      <c r="M180" s="2">
        <v>425</v>
      </c>
    </row>
    <row r="181" spans="1:13" s="60" customFormat="1" ht="12.75">
      <c r="A181" s="14"/>
      <c r="B181" s="196">
        <v>5000</v>
      </c>
      <c r="C181" s="14"/>
      <c r="D181" s="14"/>
      <c r="E181" s="14" t="s">
        <v>1556</v>
      </c>
      <c r="F181" s="21"/>
      <c r="G181" s="21"/>
      <c r="H181" s="317"/>
      <c r="I181" s="318">
        <v>11.764705882352942</v>
      </c>
      <c r="M181" s="2">
        <v>425</v>
      </c>
    </row>
    <row r="182" spans="1:13" s="18" customFormat="1" ht="12.75">
      <c r="A182" s="15"/>
      <c r="B182" s="191"/>
      <c r="C182" s="15"/>
      <c r="D182" s="15"/>
      <c r="E182" s="15"/>
      <c r="F182" s="33"/>
      <c r="G182" s="33"/>
      <c r="H182" s="316">
        <v>0</v>
      </c>
      <c r="I182" s="256">
        <v>0</v>
      </c>
      <c r="M182" s="2">
        <v>425</v>
      </c>
    </row>
    <row r="183" spans="2:13" ht="12.75">
      <c r="B183" s="337"/>
      <c r="H183" s="316">
        <v>0</v>
      </c>
      <c r="I183" s="256">
        <v>0</v>
      </c>
      <c r="M183" s="2">
        <v>425</v>
      </c>
    </row>
    <row r="184" spans="1:13" s="60" customFormat="1" ht="12.75">
      <c r="A184" s="14"/>
      <c r="B184" s="196">
        <v>98300</v>
      </c>
      <c r="C184" s="14"/>
      <c r="D184" s="14"/>
      <c r="E184" s="14" t="s">
        <v>448</v>
      </c>
      <c r="F184" s="21"/>
      <c r="G184" s="21"/>
      <c r="H184" s="317">
        <v>0</v>
      </c>
      <c r="I184" s="318">
        <v>231.2941176470588</v>
      </c>
      <c r="M184" s="2">
        <v>425</v>
      </c>
    </row>
    <row r="185" spans="2:13" ht="12.75">
      <c r="B185" s="337"/>
      <c r="H185" s="316">
        <v>0</v>
      </c>
      <c r="I185" s="256">
        <v>0</v>
      </c>
      <c r="M185" s="2">
        <v>425</v>
      </c>
    </row>
    <row r="186" spans="1:13" s="60" customFormat="1" ht="12.75">
      <c r="A186" s="14"/>
      <c r="B186" s="279">
        <v>25000</v>
      </c>
      <c r="C186" s="14"/>
      <c r="D186" s="14"/>
      <c r="E186" s="14" t="s">
        <v>1125</v>
      </c>
      <c r="F186" s="21"/>
      <c r="G186" s="21"/>
      <c r="H186" s="317">
        <v>0</v>
      </c>
      <c r="I186" s="318">
        <v>58.8235294117647</v>
      </c>
      <c r="M186" s="2">
        <v>425</v>
      </c>
    </row>
    <row r="187" spans="2:13" ht="12.75">
      <c r="B187" s="278"/>
      <c r="H187" s="316">
        <v>0</v>
      </c>
      <c r="I187" s="256">
        <v>0</v>
      </c>
      <c r="M187" s="2">
        <v>425</v>
      </c>
    </row>
    <row r="188" spans="1:13" s="60" customFormat="1" ht="12.75">
      <c r="A188" s="14"/>
      <c r="B188" s="279">
        <v>126000</v>
      </c>
      <c r="C188" s="14" t="s">
        <v>1546</v>
      </c>
      <c r="D188" s="14"/>
      <c r="E188" s="14"/>
      <c r="F188" s="21"/>
      <c r="G188" s="21"/>
      <c r="H188" s="317">
        <v>0</v>
      </c>
      <c r="I188" s="318">
        <v>296.47058823529414</v>
      </c>
      <c r="M188" s="2">
        <v>425</v>
      </c>
    </row>
    <row r="189" spans="2:13" ht="12.75">
      <c r="B189" s="74"/>
      <c r="H189" s="316">
        <v>0</v>
      </c>
      <c r="I189" s="256">
        <v>0</v>
      </c>
      <c r="M189" s="2">
        <v>425</v>
      </c>
    </row>
    <row r="190" spans="1:14" ht="12.75">
      <c r="A190" s="14"/>
      <c r="B190" s="110">
        <v>510000</v>
      </c>
      <c r="C190" s="14" t="s">
        <v>1608</v>
      </c>
      <c r="D190" s="14"/>
      <c r="E190" s="14"/>
      <c r="F190" s="119"/>
      <c r="G190" s="21"/>
      <c r="H190" s="317">
        <v>0</v>
      </c>
      <c r="I190" s="318">
        <v>1200</v>
      </c>
      <c r="J190" s="60"/>
      <c r="K190" s="60"/>
      <c r="L190" s="60"/>
      <c r="M190" s="2">
        <v>425</v>
      </c>
      <c r="N190" s="42">
        <v>500</v>
      </c>
    </row>
    <row r="191" spans="2:13" ht="12.75">
      <c r="B191" s="74"/>
      <c r="H191" s="316">
        <v>0</v>
      </c>
      <c r="I191" s="256">
        <v>0</v>
      </c>
      <c r="M191" s="2">
        <v>425</v>
      </c>
    </row>
    <row r="192" spans="2:13" ht="12.75">
      <c r="B192" s="74"/>
      <c r="H192" s="316">
        <v>0</v>
      </c>
      <c r="I192" s="256">
        <v>0</v>
      </c>
      <c r="M192" s="2">
        <v>425</v>
      </c>
    </row>
    <row r="193" spans="2:13" ht="12.75">
      <c r="B193" s="74"/>
      <c r="H193" s="316">
        <v>0</v>
      </c>
      <c r="I193" s="256">
        <v>0</v>
      </c>
      <c r="M193" s="2">
        <v>425</v>
      </c>
    </row>
    <row r="194" spans="2:13" ht="12.75">
      <c r="B194" s="74"/>
      <c r="H194" s="316">
        <v>0</v>
      </c>
      <c r="I194" s="256">
        <v>0</v>
      </c>
      <c r="M194" s="2">
        <v>425</v>
      </c>
    </row>
    <row r="195" spans="1:13" ht="13.5" thickBot="1">
      <c r="A195" s="45"/>
      <c r="B195" s="46">
        <v>434560</v>
      </c>
      <c r="C195" s="48"/>
      <c r="D195" s="47" t="s">
        <v>1127</v>
      </c>
      <c r="E195" s="45"/>
      <c r="F195" s="113"/>
      <c r="G195" s="50"/>
      <c r="H195" s="114">
        <v>-434560</v>
      </c>
      <c r="I195" s="319">
        <v>1022.4941176470588</v>
      </c>
      <c r="J195" s="53"/>
      <c r="K195" s="53"/>
      <c r="L195" s="53"/>
      <c r="M195" s="2">
        <v>425</v>
      </c>
    </row>
    <row r="196" spans="2:13" ht="12.75">
      <c r="B196" s="74"/>
      <c r="D196" s="15"/>
      <c r="H196" s="316">
        <v>0</v>
      </c>
      <c r="I196" s="256">
        <v>0</v>
      </c>
      <c r="M196" s="2">
        <v>425</v>
      </c>
    </row>
    <row r="197" spans="2:13" ht="12.75">
      <c r="B197" s="74"/>
      <c r="D197" s="15"/>
      <c r="H197" s="316">
        <v>0</v>
      </c>
      <c r="I197" s="256">
        <v>0</v>
      </c>
      <c r="M197" s="2">
        <v>425</v>
      </c>
    </row>
    <row r="198" spans="1:13" s="60" customFormat="1" ht="12.75">
      <c r="A198" s="14"/>
      <c r="B198" s="342">
        <v>22000</v>
      </c>
      <c r="C198" s="14" t="s">
        <v>0</v>
      </c>
      <c r="D198" s="14"/>
      <c r="E198" s="14"/>
      <c r="F198" s="91"/>
      <c r="G198" s="21"/>
      <c r="H198" s="317">
        <v>0</v>
      </c>
      <c r="I198" s="318">
        <v>51.76470588235294</v>
      </c>
      <c r="M198" s="2">
        <v>425</v>
      </c>
    </row>
    <row r="199" spans="2:13" ht="12.75">
      <c r="B199" s="74"/>
      <c r="H199" s="316">
        <v>0</v>
      </c>
      <c r="I199" s="256">
        <v>0</v>
      </c>
      <c r="M199" s="2">
        <v>425</v>
      </c>
    </row>
    <row r="200" spans="1:13" s="60" customFormat="1" ht="12.75">
      <c r="A200" s="14"/>
      <c r="B200" s="342">
        <v>75000</v>
      </c>
      <c r="C200" s="14" t="s">
        <v>1</v>
      </c>
      <c r="D200" s="14"/>
      <c r="E200" s="14"/>
      <c r="F200" s="21"/>
      <c r="G200" s="21"/>
      <c r="H200" s="317">
        <v>0</v>
      </c>
      <c r="I200" s="318">
        <v>176.47058823529412</v>
      </c>
      <c r="M200" s="2">
        <v>425</v>
      </c>
    </row>
    <row r="201" spans="2:13" ht="12.75">
      <c r="B201" s="74"/>
      <c r="H201" s="316">
        <v>0</v>
      </c>
      <c r="I201" s="256">
        <v>0</v>
      </c>
      <c r="M201" s="2">
        <v>425</v>
      </c>
    </row>
    <row r="202" spans="1:13" s="60" customFormat="1" ht="12.75">
      <c r="A202" s="14"/>
      <c r="B202" s="342">
        <v>337560</v>
      </c>
      <c r="C202" s="14" t="s">
        <v>1144</v>
      </c>
      <c r="D202" s="14"/>
      <c r="E202" s="14"/>
      <c r="F202" s="21"/>
      <c r="G202" s="21"/>
      <c r="H202" s="317">
        <v>0</v>
      </c>
      <c r="I202" s="318">
        <v>794.2588235294118</v>
      </c>
      <c r="M202" s="2">
        <v>425</v>
      </c>
    </row>
    <row r="203" spans="2:13" ht="12.75">
      <c r="B203" s="74"/>
      <c r="H203" s="316">
        <v>0</v>
      </c>
      <c r="I203" s="256">
        <v>0</v>
      </c>
      <c r="M203" s="2">
        <v>425</v>
      </c>
    </row>
    <row r="204" spans="2:13" ht="12.75">
      <c r="B204" s="74"/>
      <c r="H204" s="316">
        <v>0</v>
      </c>
      <c r="I204" s="256">
        <v>0</v>
      </c>
      <c r="M204" s="2">
        <v>425</v>
      </c>
    </row>
    <row r="205" spans="2:13" ht="12.75">
      <c r="B205" s="74"/>
      <c r="H205" s="316">
        <v>0</v>
      </c>
      <c r="I205" s="256">
        <v>0</v>
      </c>
      <c r="M205" s="2">
        <v>425</v>
      </c>
    </row>
    <row r="206" spans="2:13" ht="12.75">
      <c r="B206" s="74"/>
      <c r="H206" s="316">
        <v>0</v>
      </c>
      <c r="I206" s="256">
        <v>0</v>
      </c>
      <c r="M206" s="2">
        <v>425</v>
      </c>
    </row>
    <row r="207" spans="1:13" ht="13.5" thickBot="1">
      <c r="A207" s="45"/>
      <c r="B207" s="341">
        <v>208100</v>
      </c>
      <c r="C207" s="48"/>
      <c r="D207" s="47" t="s">
        <v>1145</v>
      </c>
      <c r="E207" s="48"/>
      <c r="F207" s="113"/>
      <c r="G207" s="50"/>
      <c r="H207" s="320">
        <v>-208100</v>
      </c>
      <c r="I207" s="321">
        <v>489.6470588235294</v>
      </c>
      <c r="J207" s="53"/>
      <c r="K207" s="53"/>
      <c r="L207" s="53"/>
      <c r="M207" s="2">
        <v>425</v>
      </c>
    </row>
    <row r="208" spans="2:13" ht="12.75">
      <c r="B208" s="278"/>
      <c r="H208" s="316">
        <v>0</v>
      </c>
      <c r="I208" s="256">
        <v>0</v>
      </c>
      <c r="M208" s="2">
        <v>425</v>
      </c>
    </row>
    <row r="209" spans="2:13" ht="12.75">
      <c r="B209" s="278"/>
      <c r="H209" s="316">
        <v>0</v>
      </c>
      <c r="I209" s="256">
        <v>0</v>
      </c>
      <c r="M209" s="2">
        <v>425</v>
      </c>
    </row>
    <row r="210" spans="1:13" s="60" customFormat="1" ht="12.75">
      <c r="A210" s="14"/>
      <c r="B210" s="279">
        <v>174000</v>
      </c>
      <c r="C210" s="14" t="s">
        <v>18</v>
      </c>
      <c r="D210" s="14"/>
      <c r="E210" s="14"/>
      <c r="F210" s="21"/>
      <c r="G210" s="21"/>
      <c r="H210" s="317">
        <v>0</v>
      </c>
      <c r="I210" s="318">
        <v>409.4117647058824</v>
      </c>
      <c r="M210" s="2">
        <v>425</v>
      </c>
    </row>
    <row r="211" spans="2:13" ht="12.75">
      <c r="B211" s="278"/>
      <c r="H211" s="316">
        <v>0</v>
      </c>
      <c r="I211" s="256">
        <v>0</v>
      </c>
      <c r="M211" s="2">
        <v>425</v>
      </c>
    </row>
    <row r="212" spans="1:13" s="60" customFormat="1" ht="12.75">
      <c r="A212" s="14"/>
      <c r="B212" s="279">
        <v>34100</v>
      </c>
      <c r="C212" s="14" t="s">
        <v>1177</v>
      </c>
      <c r="D212" s="14"/>
      <c r="E212" s="14"/>
      <c r="F212" s="21"/>
      <c r="G212" s="21"/>
      <c r="H212" s="317">
        <v>0</v>
      </c>
      <c r="I212" s="318">
        <v>80.23529411764706</v>
      </c>
      <c r="M212" s="2">
        <v>425</v>
      </c>
    </row>
    <row r="213" spans="2:13" ht="12.75">
      <c r="B213" s="278"/>
      <c r="H213" s="316">
        <v>0</v>
      </c>
      <c r="I213" s="256">
        <v>0</v>
      </c>
      <c r="M213" s="2">
        <v>425</v>
      </c>
    </row>
    <row r="214" spans="2:13" ht="12.75">
      <c r="B214" s="278">
        <v>0</v>
      </c>
      <c r="C214" s="1" t="s">
        <v>1409</v>
      </c>
      <c r="D214" s="1" t="s">
        <v>1148</v>
      </c>
      <c r="E214" s="1" t="s">
        <v>1410</v>
      </c>
      <c r="F214" s="85" t="s">
        <v>1320</v>
      </c>
      <c r="G214" s="33" t="s">
        <v>800</v>
      </c>
      <c r="H214" s="316">
        <v>0</v>
      </c>
      <c r="I214" s="256">
        <v>0</v>
      </c>
      <c r="M214" s="2">
        <v>425</v>
      </c>
    </row>
    <row r="215" spans="1:13" ht="12.75">
      <c r="A215" s="14"/>
      <c r="B215" s="279">
        <v>0</v>
      </c>
      <c r="C215" s="14" t="s">
        <v>1608</v>
      </c>
      <c r="D215" s="14"/>
      <c r="E215" s="14"/>
      <c r="F215" s="119"/>
      <c r="G215" s="21"/>
      <c r="H215" s="317">
        <v>0</v>
      </c>
      <c r="I215" s="318">
        <v>0</v>
      </c>
      <c r="J215" s="60"/>
      <c r="K215" s="60"/>
      <c r="L215" s="60"/>
      <c r="M215" s="2">
        <v>425</v>
      </c>
    </row>
    <row r="216" spans="1:13" s="18" customFormat="1" ht="12.75">
      <c r="A216" s="15"/>
      <c r="B216" s="35"/>
      <c r="C216" s="15"/>
      <c r="D216" s="15"/>
      <c r="E216" s="15"/>
      <c r="F216" s="34"/>
      <c r="G216" s="33"/>
      <c r="H216" s="316">
        <v>0</v>
      </c>
      <c r="I216" s="256">
        <v>0</v>
      </c>
      <c r="M216" s="2">
        <v>425</v>
      </c>
    </row>
    <row r="217" spans="1:13" s="60" customFormat="1" ht="12.75">
      <c r="A217" s="14"/>
      <c r="B217" s="110"/>
      <c r="C217" s="14" t="s">
        <v>1603</v>
      </c>
      <c r="D217" s="14"/>
      <c r="E217" s="14"/>
      <c r="F217" s="119"/>
      <c r="G217" s="21"/>
      <c r="H217" s="317"/>
      <c r="I217" s="318">
        <v>0</v>
      </c>
      <c r="M217" s="61">
        <v>425</v>
      </c>
    </row>
    <row r="218" spans="2:13" ht="12.75">
      <c r="B218" s="9"/>
      <c r="H218" s="316">
        <v>0</v>
      </c>
      <c r="I218" s="256">
        <v>0</v>
      </c>
      <c r="M218" s="2">
        <v>425</v>
      </c>
    </row>
    <row r="219" spans="2:13" ht="12.75">
      <c r="B219" s="9"/>
      <c r="H219" s="316">
        <v>0</v>
      </c>
      <c r="I219" s="256">
        <v>0</v>
      </c>
      <c r="M219" s="2">
        <v>425</v>
      </c>
    </row>
    <row r="220" spans="1:13" ht="13.5" thickBot="1">
      <c r="A220" s="45"/>
      <c r="B220" s="116">
        <v>1098054</v>
      </c>
      <c r="C220" s="45"/>
      <c r="D220" s="117" t="s">
        <v>448</v>
      </c>
      <c r="E220" s="45"/>
      <c r="F220" s="113"/>
      <c r="G220" s="50"/>
      <c r="H220" s="320">
        <v>-1098054</v>
      </c>
      <c r="I220" s="321">
        <v>2583.656470588235</v>
      </c>
      <c r="J220" s="53"/>
      <c r="K220" s="53"/>
      <c r="L220" s="53"/>
      <c r="M220" s="2">
        <v>425</v>
      </c>
    </row>
    <row r="221" spans="2:13" ht="12.75">
      <c r="B221" s="74"/>
      <c r="H221" s="316">
        <v>0</v>
      </c>
      <c r="I221" s="256">
        <v>0</v>
      </c>
      <c r="M221" s="2">
        <v>425</v>
      </c>
    </row>
    <row r="222" spans="2:13" ht="12.75">
      <c r="B222" s="74"/>
      <c r="H222" s="316">
        <v>0</v>
      </c>
      <c r="I222" s="256">
        <v>0</v>
      </c>
      <c r="M222" s="2">
        <v>425</v>
      </c>
    </row>
    <row r="223" spans="1:13" s="60" customFormat="1" ht="12.75">
      <c r="A223" s="14"/>
      <c r="B223" s="279">
        <v>130000</v>
      </c>
      <c r="C223" s="14" t="s">
        <v>18</v>
      </c>
      <c r="D223" s="14"/>
      <c r="E223" s="14"/>
      <c r="F223" s="21"/>
      <c r="G223" s="21"/>
      <c r="H223" s="317">
        <v>0</v>
      </c>
      <c r="I223" s="318">
        <v>305.88235294117646</v>
      </c>
      <c r="M223" s="2">
        <v>425</v>
      </c>
    </row>
    <row r="224" spans="2:13" ht="12.75">
      <c r="B224" s="278"/>
      <c r="H224" s="316">
        <v>0</v>
      </c>
      <c r="I224" s="256">
        <v>0</v>
      </c>
      <c r="M224" s="2">
        <v>425</v>
      </c>
    </row>
    <row r="225" spans="1:13" s="60" customFormat="1" ht="12.75">
      <c r="A225" s="14"/>
      <c r="B225" s="279">
        <v>62600</v>
      </c>
      <c r="C225" s="14"/>
      <c r="D225" s="14"/>
      <c r="E225" s="14" t="s">
        <v>201</v>
      </c>
      <c r="F225" s="21"/>
      <c r="G225" s="21"/>
      <c r="H225" s="317">
        <v>0</v>
      </c>
      <c r="I225" s="318">
        <v>147.2941176470588</v>
      </c>
      <c r="M225" s="2">
        <v>425</v>
      </c>
    </row>
    <row r="226" spans="2:13" ht="12.75">
      <c r="B226" s="278"/>
      <c r="H226" s="316">
        <v>0</v>
      </c>
      <c r="I226" s="256">
        <v>0</v>
      </c>
      <c r="M226" s="2">
        <v>425</v>
      </c>
    </row>
    <row r="227" spans="1:13" s="60" customFormat="1" ht="12.75">
      <c r="A227" s="14"/>
      <c r="B227" s="279">
        <v>162250</v>
      </c>
      <c r="C227" s="14"/>
      <c r="D227" s="14"/>
      <c r="E227" s="14" t="s">
        <v>448</v>
      </c>
      <c r="F227" s="21"/>
      <c r="G227" s="21"/>
      <c r="H227" s="317">
        <v>0</v>
      </c>
      <c r="I227" s="318">
        <v>381.7647058823529</v>
      </c>
      <c r="M227" s="2">
        <v>425</v>
      </c>
    </row>
    <row r="228" spans="2:13" ht="12.75">
      <c r="B228" s="278"/>
      <c r="H228" s="316">
        <v>0</v>
      </c>
      <c r="I228" s="256">
        <v>0</v>
      </c>
      <c r="M228" s="2">
        <v>425</v>
      </c>
    </row>
    <row r="229" spans="1:13" s="60" customFormat="1" ht="12.75">
      <c r="A229" s="14"/>
      <c r="B229" s="279">
        <v>95500</v>
      </c>
      <c r="C229" s="14" t="s">
        <v>1255</v>
      </c>
      <c r="D229" s="14"/>
      <c r="E229" s="14"/>
      <c r="F229" s="21"/>
      <c r="G229" s="21"/>
      <c r="H229" s="317">
        <v>0</v>
      </c>
      <c r="I229" s="318">
        <v>224.7058823529412</v>
      </c>
      <c r="M229" s="2">
        <v>425</v>
      </c>
    </row>
    <row r="230" spans="2:13" ht="12.75">
      <c r="B230" s="74"/>
      <c r="H230" s="316">
        <v>0</v>
      </c>
      <c r="I230" s="256">
        <v>0</v>
      </c>
      <c r="M230" s="2">
        <v>425</v>
      </c>
    </row>
    <row r="231" spans="1:13" s="60" customFormat="1" ht="12.75">
      <c r="A231" s="14"/>
      <c r="B231" s="344">
        <v>36880</v>
      </c>
      <c r="C231" s="14" t="s">
        <v>1318</v>
      </c>
      <c r="D231" s="14"/>
      <c r="E231" s="14"/>
      <c r="F231" s="119"/>
      <c r="G231" s="21"/>
      <c r="H231" s="317">
        <v>0</v>
      </c>
      <c r="I231" s="318">
        <v>86.7764705882353</v>
      </c>
      <c r="M231" s="2">
        <v>425</v>
      </c>
    </row>
    <row r="232" spans="2:13" ht="12.75">
      <c r="B232" s="74"/>
      <c r="D232" s="15"/>
      <c r="H232" s="316">
        <v>0</v>
      </c>
      <c r="I232" s="256">
        <v>0</v>
      </c>
      <c r="M232" s="2">
        <v>425</v>
      </c>
    </row>
    <row r="233" spans="1:13" ht="12.75">
      <c r="A233" s="14"/>
      <c r="B233" s="342">
        <v>268094</v>
      </c>
      <c r="C233" s="14"/>
      <c r="D233" s="14"/>
      <c r="E233" s="14" t="s">
        <v>1328</v>
      </c>
      <c r="F233" s="119"/>
      <c r="G233" s="21"/>
      <c r="H233" s="317">
        <v>0</v>
      </c>
      <c r="I233" s="318">
        <v>630.8094117647058</v>
      </c>
      <c r="J233" s="60"/>
      <c r="K233" s="60"/>
      <c r="L233" s="60"/>
      <c r="M233" s="2">
        <v>425</v>
      </c>
    </row>
    <row r="234" spans="2:13" ht="12.75">
      <c r="B234" s="74"/>
      <c r="H234" s="316">
        <v>0</v>
      </c>
      <c r="I234" s="256">
        <v>0</v>
      </c>
      <c r="M234" s="2">
        <v>425</v>
      </c>
    </row>
    <row r="235" spans="2:13" ht="12.75">
      <c r="B235" s="74"/>
      <c r="H235" s="316">
        <v>0</v>
      </c>
      <c r="I235" s="256">
        <v>0</v>
      </c>
      <c r="M235" s="2">
        <v>425</v>
      </c>
    </row>
    <row r="236" spans="1:13" s="60" customFormat="1" ht="12.75">
      <c r="A236" s="14"/>
      <c r="B236" s="279">
        <v>132730</v>
      </c>
      <c r="C236" s="96" t="s">
        <v>1329</v>
      </c>
      <c r="D236" s="96"/>
      <c r="E236" s="14"/>
      <c r="F236" s="21"/>
      <c r="G236" s="21"/>
      <c r="H236" s="317">
        <v>-132730</v>
      </c>
      <c r="I236" s="318">
        <v>312.3058823529412</v>
      </c>
      <c r="M236" s="2">
        <v>425</v>
      </c>
    </row>
    <row r="237" spans="2:13" ht="12.75">
      <c r="B237" s="278"/>
      <c r="H237" s="316">
        <v>0</v>
      </c>
      <c r="I237" s="256">
        <v>0</v>
      </c>
      <c r="M237" s="2">
        <v>425</v>
      </c>
    </row>
    <row r="238" spans="1:13" s="60" customFormat="1" ht="12.75">
      <c r="A238" s="14"/>
      <c r="B238" s="279">
        <v>132730</v>
      </c>
      <c r="C238" s="14"/>
      <c r="D238" s="14"/>
      <c r="E238" s="14" t="s">
        <v>1330</v>
      </c>
      <c r="F238" s="21"/>
      <c r="G238" s="21"/>
      <c r="H238" s="317">
        <v>0</v>
      </c>
      <c r="I238" s="318">
        <v>312.3058823529412</v>
      </c>
      <c r="M238" s="2">
        <v>425</v>
      </c>
    </row>
    <row r="239" spans="2:13" ht="12.75">
      <c r="B239" s="74"/>
      <c r="H239" s="316">
        <v>0</v>
      </c>
      <c r="I239" s="256">
        <v>0</v>
      </c>
      <c r="M239" s="2">
        <v>425</v>
      </c>
    </row>
    <row r="240" spans="2:13" ht="12.75">
      <c r="B240" s="74"/>
      <c r="H240" s="316">
        <v>0</v>
      </c>
      <c r="I240" s="256">
        <v>0</v>
      </c>
      <c r="M240" s="2">
        <v>425</v>
      </c>
    </row>
    <row r="241" spans="1:13" ht="12.75">
      <c r="A241" s="14"/>
      <c r="B241" s="342">
        <v>210000</v>
      </c>
      <c r="C241" s="14" t="s">
        <v>1608</v>
      </c>
      <c r="D241" s="14"/>
      <c r="E241" s="14"/>
      <c r="F241" s="119"/>
      <c r="G241" s="21"/>
      <c r="H241" s="317">
        <v>0</v>
      </c>
      <c r="I241" s="318">
        <v>494.11764705882354</v>
      </c>
      <c r="J241" s="60"/>
      <c r="K241" s="60"/>
      <c r="L241" s="60"/>
      <c r="M241" s="2">
        <v>425</v>
      </c>
    </row>
    <row r="242" spans="8:13" ht="12.75">
      <c r="H242" s="316">
        <v>0</v>
      </c>
      <c r="I242" s="256">
        <v>0</v>
      </c>
      <c r="M242" s="2">
        <v>425</v>
      </c>
    </row>
    <row r="243" spans="8:13" ht="12.75">
      <c r="H243" s="316">
        <v>0</v>
      </c>
      <c r="I243" s="256">
        <v>0</v>
      </c>
      <c r="M243" s="2">
        <v>425</v>
      </c>
    </row>
    <row r="244" spans="8:13" ht="12.75">
      <c r="H244" s="316">
        <v>0</v>
      </c>
      <c r="I244" s="256">
        <v>0</v>
      </c>
      <c r="M244" s="2">
        <v>425</v>
      </c>
    </row>
    <row r="245" spans="8:13" ht="12.75">
      <c r="H245" s="316">
        <v>0</v>
      </c>
      <c r="I245" s="256">
        <v>0</v>
      </c>
      <c r="M245" s="2">
        <v>425</v>
      </c>
    </row>
    <row r="246" spans="8:13" ht="12.75">
      <c r="H246" s="316">
        <v>0</v>
      </c>
      <c r="I246" s="256">
        <v>0</v>
      </c>
      <c r="M246" s="2">
        <v>425</v>
      </c>
    </row>
    <row r="247" spans="1:13" s="133" customFormat="1" ht="12.75">
      <c r="A247" s="1"/>
      <c r="B247" s="5"/>
      <c r="C247" s="1"/>
      <c r="D247" s="1"/>
      <c r="E247" s="1"/>
      <c r="F247" s="62"/>
      <c r="G247" s="30"/>
      <c r="H247" s="316">
        <v>0</v>
      </c>
      <c r="I247" s="256">
        <v>0</v>
      </c>
      <c r="J247"/>
      <c r="K247"/>
      <c r="L247"/>
      <c r="M247" s="2">
        <v>425</v>
      </c>
    </row>
    <row r="248" spans="1:13" s="133" customFormat="1" ht="13.5" thickBot="1">
      <c r="A248" s="48"/>
      <c r="B248" s="88">
        <v>9789664</v>
      </c>
      <c r="C248" s="47" t="s">
        <v>1349</v>
      </c>
      <c r="D248" s="48"/>
      <c r="E248" s="45"/>
      <c r="F248" s="113"/>
      <c r="G248" s="50"/>
      <c r="H248" s="320">
        <v>-9789664</v>
      </c>
      <c r="I248" s="321">
        <v>23034.503529411766</v>
      </c>
      <c r="J248" s="134"/>
      <c r="K248" s="53">
        <v>425</v>
      </c>
      <c r="L248" s="53"/>
      <c r="M248" s="2">
        <v>425</v>
      </c>
    </row>
    <row r="249" spans="1:13" s="133" customFormat="1" ht="12.75">
      <c r="A249" s="1"/>
      <c r="B249" s="37"/>
      <c r="C249" s="15"/>
      <c r="D249" s="15"/>
      <c r="E249" s="38"/>
      <c r="F249" s="85"/>
      <c r="G249" s="39"/>
      <c r="H249" s="5">
        <v>0</v>
      </c>
      <c r="I249" s="25">
        <v>0</v>
      </c>
      <c r="J249" s="25"/>
      <c r="K249" s="2">
        <v>425</v>
      </c>
      <c r="L249"/>
      <c r="M249" s="2">
        <v>425</v>
      </c>
    </row>
    <row r="250" spans="1:13" s="133" customFormat="1" ht="12.75">
      <c r="A250" s="15"/>
      <c r="B250" s="135" t="s">
        <v>1350</v>
      </c>
      <c r="C250" s="136" t="s">
        <v>1351</v>
      </c>
      <c r="D250" s="136"/>
      <c r="E250" s="136"/>
      <c r="F250" s="137"/>
      <c r="G250" s="138"/>
      <c r="H250" s="135"/>
      <c r="I250" s="139" t="s">
        <v>1346</v>
      </c>
      <c r="J250" s="140"/>
      <c r="K250" s="2">
        <v>425</v>
      </c>
      <c r="L250"/>
      <c r="M250" s="2">
        <v>425</v>
      </c>
    </row>
    <row r="251" spans="1:13" s="133" customFormat="1" ht="12.75">
      <c r="A251" s="15"/>
      <c r="B251" s="141">
        <v>0</v>
      </c>
      <c r="C251" s="142" t="s">
        <v>1352</v>
      </c>
      <c r="D251" s="142" t="s">
        <v>1353</v>
      </c>
      <c r="E251" s="143" t="s">
        <v>1530</v>
      </c>
      <c r="F251" s="137"/>
      <c r="G251" s="144"/>
      <c r="H251" s="135">
        <v>0</v>
      </c>
      <c r="I251" s="139">
        <v>0</v>
      </c>
      <c r="J251" s="145"/>
      <c r="K251" s="2">
        <v>425</v>
      </c>
      <c r="L251"/>
      <c r="M251" s="2">
        <v>425</v>
      </c>
    </row>
    <row r="252" spans="1:13" s="133" customFormat="1" ht="12.75">
      <c r="A252" s="146"/>
      <c r="B252" s="147">
        <v>1008300</v>
      </c>
      <c r="C252" s="148" t="s">
        <v>1354</v>
      </c>
      <c r="D252" s="148" t="s">
        <v>1353</v>
      </c>
      <c r="E252" s="148" t="s">
        <v>1530</v>
      </c>
      <c r="F252" s="137"/>
      <c r="G252" s="149"/>
      <c r="H252" s="135">
        <v>-1008300</v>
      </c>
      <c r="I252" s="139">
        <v>2372.470588235294</v>
      </c>
      <c r="J252" s="140"/>
      <c r="K252" s="2">
        <v>425</v>
      </c>
      <c r="L252" s="150"/>
      <c r="M252" s="2">
        <v>425</v>
      </c>
    </row>
    <row r="253" spans="1:13" ht="12.75">
      <c r="A253" s="151"/>
      <c r="B253" s="152">
        <v>2924955</v>
      </c>
      <c r="C253" s="153" t="s">
        <v>1355</v>
      </c>
      <c r="D253" s="153" t="s">
        <v>1353</v>
      </c>
      <c r="E253" s="153" t="s">
        <v>1530</v>
      </c>
      <c r="F253" s="137"/>
      <c r="G253" s="154"/>
      <c r="H253" s="135">
        <v>-3933255</v>
      </c>
      <c r="I253" s="139">
        <v>6882.247058823529</v>
      </c>
      <c r="J253" s="140"/>
      <c r="K253" s="2">
        <v>425</v>
      </c>
      <c r="L253" s="133"/>
      <c r="M253" s="2">
        <v>425</v>
      </c>
    </row>
    <row r="254" spans="1:13" ht="12.75">
      <c r="A254" s="151"/>
      <c r="B254" s="155">
        <v>0</v>
      </c>
      <c r="C254" s="156" t="s">
        <v>1356</v>
      </c>
      <c r="D254" s="156" t="s">
        <v>1353</v>
      </c>
      <c r="E254" s="156" t="s">
        <v>1530</v>
      </c>
      <c r="F254" s="137"/>
      <c r="G254" s="154"/>
      <c r="H254" s="135">
        <v>-3933255</v>
      </c>
      <c r="I254" s="139">
        <v>0</v>
      </c>
      <c r="J254" s="140"/>
      <c r="K254" s="2">
        <v>425</v>
      </c>
      <c r="L254" s="133"/>
      <c r="M254" s="2">
        <v>425</v>
      </c>
    </row>
    <row r="255" spans="1:13" s="159" customFormat="1" ht="12.75">
      <c r="A255" s="151"/>
      <c r="B255" s="157">
        <v>512855</v>
      </c>
      <c r="C255" s="158" t="s">
        <v>1357</v>
      </c>
      <c r="D255" s="158" t="s">
        <v>1353</v>
      </c>
      <c r="E255" s="158" t="s">
        <v>1530</v>
      </c>
      <c r="F255" s="137"/>
      <c r="G255" s="154"/>
      <c r="H255" s="135">
        <v>-4446110</v>
      </c>
      <c r="I255" s="139">
        <v>1206.7176470588236</v>
      </c>
      <c r="J255" s="140"/>
      <c r="K255" s="2">
        <v>425</v>
      </c>
      <c r="L255" s="133"/>
      <c r="M255" s="2">
        <v>425</v>
      </c>
    </row>
    <row r="256" spans="1:13" s="164" customFormat="1" ht="12.75">
      <c r="A256" s="151"/>
      <c r="B256" s="160">
        <v>2583200</v>
      </c>
      <c r="C256" s="161" t="s">
        <v>1358</v>
      </c>
      <c r="D256" s="162" t="s">
        <v>1353</v>
      </c>
      <c r="E256" s="162" t="s">
        <v>1530</v>
      </c>
      <c r="F256" s="137"/>
      <c r="G256" s="154"/>
      <c r="H256" s="163">
        <v>-7029310</v>
      </c>
      <c r="I256" s="139">
        <v>6078.117647058823</v>
      </c>
      <c r="J256" s="140"/>
      <c r="K256" s="2">
        <v>425</v>
      </c>
      <c r="L256" s="133"/>
      <c r="M256" s="2">
        <v>425</v>
      </c>
    </row>
    <row r="257" spans="1:13" ht="12.75">
      <c r="A257" s="151"/>
      <c r="B257" s="165">
        <v>217700</v>
      </c>
      <c r="C257" s="166" t="s">
        <v>1359</v>
      </c>
      <c r="D257" s="167" t="s">
        <v>1353</v>
      </c>
      <c r="E257" s="167" t="s">
        <v>1530</v>
      </c>
      <c r="F257" s="137"/>
      <c r="G257" s="154"/>
      <c r="H257" s="163">
        <v>-7247010</v>
      </c>
      <c r="I257" s="139">
        <v>512.2352941176471</v>
      </c>
      <c r="J257" s="140"/>
      <c r="K257" s="2">
        <v>425</v>
      </c>
      <c r="L257" s="133"/>
      <c r="M257" s="2">
        <v>425</v>
      </c>
    </row>
    <row r="258" spans="1:13" ht="12.75">
      <c r="A258" s="168"/>
      <c r="B258" s="169">
        <v>2302654</v>
      </c>
      <c r="C258" s="170" t="s">
        <v>1360</v>
      </c>
      <c r="D258" s="170" t="s">
        <v>1353</v>
      </c>
      <c r="E258" s="170" t="s">
        <v>1530</v>
      </c>
      <c r="F258" s="171"/>
      <c r="G258" s="171"/>
      <c r="H258" s="163">
        <v>-9549664</v>
      </c>
      <c r="I258" s="139">
        <v>5418.009411764706</v>
      </c>
      <c r="J258" s="172"/>
      <c r="K258" s="2">
        <v>425</v>
      </c>
      <c r="L258" s="159"/>
      <c r="M258" s="2">
        <v>425</v>
      </c>
    </row>
    <row r="259" spans="1:13" ht="12.75">
      <c r="A259" s="168"/>
      <c r="B259" s="173">
        <v>240000</v>
      </c>
      <c r="C259" s="174" t="s">
        <v>1361</v>
      </c>
      <c r="D259" s="174" t="s">
        <v>1353</v>
      </c>
      <c r="E259" s="174" t="s">
        <v>1530</v>
      </c>
      <c r="F259" s="171"/>
      <c r="G259" s="171"/>
      <c r="H259" s="163">
        <v>-9789664</v>
      </c>
      <c r="I259" s="139">
        <v>564.7058823529412</v>
      </c>
      <c r="J259" s="172"/>
      <c r="K259" s="2">
        <v>425</v>
      </c>
      <c r="L259" s="159"/>
      <c r="M259" s="2">
        <v>425</v>
      </c>
    </row>
    <row r="260" spans="1:13" ht="12.75">
      <c r="A260" s="15"/>
      <c r="B260" s="175">
        <v>9789664</v>
      </c>
      <c r="C260" s="176" t="s">
        <v>1362</v>
      </c>
      <c r="D260" s="177"/>
      <c r="E260" s="177"/>
      <c r="F260" s="137"/>
      <c r="G260" s="178"/>
      <c r="H260" s="163">
        <v>0</v>
      </c>
      <c r="I260" s="129">
        <v>23034.503529411766</v>
      </c>
      <c r="J260" s="179"/>
      <c r="K260" s="2">
        <v>425</v>
      </c>
      <c r="M260" s="2">
        <v>425</v>
      </c>
    </row>
    <row r="261" spans="8:13" ht="12.75">
      <c r="H261" s="5">
        <v>0</v>
      </c>
      <c r="I261" s="25">
        <v>0</v>
      </c>
      <c r="K261" s="2">
        <v>425</v>
      </c>
      <c r="M261" s="2">
        <v>425</v>
      </c>
    </row>
    <row r="262" spans="9:13" ht="12.75">
      <c r="I262" s="25"/>
      <c r="M262" s="2">
        <v>425</v>
      </c>
    </row>
    <row r="263" spans="9:13" ht="12.75">
      <c r="I263" s="25"/>
      <c r="M263" s="2"/>
    </row>
    <row r="264" spans="1:13" ht="12.75">
      <c r="A264" s="15"/>
      <c r="B264" s="180">
        <v>-1130067.6</v>
      </c>
      <c r="C264" s="181" t="s">
        <v>1352</v>
      </c>
      <c r="D264" s="182" t="s">
        <v>1363</v>
      </c>
      <c r="E264" s="181"/>
      <c r="F264" s="131"/>
      <c r="G264" s="183"/>
      <c r="H264" s="5">
        <v>1130067.6</v>
      </c>
      <c r="I264" s="25">
        <v>-2282.9648484848485</v>
      </c>
      <c r="J264" s="25"/>
      <c r="K264" s="44">
        <v>495</v>
      </c>
      <c r="M264" s="44">
        <v>495</v>
      </c>
    </row>
    <row r="265" spans="1:13" ht="12.75">
      <c r="A265" s="15"/>
      <c r="B265" s="180">
        <v>-2838723</v>
      </c>
      <c r="C265" s="181" t="s">
        <v>1352</v>
      </c>
      <c r="D265" s="181" t="s">
        <v>1364</v>
      </c>
      <c r="E265" s="181"/>
      <c r="F265" s="131"/>
      <c r="G265" s="183"/>
      <c r="H265" s="5">
        <v>3968790.6</v>
      </c>
      <c r="I265" s="25">
        <v>-5914.00625</v>
      </c>
      <c r="J265" s="25"/>
      <c r="K265" s="44">
        <v>480</v>
      </c>
      <c r="M265" s="44">
        <v>480</v>
      </c>
    </row>
    <row r="266" spans="1:13" ht="12.75">
      <c r="A266" s="15"/>
      <c r="B266" s="180">
        <v>1038968</v>
      </c>
      <c r="C266" s="181" t="s">
        <v>1352</v>
      </c>
      <c r="D266" s="181" t="s">
        <v>1365</v>
      </c>
      <c r="E266" s="181"/>
      <c r="F266" s="131"/>
      <c r="G266" s="183"/>
      <c r="H266" s="5">
        <v>2929822.6</v>
      </c>
      <c r="I266" s="25">
        <v>2164.516666666667</v>
      </c>
      <c r="J266" s="25"/>
      <c r="K266" s="44">
        <v>480</v>
      </c>
      <c r="M266" s="44">
        <v>480</v>
      </c>
    </row>
    <row r="267" spans="1:13" s="60" customFormat="1" ht="12.75">
      <c r="A267" s="15"/>
      <c r="B267" s="180">
        <v>3951891</v>
      </c>
      <c r="C267" s="181" t="s">
        <v>1352</v>
      </c>
      <c r="D267" s="181" t="s">
        <v>1366</v>
      </c>
      <c r="E267" s="181"/>
      <c r="F267" s="131"/>
      <c r="G267" s="183"/>
      <c r="H267" s="5">
        <v>-1022068.4</v>
      </c>
      <c r="I267" s="25">
        <v>8148.228865979381</v>
      </c>
      <c r="J267" s="25"/>
      <c r="K267" s="44">
        <v>485</v>
      </c>
      <c r="L267"/>
      <c r="M267" s="44">
        <v>485</v>
      </c>
    </row>
    <row r="268" spans="1:13" ht="12.75">
      <c r="A268" s="15"/>
      <c r="B268" s="180">
        <v>715029</v>
      </c>
      <c r="C268" s="181" t="s">
        <v>1352</v>
      </c>
      <c r="D268" s="181" t="s">
        <v>1367</v>
      </c>
      <c r="E268" s="181"/>
      <c r="F268" s="131"/>
      <c r="G268" s="183"/>
      <c r="H268" s="5">
        <v>-1737097.4</v>
      </c>
      <c r="I268" s="25">
        <v>1459.2428571428572</v>
      </c>
      <c r="J268" s="25"/>
      <c r="K268" s="44">
        <v>490</v>
      </c>
      <c r="M268" s="44">
        <v>490</v>
      </c>
    </row>
    <row r="269" spans="1:13" ht="12.75">
      <c r="A269" s="15"/>
      <c r="B269" s="180">
        <v>-2325776</v>
      </c>
      <c r="C269" s="181" t="s">
        <v>1352</v>
      </c>
      <c r="D269" s="181" t="s">
        <v>1368</v>
      </c>
      <c r="E269" s="181"/>
      <c r="F269" s="131"/>
      <c r="G269" s="183"/>
      <c r="H269" s="5">
        <v>588678.6</v>
      </c>
      <c r="I269" s="25">
        <v>-4746.481632653061</v>
      </c>
      <c r="J269" s="25"/>
      <c r="K269" s="44">
        <v>490</v>
      </c>
      <c r="M269" s="44">
        <v>490</v>
      </c>
    </row>
    <row r="270" spans="1:13" s="18" customFormat="1" ht="12.75">
      <c r="A270" s="15"/>
      <c r="B270" s="180">
        <v>166900</v>
      </c>
      <c r="C270" s="181" t="s">
        <v>1352</v>
      </c>
      <c r="D270" s="181" t="s">
        <v>1369</v>
      </c>
      <c r="E270" s="181"/>
      <c r="F270" s="131"/>
      <c r="G270" s="183"/>
      <c r="H270" s="5">
        <v>421778.6</v>
      </c>
      <c r="I270" s="25">
        <v>340.61224489795916</v>
      </c>
      <c r="J270" s="25"/>
      <c r="K270" s="44">
        <v>490</v>
      </c>
      <c r="L270"/>
      <c r="M270" s="44">
        <v>490</v>
      </c>
    </row>
    <row r="271" spans="1:13" ht="12.75">
      <c r="A271" s="15"/>
      <c r="B271" s="180">
        <v>235000</v>
      </c>
      <c r="C271" s="181" t="s">
        <v>1352</v>
      </c>
      <c r="D271" s="181" t="s">
        <v>1370</v>
      </c>
      <c r="E271" s="181"/>
      <c r="F271" s="131"/>
      <c r="G271" s="183"/>
      <c r="H271" s="5">
        <v>186778.6</v>
      </c>
      <c r="I271" s="25">
        <v>489.5833333333333</v>
      </c>
      <c r="J271" s="25"/>
      <c r="K271" s="44">
        <v>480</v>
      </c>
      <c r="M271" s="44">
        <v>480</v>
      </c>
    </row>
    <row r="272" spans="1:13" s="184" customFormat="1" ht="12.75">
      <c r="A272" s="15"/>
      <c r="B272" s="180">
        <v>141050</v>
      </c>
      <c r="C272" s="181" t="s">
        <v>1352</v>
      </c>
      <c r="D272" s="181" t="s">
        <v>1371</v>
      </c>
      <c r="E272" s="181"/>
      <c r="F272" s="131"/>
      <c r="G272" s="183"/>
      <c r="H272" s="5">
        <v>45728.60000000009</v>
      </c>
      <c r="I272" s="25">
        <v>296.94736842105266</v>
      </c>
      <c r="J272" s="25"/>
      <c r="K272" s="44">
        <v>475</v>
      </c>
      <c r="L272"/>
      <c r="M272" s="44">
        <v>475</v>
      </c>
    </row>
    <row r="273" spans="1:13" s="184" customFormat="1" ht="12.75">
      <c r="A273" s="15"/>
      <c r="B273" s="180">
        <v>46500</v>
      </c>
      <c r="C273" s="181" t="s">
        <v>1352</v>
      </c>
      <c r="D273" s="181" t="s">
        <v>1372</v>
      </c>
      <c r="E273" s="181"/>
      <c r="F273" s="131"/>
      <c r="G273" s="183"/>
      <c r="H273" s="5">
        <v>-771.3999999999069</v>
      </c>
      <c r="I273" s="25">
        <v>101.08695652173913</v>
      </c>
      <c r="J273" s="25"/>
      <c r="K273" s="44">
        <v>460</v>
      </c>
      <c r="L273" s="18"/>
      <c r="M273" s="44">
        <v>460</v>
      </c>
    </row>
    <row r="274" spans="1:13" s="184" customFormat="1" ht="12.75">
      <c r="A274" s="14"/>
      <c r="B274" s="185">
        <v>771.3999999999069</v>
      </c>
      <c r="C274" s="186" t="s">
        <v>1352</v>
      </c>
      <c r="D274" s="186" t="s">
        <v>1373</v>
      </c>
      <c r="E274" s="186"/>
      <c r="F274" s="119" t="s">
        <v>1374</v>
      </c>
      <c r="G274" s="187"/>
      <c r="H274" s="188"/>
      <c r="I274" s="59">
        <v>1.7142222222220154</v>
      </c>
      <c r="J274" s="59"/>
      <c r="K274" s="61">
        <v>450</v>
      </c>
      <c r="L274" s="60"/>
      <c r="M274" s="61">
        <v>450</v>
      </c>
    </row>
    <row r="275" spans="1:13" s="184" customFormat="1" ht="12.75">
      <c r="A275" s="15"/>
      <c r="B275" s="189"/>
      <c r="C275" s="182"/>
      <c r="D275" s="182"/>
      <c r="E275" s="182"/>
      <c r="F275" s="34"/>
      <c r="G275" s="190"/>
      <c r="H275" s="32"/>
      <c r="I275" s="25"/>
      <c r="J275" s="25"/>
      <c r="K275" s="44"/>
      <c r="L275"/>
      <c r="M275" s="44"/>
    </row>
    <row r="276" spans="1:13" s="184" customFormat="1" ht="12.75">
      <c r="A276" s="1"/>
      <c r="B276" s="5"/>
      <c r="C276" s="1"/>
      <c r="D276" s="1"/>
      <c r="E276" s="1"/>
      <c r="F276" s="85"/>
      <c r="G276" s="30"/>
      <c r="H276" s="5"/>
      <c r="I276" s="25"/>
      <c r="J276" s="25"/>
      <c r="K276" s="44"/>
      <c r="L276"/>
      <c r="M276" s="44"/>
    </row>
    <row r="277" spans="1:13" s="184" customFormat="1" ht="12.75">
      <c r="A277" s="146"/>
      <c r="B277" s="191">
        <v>-84</v>
      </c>
      <c r="C277" s="146"/>
      <c r="D277" s="146" t="s">
        <v>1363</v>
      </c>
      <c r="E277" s="146"/>
      <c r="F277" s="34"/>
      <c r="G277" s="192"/>
      <c r="H277" s="5">
        <v>84</v>
      </c>
      <c r="I277" s="25">
        <v>-0.1696969696969697</v>
      </c>
      <c r="J277" s="43"/>
      <c r="K277" s="193">
        <v>495</v>
      </c>
      <c r="M277" s="193">
        <v>495</v>
      </c>
    </row>
    <row r="278" spans="1:13" s="184" customFormat="1" ht="12.75">
      <c r="A278" s="146"/>
      <c r="B278" s="191">
        <v>-1632797</v>
      </c>
      <c r="C278" s="146" t="s">
        <v>1354</v>
      </c>
      <c r="D278" s="146" t="s">
        <v>1364</v>
      </c>
      <c r="E278" s="146"/>
      <c r="F278" s="34"/>
      <c r="G278" s="192"/>
      <c r="H278" s="5">
        <v>1632881</v>
      </c>
      <c r="I278" s="25">
        <v>-3401.6604166666666</v>
      </c>
      <c r="J278" s="43"/>
      <c r="K278" s="193">
        <v>480</v>
      </c>
      <c r="M278" s="193">
        <v>480</v>
      </c>
    </row>
    <row r="279" spans="1:13" s="184" customFormat="1" ht="12.75">
      <c r="A279" s="146"/>
      <c r="B279" s="191">
        <v>1692290</v>
      </c>
      <c r="C279" s="146" t="s">
        <v>1354</v>
      </c>
      <c r="D279" s="146" t="s">
        <v>1365</v>
      </c>
      <c r="E279" s="146"/>
      <c r="F279" s="34"/>
      <c r="G279" s="192"/>
      <c r="H279" s="5">
        <v>-59409</v>
      </c>
      <c r="I279" s="25">
        <v>3525.6041666666665</v>
      </c>
      <c r="J279" s="43"/>
      <c r="K279" s="193">
        <v>480</v>
      </c>
      <c r="M279" s="193">
        <v>480</v>
      </c>
    </row>
    <row r="280" spans="1:13" s="184" customFormat="1" ht="12.75">
      <c r="A280" s="146"/>
      <c r="B280" s="191">
        <v>-1625822</v>
      </c>
      <c r="C280" s="146" t="s">
        <v>1354</v>
      </c>
      <c r="D280" s="146" t="s">
        <v>1375</v>
      </c>
      <c r="E280" s="146"/>
      <c r="F280" s="34"/>
      <c r="G280" s="192"/>
      <c r="H280" s="5">
        <v>1566413</v>
      </c>
      <c r="I280" s="25">
        <v>-3352.2103092783505</v>
      </c>
      <c r="J280" s="43"/>
      <c r="K280" s="193">
        <v>485</v>
      </c>
      <c r="M280" s="193">
        <v>485</v>
      </c>
    </row>
    <row r="281" spans="1:13" s="184" customFormat="1" ht="12.75">
      <c r="A281" s="146"/>
      <c r="B281" s="191">
        <v>2016575</v>
      </c>
      <c r="C281" s="146" t="s">
        <v>1354</v>
      </c>
      <c r="D281" s="146" t="s">
        <v>1376</v>
      </c>
      <c r="E281" s="146"/>
      <c r="F281" s="34"/>
      <c r="G281" s="192"/>
      <c r="H281" s="5">
        <v>-450162</v>
      </c>
      <c r="I281" s="25">
        <v>4157.886597938144</v>
      </c>
      <c r="J281" s="43"/>
      <c r="K281" s="193">
        <v>485</v>
      </c>
      <c r="M281" s="193">
        <v>485</v>
      </c>
    </row>
    <row r="282" spans="1:13" s="184" customFormat="1" ht="12.75">
      <c r="A282" s="146"/>
      <c r="B282" s="191">
        <v>-1632171</v>
      </c>
      <c r="C282" s="146" t="s">
        <v>1354</v>
      </c>
      <c r="D282" s="146" t="s">
        <v>1377</v>
      </c>
      <c r="E282" s="146"/>
      <c r="F282" s="34"/>
      <c r="G282" s="192"/>
      <c r="H282" s="5">
        <v>1182009</v>
      </c>
      <c r="I282" s="25">
        <v>-3330.9612244897958</v>
      </c>
      <c r="J282" s="43"/>
      <c r="K282" s="193">
        <v>490</v>
      </c>
      <c r="M282" s="193">
        <v>490</v>
      </c>
    </row>
    <row r="283" spans="1:13" s="184" customFormat="1" ht="12.75">
      <c r="A283" s="146"/>
      <c r="B283" s="191">
        <v>1646625</v>
      </c>
      <c r="C283" s="146" t="s">
        <v>1354</v>
      </c>
      <c r="D283" s="146" t="s">
        <v>1367</v>
      </c>
      <c r="E283" s="146"/>
      <c r="F283" s="34"/>
      <c r="G283" s="192"/>
      <c r="H283" s="5">
        <v>-464616</v>
      </c>
      <c r="I283" s="25">
        <v>3360.4591836734694</v>
      </c>
      <c r="J283" s="43"/>
      <c r="K283" s="193">
        <v>490</v>
      </c>
      <c r="M283" s="193">
        <v>490</v>
      </c>
    </row>
    <row r="284" spans="1:13" s="184" customFormat="1" ht="12.75">
      <c r="A284" s="146"/>
      <c r="B284" s="191">
        <v>-1651098</v>
      </c>
      <c r="C284" s="146" t="s">
        <v>1354</v>
      </c>
      <c r="D284" s="146" t="s">
        <v>1368</v>
      </c>
      <c r="E284" s="146"/>
      <c r="F284" s="34"/>
      <c r="G284" s="192"/>
      <c r="H284" s="5">
        <v>1186482</v>
      </c>
      <c r="I284" s="25">
        <v>-3369.587755102041</v>
      </c>
      <c r="J284" s="43"/>
      <c r="K284" s="193">
        <v>490</v>
      </c>
      <c r="M284" s="193">
        <v>490</v>
      </c>
    </row>
    <row r="285" spans="1:13" s="194" customFormat="1" ht="12.75">
      <c r="A285" s="146"/>
      <c r="B285" s="191">
        <v>1435284</v>
      </c>
      <c r="C285" s="146" t="s">
        <v>1354</v>
      </c>
      <c r="D285" s="146" t="s">
        <v>1369</v>
      </c>
      <c r="E285" s="146"/>
      <c r="F285" s="34"/>
      <c r="G285" s="192"/>
      <c r="H285" s="5">
        <v>-248802</v>
      </c>
      <c r="I285" s="25">
        <v>2929.1510204081633</v>
      </c>
      <c r="J285" s="43"/>
      <c r="K285" s="193">
        <v>490</v>
      </c>
      <c r="L285" s="184"/>
      <c r="M285" s="193">
        <v>490</v>
      </c>
    </row>
    <row r="286" spans="1:13" s="194" customFormat="1" ht="12.75">
      <c r="A286" s="146"/>
      <c r="B286" s="191">
        <v>-1651505</v>
      </c>
      <c r="C286" s="146" t="s">
        <v>1354</v>
      </c>
      <c r="D286" s="146" t="s">
        <v>1378</v>
      </c>
      <c r="E286" s="146"/>
      <c r="F286" s="34"/>
      <c r="G286" s="192"/>
      <c r="H286" s="5">
        <v>1402703</v>
      </c>
      <c r="I286" s="25">
        <v>-3440.6354166666665</v>
      </c>
      <c r="J286" s="43"/>
      <c r="K286" s="193">
        <v>480</v>
      </c>
      <c r="L286" s="184"/>
      <c r="M286" s="193">
        <v>480</v>
      </c>
    </row>
    <row r="287" spans="1:13" s="194" customFormat="1" ht="12.75">
      <c r="A287" s="146"/>
      <c r="B287" s="191">
        <v>1947525</v>
      </c>
      <c r="C287" s="146" t="s">
        <v>1354</v>
      </c>
      <c r="D287" s="146" t="s">
        <v>1370</v>
      </c>
      <c r="E287" s="146"/>
      <c r="F287" s="34"/>
      <c r="G287" s="192"/>
      <c r="H287" s="5">
        <v>-544822</v>
      </c>
      <c r="I287" s="25">
        <v>4057.34375</v>
      </c>
      <c r="J287" s="43"/>
      <c r="K287" s="193">
        <v>480</v>
      </c>
      <c r="L287" s="184"/>
      <c r="M287" s="193">
        <v>480</v>
      </c>
    </row>
    <row r="288" spans="1:13" s="194" customFormat="1" ht="12.75">
      <c r="A288" s="146"/>
      <c r="B288" s="191">
        <v>-1640906</v>
      </c>
      <c r="C288" s="146" t="s">
        <v>1354</v>
      </c>
      <c r="D288" s="146" t="s">
        <v>1379</v>
      </c>
      <c r="E288" s="146"/>
      <c r="F288" s="34"/>
      <c r="G288" s="192"/>
      <c r="H288" s="5">
        <v>1096084</v>
      </c>
      <c r="I288" s="25">
        <v>-3454.538947368421</v>
      </c>
      <c r="J288" s="43"/>
      <c r="K288" s="193">
        <v>475</v>
      </c>
      <c r="L288" s="184"/>
      <c r="M288" s="193">
        <v>475</v>
      </c>
    </row>
    <row r="289" spans="1:13" s="194" customFormat="1" ht="12.75">
      <c r="A289" s="146"/>
      <c r="B289" s="191">
        <v>1395145</v>
      </c>
      <c r="C289" s="146" t="s">
        <v>1354</v>
      </c>
      <c r="D289" s="146" t="s">
        <v>1371</v>
      </c>
      <c r="E289" s="146"/>
      <c r="F289" s="34"/>
      <c r="G289" s="192"/>
      <c r="H289" s="5">
        <v>-299061</v>
      </c>
      <c r="I289" s="25">
        <v>2937.1473684210528</v>
      </c>
      <c r="J289" s="43"/>
      <c r="K289" s="193">
        <v>475</v>
      </c>
      <c r="L289" s="184"/>
      <c r="M289" s="193">
        <v>475</v>
      </c>
    </row>
    <row r="290" spans="1:13" ht="12.75">
      <c r="A290" s="146"/>
      <c r="B290" s="191">
        <v>-1588288</v>
      </c>
      <c r="C290" s="146" t="s">
        <v>1354</v>
      </c>
      <c r="D290" s="146" t="s">
        <v>1380</v>
      </c>
      <c r="E290" s="146"/>
      <c r="F290" s="34"/>
      <c r="G290" s="192"/>
      <c r="H290" s="5">
        <v>1289227</v>
      </c>
      <c r="I290" s="25">
        <v>-3452.8</v>
      </c>
      <c r="J290" s="43"/>
      <c r="K290" s="193">
        <v>460</v>
      </c>
      <c r="L290" s="184"/>
      <c r="M290" s="193">
        <v>460</v>
      </c>
    </row>
    <row r="291" spans="1:13" ht="12.75">
      <c r="A291" s="146"/>
      <c r="B291" s="191">
        <v>1174975</v>
      </c>
      <c r="C291" s="146" t="s">
        <v>1354</v>
      </c>
      <c r="D291" s="146" t="s">
        <v>1372</v>
      </c>
      <c r="E291" s="146"/>
      <c r="F291" s="34"/>
      <c r="G291" s="192"/>
      <c r="H291" s="5">
        <v>114252</v>
      </c>
      <c r="I291" s="25">
        <v>2554.2934782608695</v>
      </c>
      <c r="J291" s="43"/>
      <c r="K291" s="193">
        <v>460</v>
      </c>
      <c r="L291" s="184"/>
      <c r="M291" s="193">
        <v>460</v>
      </c>
    </row>
    <row r="292" spans="1:13" ht="12.75">
      <c r="A292" s="146"/>
      <c r="B292" s="191">
        <v>-1588948</v>
      </c>
      <c r="C292" s="146" t="s">
        <v>1354</v>
      </c>
      <c r="D292" s="146" t="s">
        <v>1381</v>
      </c>
      <c r="E292" s="146"/>
      <c r="F292" s="34"/>
      <c r="G292" s="192"/>
      <c r="H292" s="5">
        <v>1703200</v>
      </c>
      <c r="I292" s="25">
        <v>-3570.6696629213484</v>
      </c>
      <c r="J292" s="43"/>
      <c r="K292" s="193">
        <v>445</v>
      </c>
      <c r="L292" s="184"/>
      <c r="M292" s="193">
        <v>445</v>
      </c>
    </row>
    <row r="293" spans="1:13" ht="12.75">
      <c r="A293" s="146"/>
      <c r="B293" s="191">
        <v>2826975</v>
      </c>
      <c r="C293" s="146" t="s">
        <v>1354</v>
      </c>
      <c r="D293" s="146" t="s">
        <v>1382</v>
      </c>
      <c r="E293" s="146"/>
      <c r="F293" s="34"/>
      <c r="G293" s="192"/>
      <c r="H293" s="5">
        <v>-1123775</v>
      </c>
      <c r="I293" s="25">
        <v>6352.752808988764</v>
      </c>
      <c r="J293" s="43"/>
      <c r="K293" s="193">
        <v>445</v>
      </c>
      <c r="L293" s="184"/>
      <c r="M293" s="193">
        <v>445</v>
      </c>
    </row>
    <row r="294" spans="1:13" ht="12.75">
      <c r="A294" s="146"/>
      <c r="B294" s="191">
        <v>-1558796</v>
      </c>
      <c r="C294" s="146" t="s">
        <v>1354</v>
      </c>
      <c r="D294" s="146" t="s">
        <v>1383</v>
      </c>
      <c r="E294" s="146"/>
      <c r="F294" s="34"/>
      <c r="G294" s="192"/>
      <c r="H294" s="5">
        <v>435021</v>
      </c>
      <c r="I294" s="25">
        <v>-3463.991111111111</v>
      </c>
      <c r="J294" s="43"/>
      <c r="K294" s="193">
        <v>450</v>
      </c>
      <c r="L294" s="184"/>
      <c r="M294" s="193">
        <v>450</v>
      </c>
    </row>
    <row r="295" spans="1:13" s="18" customFormat="1" ht="12.75">
      <c r="A295" s="146"/>
      <c r="B295" s="191">
        <v>1015250</v>
      </c>
      <c r="C295" s="146" t="s">
        <v>1354</v>
      </c>
      <c r="D295" s="146" t="s">
        <v>1384</v>
      </c>
      <c r="E295" s="146"/>
      <c r="F295" s="34"/>
      <c r="G295" s="192"/>
      <c r="H295" s="5">
        <v>-580229</v>
      </c>
      <c r="I295" s="25">
        <v>2256.1111111111113</v>
      </c>
      <c r="J295" s="43"/>
      <c r="K295" s="193">
        <v>450</v>
      </c>
      <c r="L295" s="184"/>
      <c r="M295" s="193">
        <v>450</v>
      </c>
    </row>
    <row r="296" spans="1:13" s="18" customFormat="1" ht="12.75">
      <c r="A296" s="146"/>
      <c r="B296" s="191">
        <v>-1515726</v>
      </c>
      <c r="C296" s="146" t="s">
        <v>1354</v>
      </c>
      <c r="D296" s="146" t="s">
        <v>1385</v>
      </c>
      <c r="E296" s="146"/>
      <c r="F296" s="34"/>
      <c r="G296" s="192"/>
      <c r="H296" s="5">
        <v>935497</v>
      </c>
      <c r="I296" s="25">
        <v>-3406.125842696629</v>
      </c>
      <c r="J296" s="43"/>
      <c r="K296" s="193">
        <v>445</v>
      </c>
      <c r="L296" s="184"/>
      <c r="M296" s="193">
        <v>445</v>
      </c>
    </row>
    <row r="297" spans="1:13" s="18" customFormat="1" ht="12.75">
      <c r="A297" s="146"/>
      <c r="B297" s="191">
        <v>1634200</v>
      </c>
      <c r="C297" s="146" t="s">
        <v>1354</v>
      </c>
      <c r="D297" s="146" t="s">
        <v>1386</v>
      </c>
      <c r="E297" s="146"/>
      <c r="F297" s="34"/>
      <c r="G297" s="192"/>
      <c r="H297" s="5">
        <v>-698703</v>
      </c>
      <c r="I297" s="25">
        <v>3672.3595505617977</v>
      </c>
      <c r="J297" s="43"/>
      <c r="K297" s="193">
        <v>445</v>
      </c>
      <c r="L297" s="184"/>
      <c r="M297" s="193">
        <v>445</v>
      </c>
    </row>
    <row r="298" spans="1:13" s="18" customFormat="1" ht="12.75">
      <c r="A298" s="146"/>
      <c r="B298" s="191">
        <v>-1491804</v>
      </c>
      <c r="C298" s="146" t="s">
        <v>1354</v>
      </c>
      <c r="D298" s="146" t="s">
        <v>1387</v>
      </c>
      <c r="E298" s="146"/>
      <c r="F298" s="34"/>
      <c r="G298" s="192"/>
      <c r="H298" s="5">
        <v>793101</v>
      </c>
      <c r="I298" s="25">
        <v>-3390.4636363636364</v>
      </c>
      <c r="J298" s="43"/>
      <c r="K298" s="193">
        <v>440</v>
      </c>
      <c r="L298" s="184"/>
      <c r="M298" s="193">
        <v>440</v>
      </c>
    </row>
    <row r="299" spans="1:13" s="18" customFormat="1" ht="12.75">
      <c r="A299" s="146"/>
      <c r="B299" s="191">
        <v>1497845</v>
      </c>
      <c r="C299" s="146" t="s">
        <v>1354</v>
      </c>
      <c r="D299" s="146" t="s">
        <v>1388</v>
      </c>
      <c r="E299" s="146"/>
      <c r="F299" s="34"/>
      <c r="G299" s="192"/>
      <c r="H299" s="5">
        <v>-704744</v>
      </c>
      <c r="I299" s="25">
        <v>3404.193181818182</v>
      </c>
      <c r="J299" s="43"/>
      <c r="K299" s="193">
        <v>440</v>
      </c>
      <c r="L299" s="184"/>
      <c r="M299" s="193">
        <v>440</v>
      </c>
    </row>
    <row r="300" spans="1:13" s="18" customFormat="1" ht="12.75">
      <c r="A300" s="146"/>
      <c r="B300" s="191">
        <v>-1716689</v>
      </c>
      <c r="C300" s="146" t="s">
        <v>1354</v>
      </c>
      <c r="D300" s="146" t="s">
        <v>1531</v>
      </c>
      <c r="E300" s="146"/>
      <c r="F300" s="34"/>
      <c r="G300" s="192"/>
      <c r="H300" s="5">
        <v>1011945</v>
      </c>
      <c r="I300" s="25">
        <v>-4039.268235294118</v>
      </c>
      <c r="J300" s="43"/>
      <c r="K300" s="193">
        <v>425</v>
      </c>
      <c r="L300" s="184"/>
      <c r="M300" s="193">
        <v>425</v>
      </c>
    </row>
    <row r="301" spans="1:13" s="18" customFormat="1" ht="12.75">
      <c r="A301" s="146"/>
      <c r="B301" s="191">
        <v>1008300</v>
      </c>
      <c r="C301" s="146" t="s">
        <v>1354</v>
      </c>
      <c r="D301" s="146" t="s">
        <v>1532</v>
      </c>
      <c r="E301" s="146"/>
      <c r="F301" s="34"/>
      <c r="G301" s="192"/>
      <c r="H301" s="5">
        <v>3645</v>
      </c>
      <c r="I301" s="25">
        <v>2372.470588235294</v>
      </c>
      <c r="J301" s="43"/>
      <c r="K301" s="193">
        <v>425</v>
      </c>
      <c r="L301" s="184"/>
      <c r="M301" s="193">
        <v>425</v>
      </c>
    </row>
    <row r="302" spans="1:13" s="18" customFormat="1" ht="12.75">
      <c r="A302" s="195"/>
      <c r="B302" s="196">
        <v>-3645</v>
      </c>
      <c r="C302" s="195" t="s">
        <v>1354</v>
      </c>
      <c r="D302" s="195" t="s">
        <v>1533</v>
      </c>
      <c r="E302" s="195"/>
      <c r="F302" s="119"/>
      <c r="G302" s="197"/>
      <c r="H302" s="58"/>
      <c r="I302" s="59">
        <v>-8.576470588235294</v>
      </c>
      <c r="J302" s="59"/>
      <c r="K302" s="61">
        <v>425</v>
      </c>
      <c r="L302" s="194"/>
      <c r="M302" s="61">
        <v>425</v>
      </c>
    </row>
    <row r="303" spans="1:13" s="18" customFormat="1" ht="12.75">
      <c r="A303" s="1"/>
      <c r="B303" s="5"/>
      <c r="C303" s="1"/>
      <c r="D303" s="1"/>
      <c r="E303" s="1"/>
      <c r="F303" s="85"/>
      <c r="G303" s="30"/>
      <c r="H303" s="5"/>
      <c r="I303" s="25"/>
      <c r="J303" s="43"/>
      <c r="K303" s="193"/>
      <c r="M303" s="193"/>
    </row>
    <row r="304" spans="1:13" s="60" customFormat="1" ht="12.75">
      <c r="A304" s="151"/>
      <c r="B304" s="198"/>
      <c r="C304" s="151"/>
      <c r="D304" s="151"/>
      <c r="E304" s="151"/>
      <c r="F304" s="34"/>
      <c r="G304" s="199"/>
      <c r="H304" s="5"/>
      <c r="I304" s="200"/>
      <c r="J304" s="200"/>
      <c r="K304" s="201"/>
      <c r="L304" s="202"/>
      <c r="M304" s="201"/>
    </row>
    <row r="305" spans="1:13" s="60" customFormat="1" ht="12.75">
      <c r="A305" s="15"/>
      <c r="B305" s="203">
        <v>1734162</v>
      </c>
      <c r="C305" s="204" t="s">
        <v>1389</v>
      </c>
      <c r="D305" s="204" t="s">
        <v>1367</v>
      </c>
      <c r="E305" s="205"/>
      <c r="F305" s="34"/>
      <c r="G305" s="206"/>
      <c r="H305" s="5">
        <v>-1734162</v>
      </c>
      <c r="I305" s="25">
        <v>3539.1061224489795</v>
      </c>
      <c r="J305" s="43"/>
      <c r="K305" s="44">
        <v>490</v>
      </c>
      <c r="L305" s="18"/>
      <c r="M305" s="44">
        <v>490</v>
      </c>
    </row>
    <row r="306" spans="1:13" ht="12.75">
      <c r="A306" s="15"/>
      <c r="B306" s="203">
        <v>2236604</v>
      </c>
      <c r="C306" s="204" t="s">
        <v>1389</v>
      </c>
      <c r="D306" s="204" t="s">
        <v>1369</v>
      </c>
      <c r="E306" s="205"/>
      <c r="F306" s="34"/>
      <c r="G306" s="206"/>
      <c r="H306" s="5">
        <v>-3970766</v>
      </c>
      <c r="I306" s="25">
        <v>4564.497959183674</v>
      </c>
      <c r="J306" s="43"/>
      <c r="K306" s="44">
        <v>490</v>
      </c>
      <c r="L306" s="18"/>
      <c r="M306" s="44">
        <v>490</v>
      </c>
    </row>
    <row r="307" spans="1:13" ht="12.75">
      <c r="A307" s="15"/>
      <c r="B307" s="203">
        <v>2610748</v>
      </c>
      <c r="C307" s="204" t="s">
        <v>1389</v>
      </c>
      <c r="D307" s="204" t="s">
        <v>1370</v>
      </c>
      <c r="E307" s="205"/>
      <c r="F307" s="34"/>
      <c r="G307" s="206"/>
      <c r="H307" s="5">
        <v>-6581514</v>
      </c>
      <c r="I307" s="25">
        <v>5439.058333333333</v>
      </c>
      <c r="J307" s="43"/>
      <c r="K307" s="44">
        <v>480</v>
      </c>
      <c r="L307" s="18"/>
      <c r="M307" s="44">
        <v>480</v>
      </c>
    </row>
    <row r="308" spans="1:13" ht="12.75">
      <c r="A308" s="15"/>
      <c r="B308" s="203">
        <v>2513138</v>
      </c>
      <c r="C308" s="204" t="s">
        <v>1389</v>
      </c>
      <c r="D308" s="204" t="s">
        <v>1371</v>
      </c>
      <c r="E308" s="205"/>
      <c r="F308" s="34"/>
      <c r="G308" s="206"/>
      <c r="H308" s="5">
        <v>-9094652</v>
      </c>
      <c r="I308" s="25">
        <v>5290.816842105263</v>
      </c>
      <c r="J308" s="43"/>
      <c r="K308" s="44">
        <v>475</v>
      </c>
      <c r="L308" s="18"/>
      <c r="M308" s="44">
        <v>475</v>
      </c>
    </row>
    <row r="309" spans="1:13" ht="12.75">
      <c r="A309" s="15"/>
      <c r="B309" s="203">
        <v>2512823</v>
      </c>
      <c r="C309" s="204" t="s">
        <v>1389</v>
      </c>
      <c r="D309" s="204" t="s">
        <v>1372</v>
      </c>
      <c r="E309" s="205"/>
      <c r="F309" s="34"/>
      <c r="G309" s="206"/>
      <c r="H309" s="207">
        <v>-11607475</v>
      </c>
      <c r="I309" s="25">
        <v>5462.658695652174</v>
      </c>
      <c r="J309" s="43"/>
      <c r="K309" s="44">
        <v>460</v>
      </c>
      <c r="L309" s="18"/>
      <c r="M309" s="44">
        <v>460</v>
      </c>
    </row>
    <row r="310" spans="1:13" ht="12.75">
      <c r="A310" s="15"/>
      <c r="B310" s="203">
        <v>2988626</v>
      </c>
      <c r="C310" s="204" t="s">
        <v>1389</v>
      </c>
      <c r="D310" s="204" t="s">
        <v>1382</v>
      </c>
      <c r="E310" s="205"/>
      <c r="F310" s="34"/>
      <c r="G310" s="206"/>
      <c r="H310" s="207">
        <v>-14596101</v>
      </c>
      <c r="I310" s="25">
        <v>6716.013483146067</v>
      </c>
      <c r="J310" s="43"/>
      <c r="K310" s="44">
        <v>445</v>
      </c>
      <c r="L310" s="18"/>
      <c r="M310" s="44">
        <v>445</v>
      </c>
    </row>
    <row r="311" spans="1:13" ht="12.75">
      <c r="A311" s="15"/>
      <c r="B311" s="203">
        <v>3545329</v>
      </c>
      <c r="C311" s="204" t="s">
        <v>1389</v>
      </c>
      <c r="D311" s="204" t="s">
        <v>1384</v>
      </c>
      <c r="E311" s="205"/>
      <c r="F311" s="34"/>
      <c r="G311" s="206"/>
      <c r="H311" s="207">
        <v>-18141430</v>
      </c>
      <c r="I311" s="25">
        <v>7878.508888888889</v>
      </c>
      <c r="J311" s="43"/>
      <c r="K311" s="44">
        <v>450</v>
      </c>
      <c r="L311" s="18"/>
      <c r="M311" s="44">
        <v>450</v>
      </c>
    </row>
    <row r="312" spans="1:13" ht="12.75">
      <c r="A312" s="15"/>
      <c r="B312" s="208">
        <v>-28501991</v>
      </c>
      <c r="C312" s="204" t="s">
        <v>1389</v>
      </c>
      <c r="D312" s="204" t="s">
        <v>1385</v>
      </c>
      <c r="E312" s="205"/>
      <c r="F312" s="34"/>
      <c r="G312" s="206"/>
      <c r="H312" s="207">
        <v>10360561</v>
      </c>
      <c r="I312" s="209">
        <v>-64049.417977528086</v>
      </c>
      <c r="J312" s="43"/>
      <c r="K312" s="44">
        <v>445</v>
      </c>
      <c r="L312" s="18"/>
      <c r="M312" s="44">
        <v>445</v>
      </c>
    </row>
    <row r="313" spans="1:13" ht="12.75">
      <c r="A313" s="15"/>
      <c r="B313" s="203">
        <v>2272168</v>
      </c>
      <c r="C313" s="204" t="s">
        <v>1389</v>
      </c>
      <c r="D313" s="204" t="s">
        <v>1386</v>
      </c>
      <c r="E313" s="205"/>
      <c r="F313" s="34"/>
      <c r="G313" s="206"/>
      <c r="H313" s="207">
        <v>8088393</v>
      </c>
      <c r="I313" s="25">
        <v>5105.995505617978</v>
      </c>
      <c r="J313" s="43"/>
      <c r="K313" s="44">
        <v>445</v>
      </c>
      <c r="L313" s="18"/>
      <c r="M313" s="44">
        <v>445</v>
      </c>
    </row>
    <row r="314" spans="1:13" ht="12.75">
      <c r="A314" s="15"/>
      <c r="B314" s="203">
        <v>2740020</v>
      </c>
      <c r="C314" s="204" t="s">
        <v>1389</v>
      </c>
      <c r="D314" s="204" t="s">
        <v>1388</v>
      </c>
      <c r="E314" s="205"/>
      <c r="F314" s="34"/>
      <c r="G314" s="206"/>
      <c r="H314" s="207">
        <v>5348373</v>
      </c>
      <c r="I314" s="25">
        <v>6227.318181818182</v>
      </c>
      <c r="J314" s="43"/>
      <c r="K314" s="44">
        <v>440</v>
      </c>
      <c r="L314" s="18"/>
      <c r="M314" s="44">
        <v>440</v>
      </c>
    </row>
    <row r="315" spans="1:13" ht="12.75">
      <c r="A315" s="15"/>
      <c r="B315" s="203">
        <v>2924955</v>
      </c>
      <c r="C315" s="204" t="s">
        <v>1389</v>
      </c>
      <c r="D315" s="204" t="s">
        <v>1532</v>
      </c>
      <c r="E315" s="205"/>
      <c r="F315" s="34"/>
      <c r="G315" s="206"/>
      <c r="H315" s="207">
        <v>2423418</v>
      </c>
      <c r="I315" s="25">
        <v>6882.247058823529</v>
      </c>
      <c r="J315" s="43"/>
      <c r="K315" s="44">
        <v>425</v>
      </c>
      <c r="L315" s="18"/>
      <c r="M315" s="44">
        <v>425</v>
      </c>
    </row>
    <row r="316" spans="1:13" ht="12.75">
      <c r="A316" s="14"/>
      <c r="B316" s="210">
        <v>-2423418</v>
      </c>
      <c r="C316" s="211" t="s">
        <v>1389</v>
      </c>
      <c r="D316" s="211" t="s">
        <v>1534</v>
      </c>
      <c r="E316" s="212"/>
      <c r="F316" s="119"/>
      <c r="G316" s="213"/>
      <c r="H316" s="214"/>
      <c r="I316" s="215">
        <v>-5702.16</v>
      </c>
      <c r="J316" s="216"/>
      <c r="K316" s="61">
        <v>425</v>
      </c>
      <c r="L316" s="60"/>
      <c r="M316" s="61">
        <v>425</v>
      </c>
    </row>
    <row r="317" spans="1:13" s="217" customFormat="1" ht="12.75">
      <c r="A317" s="1"/>
      <c r="B317" s="5"/>
      <c r="C317" s="1"/>
      <c r="D317" s="1"/>
      <c r="E317" s="1"/>
      <c r="F317" s="30"/>
      <c r="G317" s="30"/>
      <c r="H317" s="5"/>
      <c r="I317" s="25"/>
      <c r="J317"/>
      <c r="K317"/>
      <c r="L317"/>
      <c r="M317" s="2"/>
    </row>
    <row r="318" spans="1:13" s="217" customFormat="1" ht="12.75">
      <c r="A318" s="1"/>
      <c r="B318" s="5"/>
      <c r="C318" s="1"/>
      <c r="D318" s="1"/>
      <c r="E318" s="1"/>
      <c r="F318" s="30"/>
      <c r="G318" s="30"/>
      <c r="H318" s="5"/>
      <c r="I318" s="25"/>
      <c r="J318"/>
      <c r="K318"/>
      <c r="L318"/>
      <c r="M318" s="2"/>
    </row>
    <row r="319" spans="1:13" s="226" customFormat="1" ht="12.75">
      <c r="A319" s="218"/>
      <c r="B319" s="219">
        <v>1474406</v>
      </c>
      <c r="C319" s="220" t="s">
        <v>1356</v>
      </c>
      <c r="D319" s="221" t="s">
        <v>1376</v>
      </c>
      <c r="E319" s="218"/>
      <c r="F319" s="34"/>
      <c r="G319" s="222"/>
      <c r="H319" s="5">
        <v>-1474406</v>
      </c>
      <c r="I319" s="223">
        <v>3040.0123711340207</v>
      </c>
      <c r="J319" s="224"/>
      <c r="K319" s="225">
        <v>485</v>
      </c>
      <c r="L319" s="217"/>
      <c r="M319" s="225">
        <v>485</v>
      </c>
    </row>
    <row r="320" spans="1:13" s="226" customFormat="1" ht="12.75">
      <c r="A320" s="218"/>
      <c r="B320" s="227">
        <v>0</v>
      </c>
      <c r="C320" s="220" t="s">
        <v>1356</v>
      </c>
      <c r="D320" s="221" t="s">
        <v>1367</v>
      </c>
      <c r="E320" s="218"/>
      <c r="F320" s="34"/>
      <c r="G320" s="222"/>
      <c r="H320" s="5">
        <v>-1474406</v>
      </c>
      <c r="I320" s="223">
        <v>0</v>
      </c>
      <c r="J320" s="224"/>
      <c r="K320" s="225">
        <v>490</v>
      </c>
      <c r="L320" s="217"/>
      <c r="M320" s="225">
        <v>490</v>
      </c>
    </row>
    <row r="321" spans="1:13" s="226" customFormat="1" ht="12.75">
      <c r="A321" s="218"/>
      <c r="B321" s="227">
        <v>-4650120</v>
      </c>
      <c r="C321" s="220" t="s">
        <v>1356</v>
      </c>
      <c r="D321" s="221" t="s">
        <v>1368</v>
      </c>
      <c r="E321" s="218"/>
      <c r="F321" s="34"/>
      <c r="G321" s="222"/>
      <c r="H321" s="74">
        <v>3175714</v>
      </c>
      <c r="I321" s="223">
        <v>-9490.040816326531</v>
      </c>
      <c r="J321" s="224"/>
      <c r="K321" s="225">
        <v>490</v>
      </c>
      <c r="L321" s="217"/>
      <c r="M321" s="225">
        <v>490</v>
      </c>
    </row>
    <row r="322" spans="1:13" s="18" customFormat="1" ht="12.75">
      <c r="A322" s="218"/>
      <c r="B322" s="219">
        <v>90000</v>
      </c>
      <c r="C322" s="220" t="s">
        <v>1356</v>
      </c>
      <c r="D322" s="221" t="s">
        <v>1369</v>
      </c>
      <c r="E322" s="218"/>
      <c r="F322" s="34"/>
      <c r="G322" s="222"/>
      <c r="H322" s="74">
        <v>3085714</v>
      </c>
      <c r="I322" s="223">
        <v>183.6734693877551</v>
      </c>
      <c r="J322" s="224"/>
      <c r="K322" s="225">
        <v>490</v>
      </c>
      <c r="L322" s="217"/>
      <c r="M322" s="225">
        <v>490</v>
      </c>
    </row>
    <row r="323" spans="1:13" s="18" customFormat="1" ht="12.75">
      <c r="A323" s="218"/>
      <c r="B323" s="219">
        <v>2583200</v>
      </c>
      <c r="C323" s="220" t="s">
        <v>1356</v>
      </c>
      <c r="D323" s="221" t="s">
        <v>1370</v>
      </c>
      <c r="E323" s="218"/>
      <c r="F323" s="34"/>
      <c r="G323" s="222"/>
      <c r="H323" s="74">
        <v>502514</v>
      </c>
      <c r="I323" s="223">
        <v>5381.666666666667</v>
      </c>
      <c r="J323" s="224"/>
      <c r="K323" s="225">
        <v>480</v>
      </c>
      <c r="L323" s="217"/>
      <c r="M323" s="225">
        <v>480</v>
      </c>
    </row>
    <row r="324" spans="1:13" s="228" customFormat="1" ht="12.75">
      <c r="A324" s="218"/>
      <c r="B324" s="219">
        <v>2583200</v>
      </c>
      <c r="C324" s="220" t="s">
        <v>1356</v>
      </c>
      <c r="D324" s="221" t="s">
        <v>1371</v>
      </c>
      <c r="E324" s="218"/>
      <c r="F324" s="34"/>
      <c r="G324" s="222"/>
      <c r="H324" s="74">
        <v>-2080686</v>
      </c>
      <c r="I324" s="223">
        <v>5438.315789473684</v>
      </c>
      <c r="J324" s="224"/>
      <c r="K324" s="225">
        <v>475</v>
      </c>
      <c r="L324" s="217"/>
      <c r="M324" s="225">
        <v>475</v>
      </c>
    </row>
    <row r="325" spans="1:13" s="228" customFormat="1" ht="12.75">
      <c r="A325" s="218"/>
      <c r="B325" s="219">
        <v>0</v>
      </c>
      <c r="C325" s="220" t="s">
        <v>1356</v>
      </c>
      <c r="D325" s="221" t="s">
        <v>1372</v>
      </c>
      <c r="E325" s="218"/>
      <c r="F325" s="34"/>
      <c r="G325" s="222"/>
      <c r="H325" s="74">
        <v>-2080686</v>
      </c>
      <c r="I325" s="223">
        <v>0</v>
      </c>
      <c r="J325" s="224"/>
      <c r="K325" s="225">
        <v>460</v>
      </c>
      <c r="L325" s="217"/>
      <c r="M325" s="225">
        <v>460</v>
      </c>
    </row>
    <row r="326" spans="1:13" s="228" customFormat="1" ht="12.75">
      <c r="A326" s="218"/>
      <c r="B326" s="219">
        <v>0</v>
      </c>
      <c r="C326" s="220" t="s">
        <v>1356</v>
      </c>
      <c r="D326" s="221" t="s">
        <v>1382</v>
      </c>
      <c r="E326" s="218"/>
      <c r="F326" s="34"/>
      <c r="G326" s="222"/>
      <c r="H326" s="74">
        <v>-2080686</v>
      </c>
      <c r="I326" s="223">
        <v>0</v>
      </c>
      <c r="J326" s="224"/>
      <c r="K326" s="225">
        <v>445</v>
      </c>
      <c r="L326" s="217"/>
      <c r="M326" s="225">
        <v>445</v>
      </c>
    </row>
    <row r="327" spans="1:13" s="228" customFormat="1" ht="12.75">
      <c r="A327" s="218"/>
      <c r="B327" s="219">
        <v>2583200</v>
      </c>
      <c r="C327" s="220" t="s">
        <v>1356</v>
      </c>
      <c r="D327" s="221" t="s">
        <v>1384</v>
      </c>
      <c r="E327" s="218"/>
      <c r="F327" s="34"/>
      <c r="G327" s="222"/>
      <c r="H327" s="74">
        <v>-4663886</v>
      </c>
      <c r="I327" s="223">
        <v>5740.444444444444</v>
      </c>
      <c r="J327" s="224"/>
      <c r="K327" s="225">
        <v>450</v>
      </c>
      <c r="L327" s="217"/>
      <c r="M327" s="225">
        <v>450</v>
      </c>
    </row>
    <row r="328" spans="1:13" s="228" customFormat="1" ht="12.75">
      <c r="A328" s="218"/>
      <c r="B328" s="219">
        <v>217700</v>
      </c>
      <c r="C328" s="220" t="s">
        <v>1356</v>
      </c>
      <c r="D328" s="221" t="s">
        <v>1386</v>
      </c>
      <c r="E328" s="218"/>
      <c r="F328" s="34"/>
      <c r="G328" s="222"/>
      <c r="H328" s="74">
        <v>-4881586</v>
      </c>
      <c r="I328" s="223">
        <v>489.2134831460674</v>
      </c>
      <c r="J328" s="224"/>
      <c r="K328" s="225">
        <v>445</v>
      </c>
      <c r="L328" s="217"/>
      <c r="M328" s="225">
        <v>445</v>
      </c>
    </row>
    <row r="329" spans="1:13" s="228" customFormat="1" ht="12.75">
      <c r="A329" s="218"/>
      <c r="B329" s="219">
        <v>0</v>
      </c>
      <c r="C329" s="220" t="s">
        <v>1356</v>
      </c>
      <c r="D329" s="221" t="s">
        <v>1388</v>
      </c>
      <c r="E329" s="218"/>
      <c r="F329" s="34"/>
      <c r="G329" s="222"/>
      <c r="H329" s="74">
        <v>-4881586</v>
      </c>
      <c r="I329" s="223">
        <v>0</v>
      </c>
      <c r="J329" s="224"/>
      <c r="K329" s="225">
        <v>440</v>
      </c>
      <c r="L329" s="217"/>
      <c r="M329" s="225">
        <v>440</v>
      </c>
    </row>
    <row r="330" spans="1:13" s="228" customFormat="1" ht="12.75">
      <c r="A330" s="218"/>
      <c r="B330" s="219"/>
      <c r="C330" s="220" t="s">
        <v>1356</v>
      </c>
      <c r="D330" s="221" t="s">
        <v>1532</v>
      </c>
      <c r="E330" s="218"/>
      <c r="F330" s="34"/>
      <c r="G330" s="222"/>
      <c r="H330" s="74">
        <v>-4881586</v>
      </c>
      <c r="I330" s="223">
        <v>0</v>
      </c>
      <c r="J330" s="224"/>
      <c r="K330" s="225">
        <v>425</v>
      </c>
      <c r="L330" s="217"/>
      <c r="M330" s="225">
        <v>425</v>
      </c>
    </row>
    <row r="331" spans="1:13" s="228" customFormat="1" ht="12.75">
      <c r="A331" s="229"/>
      <c r="B331" s="230">
        <v>4881586</v>
      </c>
      <c r="C331" s="229" t="s">
        <v>1390</v>
      </c>
      <c r="D331" s="229" t="s">
        <v>1534</v>
      </c>
      <c r="E331" s="229"/>
      <c r="F331" s="119"/>
      <c r="G331" s="231"/>
      <c r="H331" s="110"/>
      <c r="I331" s="216">
        <v>11486.084705882353</v>
      </c>
      <c r="J331" s="232"/>
      <c r="K331" s="233">
        <v>425</v>
      </c>
      <c r="L331" s="226"/>
      <c r="M331" s="233">
        <v>425</v>
      </c>
    </row>
    <row r="332" spans="1:13" s="228" customFormat="1" ht="12.75">
      <c r="A332" s="15"/>
      <c r="B332" s="234"/>
      <c r="C332" s="235"/>
      <c r="D332" s="235"/>
      <c r="E332" s="235"/>
      <c r="F332" s="34"/>
      <c r="G332" s="236"/>
      <c r="H332" s="32"/>
      <c r="I332" s="223"/>
      <c r="J332" s="43"/>
      <c r="K332" s="44"/>
      <c r="L332" s="18"/>
      <c r="M332" s="237"/>
    </row>
    <row r="333" spans="1:13" s="245" customFormat="1" ht="12.75">
      <c r="A333" s="238"/>
      <c r="B333" s="239"/>
      <c r="C333" s="240"/>
      <c r="D333" s="240"/>
      <c r="E333" s="238"/>
      <c r="F333" s="34"/>
      <c r="G333" s="241"/>
      <c r="H333" s="239"/>
      <c r="I333" s="242"/>
      <c r="J333" s="243"/>
      <c r="K333" s="244"/>
      <c r="L333" s="228"/>
      <c r="M333" s="244"/>
    </row>
    <row r="334" spans="1:13" s="245" customFormat="1" ht="12.75">
      <c r="A334" s="238"/>
      <c r="B334" s="246">
        <v>-12761734</v>
      </c>
      <c r="C334" s="240" t="s">
        <v>1391</v>
      </c>
      <c r="D334" s="240" t="s">
        <v>1368</v>
      </c>
      <c r="E334" s="238"/>
      <c r="F334" s="34"/>
      <c r="G334" s="241"/>
      <c r="H334" s="74">
        <v>12761734</v>
      </c>
      <c r="I334" s="223">
        <v>-26044.355102040816</v>
      </c>
      <c r="J334" s="243"/>
      <c r="K334" s="244">
        <v>490</v>
      </c>
      <c r="L334" s="228"/>
      <c r="M334" s="244">
        <v>490</v>
      </c>
    </row>
    <row r="335" spans="1:13" s="18" customFormat="1" ht="12.75">
      <c r="A335" s="238"/>
      <c r="B335" s="239">
        <v>3191220</v>
      </c>
      <c r="C335" s="240" t="s">
        <v>1391</v>
      </c>
      <c r="D335" s="240" t="s">
        <v>1369</v>
      </c>
      <c r="E335" s="238"/>
      <c r="F335" s="34"/>
      <c r="G335" s="241"/>
      <c r="H335" s="74">
        <v>9570514</v>
      </c>
      <c r="I335" s="223">
        <v>6512.693877551021</v>
      </c>
      <c r="J335" s="243"/>
      <c r="K335" s="244">
        <v>490</v>
      </c>
      <c r="L335" s="228"/>
      <c r="M335" s="244">
        <v>490</v>
      </c>
    </row>
    <row r="336" spans="1:13" ht="12.75">
      <c r="A336" s="238"/>
      <c r="B336" s="239">
        <v>2511135</v>
      </c>
      <c r="C336" s="240" t="s">
        <v>1391</v>
      </c>
      <c r="D336" s="240" t="s">
        <v>1370</v>
      </c>
      <c r="E336" s="238"/>
      <c r="F336" s="34"/>
      <c r="G336" s="241"/>
      <c r="H336" s="74">
        <v>7059379</v>
      </c>
      <c r="I336" s="223">
        <v>5231.53125</v>
      </c>
      <c r="J336" s="243"/>
      <c r="K336" s="244">
        <v>480</v>
      </c>
      <c r="L336" s="228"/>
      <c r="M336" s="244">
        <v>480</v>
      </c>
    </row>
    <row r="337" spans="1:13" ht="12.75">
      <c r="A337" s="238"/>
      <c r="B337" s="239">
        <v>2578918</v>
      </c>
      <c r="C337" s="240" t="s">
        <v>1391</v>
      </c>
      <c r="D337" s="240" t="s">
        <v>1371</v>
      </c>
      <c r="E337" s="238"/>
      <c r="F337" s="34"/>
      <c r="G337" s="241"/>
      <c r="H337" s="74">
        <v>4480461</v>
      </c>
      <c r="I337" s="223">
        <v>5429.301052631579</v>
      </c>
      <c r="J337" s="243"/>
      <c r="K337" s="244">
        <v>475</v>
      </c>
      <c r="L337" s="228"/>
      <c r="M337" s="244">
        <v>475</v>
      </c>
    </row>
    <row r="338" spans="1:13" ht="12.75">
      <c r="A338" s="238"/>
      <c r="B338" s="239">
        <v>2044700</v>
      </c>
      <c r="C338" s="240" t="s">
        <v>1391</v>
      </c>
      <c r="D338" s="240" t="s">
        <v>1372</v>
      </c>
      <c r="E338" s="238"/>
      <c r="F338" s="34"/>
      <c r="G338" s="241"/>
      <c r="H338" s="74">
        <v>2435761</v>
      </c>
      <c r="I338" s="223">
        <v>4445</v>
      </c>
      <c r="J338" s="243"/>
      <c r="K338" s="244">
        <v>460</v>
      </c>
      <c r="L338" s="228"/>
      <c r="M338" s="244">
        <v>460</v>
      </c>
    </row>
    <row r="339" spans="1:13" s="247" customFormat="1" ht="12.75">
      <c r="A339" s="238"/>
      <c r="B339" s="239">
        <v>2352000</v>
      </c>
      <c r="C339" s="240" t="s">
        <v>1391</v>
      </c>
      <c r="D339" s="240" t="s">
        <v>1382</v>
      </c>
      <c r="E339" s="238"/>
      <c r="F339" s="34"/>
      <c r="G339" s="241"/>
      <c r="H339" s="74">
        <v>83761</v>
      </c>
      <c r="I339" s="223">
        <v>5285.393258426966</v>
      </c>
      <c r="J339" s="243"/>
      <c r="K339" s="244">
        <v>445</v>
      </c>
      <c r="L339" s="228"/>
      <c r="M339" s="244">
        <v>445</v>
      </c>
    </row>
    <row r="340" spans="1:13" s="202" customFormat="1" ht="12.75">
      <c r="A340" s="238"/>
      <c r="B340" s="239">
        <v>850000</v>
      </c>
      <c r="C340" s="240" t="s">
        <v>1391</v>
      </c>
      <c r="D340" s="240" t="s">
        <v>1384</v>
      </c>
      <c r="E340" s="238"/>
      <c r="F340" s="34"/>
      <c r="G340" s="241"/>
      <c r="H340" s="74">
        <v>-766239</v>
      </c>
      <c r="I340" s="223">
        <v>1888.888888888889</v>
      </c>
      <c r="J340" s="243"/>
      <c r="K340" s="244">
        <v>450</v>
      </c>
      <c r="L340" s="228"/>
      <c r="M340" s="244">
        <v>450</v>
      </c>
    </row>
    <row r="341" spans="1:13" s="202" customFormat="1" ht="12.75">
      <c r="A341" s="238"/>
      <c r="B341" s="239">
        <v>412704</v>
      </c>
      <c r="C341" s="240" t="s">
        <v>1391</v>
      </c>
      <c r="D341" s="240" t="s">
        <v>1386</v>
      </c>
      <c r="E341" s="238"/>
      <c r="F341" s="34"/>
      <c r="G341" s="241"/>
      <c r="H341" s="74">
        <v>-1178943</v>
      </c>
      <c r="I341" s="223">
        <v>927.4247191011236</v>
      </c>
      <c r="J341" s="243"/>
      <c r="K341" s="244">
        <v>445</v>
      </c>
      <c r="L341" s="228"/>
      <c r="M341" s="244">
        <v>445</v>
      </c>
    </row>
    <row r="342" spans="1:13" s="202" customFormat="1" ht="12.75">
      <c r="A342" s="238"/>
      <c r="B342" s="239">
        <v>558634</v>
      </c>
      <c r="C342" s="240" t="s">
        <v>1391</v>
      </c>
      <c r="D342" s="240" t="s">
        <v>1388</v>
      </c>
      <c r="E342" s="238"/>
      <c r="F342" s="34"/>
      <c r="G342" s="241"/>
      <c r="H342" s="74">
        <v>-1737577</v>
      </c>
      <c r="I342" s="223">
        <v>1269.6227272727272</v>
      </c>
      <c r="J342" s="243"/>
      <c r="K342" s="244">
        <v>440</v>
      </c>
      <c r="L342" s="228"/>
      <c r="M342" s="244">
        <v>440</v>
      </c>
    </row>
    <row r="343" spans="1:13" s="202" customFormat="1" ht="12.75">
      <c r="A343" s="238"/>
      <c r="B343" s="239">
        <v>512855</v>
      </c>
      <c r="C343" s="240" t="s">
        <v>1391</v>
      </c>
      <c r="D343" s="240" t="s">
        <v>1532</v>
      </c>
      <c r="E343" s="238"/>
      <c r="F343" s="34"/>
      <c r="G343" s="241"/>
      <c r="H343" s="74">
        <v>-2250432</v>
      </c>
      <c r="I343" s="223">
        <v>1206.7176470588236</v>
      </c>
      <c r="J343" s="243"/>
      <c r="K343" s="244">
        <v>425</v>
      </c>
      <c r="L343" s="228"/>
      <c r="M343" s="244">
        <v>425</v>
      </c>
    </row>
    <row r="344" spans="1:13" s="247" customFormat="1" ht="12.75">
      <c r="A344" s="248"/>
      <c r="B344" s="249">
        <v>2250432</v>
      </c>
      <c r="C344" s="248" t="s">
        <v>1391</v>
      </c>
      <c r="D344" s="248" t="s">
        <v>1534</v>
      </c>
      <c r="E344" s="248"/>
      <c r="F344" s="119"/>
      <c r="G344" s="250"/>
      <c r="H344" s="110"/>
      <c r="I344" s="216">
        <v>5295.134117647059</v>
      </c>
      <c r="J344" s="251"/>
      <c r="K344" s="252">
        <v>425</v>
      </c>
      <c r="L344" s="245"/>
      <c r="M344" s="252">
        <v>425</v>
      </c>
    </row>
    <row r="345" spans="1:13" s="253" customFormat="1" ht="12.75">
      <c r="A345" s="15"/>
      <c r="B345" s="234"/>
      <c r="C345" s="235"/>
      <c r="D345" s="235"/>
      <c r="E345" s="235"/>
      <c r="F345" s="34"/>
      <c r="G345" s="236"/>
      <c r="H345" s="32"/>
      <c r="I345" s="223"/>
      <c r="J345" s="43"/>
      <c r="K345" s="44"/>
      <c r="L345" s="18"/>
      <c r="M345" s="237"/>
    </row>
    <row r="346" spans="1:13" s="18" customFormat="1" ht="12.75">
      <c r="A346" s="15"/>
      <c r="B346" s="234"/>
      <c r="C346" s="235"/>
      <c r="D346" s="235"/>
      <c r="E346" s="235"/>
      <c r="F346" s="34"/>
      <c r="G346" s="236"/>
      <c r="H346" s="32"/>
      <c r="I346" s="43"/>
      <c r="J346" s="43"/>
      <c r="K346" s="44"/>
      <c r="M346" s="44"/>
    </row>
    <row r="347" spans="1:13" ht="12.75">
      <c r="A347" s="36"/>
      <c r="B347" s="254">
        <v>-28313914</v>
      </c>
      <c r="C347" s="255" t="s">
        <v>1358</v>
      </c>
      <c r="D347" s="255" t="s">
        <v>1379</v>
      </c>
      <c r="E347" s="36"/>
      <c r="F347" s="34"/>
      <c r="G347" s="34"/>
      <c r="H347" s="74">
        <f>H346-B347</f>
        <v>28313914</v>
      </c>
      <c r="I347" s="223">
        <f>+B347/M347</f>
        <v>-59608.24</v>
      </c>
      <c r="J347" s="256"/>
      <c r="K347" s="201">
        <v>475</v>
      </c>
      <c r="L347" s="247"/>
      <c r="M347" s="201">
        <v>475</v>
      </c>
    </row>
    <row r="348" spans="1:13" ht="12.75">
      <c r="A348" s="151"/>
      <c r="B348" s="257">
        <v>2256267.8</v>
      </c>
      <c r="C348" s="255" t="s">
        <v>1358</v>
      </c>
      <c r="D348" s="255" t="s">
        <v>1371</v>
      </c>
      <c r="E348" s="151"/>
      <c r="F348" s="34"/>
      <c r="G348" s="199"/>
      <c r="H348" s="74">
        <v>-2256267.8</v>
      </c>
      <c r="I348" s="223">
        <v>4750.03747368421</v>
      </c>
      <c r="J348" s="200"/>
      <c r="K348" s="201">
        <v>475</v>
      </c>
      <c r="L348" s="202"/>
      <c r="M348" s="201">
        <v>475</v>
      </c>
    </row>
    <row r="349" spans="1:13" ht="12.75">
      <c r="A349" s="151"/>
      <c r="B349" s="257">
        <v>1871519</v>
      </c>
      <c r="C349" s="255" t="s">
        <v>1358</v>
      </c>
      <c r="D349" s="255" t="s">
        <v>1372</v>
      </c>
      <c r="E349" s="151"/>
      <c r="F349" s="34"/>
      <c r="G349" s="199"/>
      <c r="H349" s="74">
        <v>-4127786.8</v>
      </c>
      <c r="I349" s="223">
        <v>4068.519565217391</v>
      </c>
      <c r="J349" s="200"/>
      <c r="K349" s="201">
        <v>460</v>
      </c>
      <c r="L349" s="202"/>
      <c r="M349" s="201">
        <v>460</v>
      </c>
    </row>
    <row r="350" spans="1:13" ht="12.75">
      <c r="A350" s="151"/>
      <c r="B350" s="257">
        <v>1912700</v>
      </c>
      <c r="C350" s="255" t="s">
        <v>1358</v>
      </c>
      <c r="D350" s="255" t="s">
        <v>1382</v>
      </c>
      <c r="E350" s="151"/>
      <c r="F350" s="34"/>
      <c r="G350" s="199"/>
      <c r="H350" s="74">
        <v>-6040486.8</v>
      </c>
      <c r="I350" s="223">
        <v>4298.202247191011</v>
      </c>
      <c r="J350" s="200"/>
      <c r="K350" s="201">
        <v>445</v>
      </c>
      <c r="L350" s="202"/>
      <c r="M350" s="201">
        <v>445</v>
      </c>
    </row>
    <row r="351" spans="1:13" s="258" customFormat="1" ht="12.75">
      <c r="A351" s="151"/>
      <c r="B351" s="257">
        <v>1612937</v>
      </c>
      <c r="C351" s="255" t="s">
        <v>1358</v>
      </c>
      <c r="D351" s="255" t="s">
        <v>1384</v>
      </c>
      <c r="E351" s="151"/>
      <c r="F351" s="34"/>
      <c r="G351" s="199"/>
      <c r="H351" s="207">
        <v>-7653423.8</v>
      </c>
      <c r="I351" s="223">
        <v>3584.3044444444445</v>
      </c>
      <c r="J351" s="200"/>
      <c r="K351" s="201">
        <v>450</v>
      </c>
      <c r="L351" s="202"/>
      <c r="M351" s="201">
        <v>450</v>
      </c>
    </row>
    <row r="352" spans="1:13" s="258" customFormat="1" ht="12.75">
      <c r="A352" s="151"/>
      <c r="B352" s="257">
        <v>2554816</v>
      </c>
      <c r="C352" s="255" t="s">
        <v>1358</v>
      </c>
      <c r="D352" s="255" t="s">
        <v>1386</v>
      </c>
      <c r="E352" s="151"/>
      <c r="F352" s="34"/>
      <c r="G352" s="199"/>
      <c r="H352" s="207">
        <v>-10208239.8</v>
      </c>
      <c r="I352" s="223">
        <v>5741.159550561798</v>
      </c>
      <c r="J352" s="200"/>
      <c r="K352" s="201">
        <v>445</v>
      </c>
      <c r="L352" s="202"/>
      <c r="M352" s="201">
        <v>445</v>
      </c>
    </row>
    <row r="353" spans="1:13" s="258" customFormat="1" ht="12.75">
      <c r="A353" s="151"/>
      <c r="B353" s="257">
        <v>2996650</v>
      </c>
      <c r="C353" s="255" t="s">
        <v>1358</v>
      </c>
      <c r="D353" s="255" t="s">
        <v>1388</v>
      </c>
      <c r="E353" s="151"/>
      <c r="F353" s="34"/>
      <c r="G353" s="199"/>
      <c r="H353" s="207">
        <v>-13204889.8</v>
      </c>
      <c r="I353" s="223">
        <v>6810.568181818182</v>
      </c>
      <c r="J353" s="200"/>
      <c r="K353" s="201">
        <v>440</v>
      </c>
      <c r="L353" s="202"/>
      <c r="M353" s="201">
        <v>440</v>
      </c>
    </row>
    <row r="354" spans="1:13" s="258" customFormat="1" ht="12.75">
      <c r="A354" s="151"/>
      <c r="B354" s="257">
        <v>2583200</v>
      </c>
      <c r="C354" s="255" t="s">
        <v>1358</v>
      </c>
      <c r="D354" s="255" t="s">
        <v>1532</v>
      </c>
      <c r="E354" s="151"/>
      <c r="F354" s="34"/>
      <c r="G354" s="199"/>
      <c r="H354" s="207">
        <v>-15788089.8</v>
      </c>
      <c r="I354" s="223">
        <v>6078.117647058823</v>
      </c>
      <c r="J354" s="200"/>
      <c r="K354" s="201">
        <v>425</v>
      </c>
      <c r="L354" s="202"/>
      <c r="M354" s="201">
        <v>425</v>
      </c>
    </row>
    <row r="355" spans="1:13" s="258" customFormat="1" ht="12.75">
      <c r="A355" s="259"/>
      <c r="B355" s="260">
        <f>SUM(B347:B354)</f>
        <v>-12525824.2</v>
      </c>
      <c r="C355" s="259" t="s">
        <v>1358</v>
      </c>
      <c r="D355" s="259" t="s">
        <v>1533</v>
      </c>
      <c r="E355" s="259"/>
      <c r="F355" s="119"/>
      <c r="G355" s="261"/>
      <c r="H355" s="110"/>
      <c r="I355" s="216">
        <v>-29472.527529411764</v>
      </c>
      <c r="J355" s="262"/>
      <c r="K355" s="263">
        <v>425</v>
      </c>
      <c r="L355" s="253"/>
      <c r="M355" s="263">
        <v>425</v>
      </c>
    </row>
    <row r="356" spans="1:13" s="264" customFormat="1" ht="12.75">
      <c r="A356" s="15"/>
      <c r="B356" s="234"/>
      <c r="C356" s="235"/>
      <c r="D356" s="235"/>
      <c r="E356" s="235"/>
      <c r="F356" s="34"/>
      <c r="G356" s="236"/>
      <c r="H356" s="32"/>
      <c r="I356" s="43"/>
      <c r="J356" s="43"/>
      <c r="K356" s="44"/>
      <c r="L356" s="18"/>
      <c r="M356" s="44"/>
    </row>
    <row r="357" spans="1:13" s="18" customFormat="1" ht="12.75">
      <c r="A357" s="15"/>
      <c r="B357" s="32"/>
      <c r="C357" s="15"/>
      <c r="D357" s="15"/>
      <c r="E357" s="15"/>
      <c r="F357" s="33"/>
      <c r="G357" s="33"/>
      <c r="H357" s="35"/>
      <c r="I357" s="256"/>
      <c r="M357" s="44"/>
    </row>
    <row r="358" spans="1:13" s="18" customFormat="1" ht="12.75">
      <c r="A358" s="265"/>
      <c r="B358" s="266">
        <v>331250</v>
      </c>
      <c r="C358" s="265" t="s">
        <v>1359</v>
      </c>
      <c r="D358" s="265" t="s">
        <v>1384</v>
      </c>
      <c r="E358" s="265"/>
      <c r="F358" s="267"/>
      <c r="G358" s="267"/>
      <c r="H358" s="35">
        <v>-331250</v>
      </c>
      <c r="I358" s="223">
        <v>736.1111111111111</v>
      </c>
      <c r="J358" s="268"/>
      <c r="K358" s="269">
        <v>450</v>
      </c>
      <c r="L358" s="264"/>
      <c r="M358" s="269">
        <v>450</v>
      </c>
    </row>
    <row r="359" spans="1:13" s="18" customFormat="1" ht="12.75">
      <c r="A359" s="265"/>
      <c r="B359" s="266">
        <v>250000</v>
      </c>
      <c r="C359" s="265" t="s">
        <v>1359</v>
      </c>
      <c r="D359" s="265" t="s">
        <v>1386</v>
      </c>
      <c r="E359" s="265"/>
      <c r="F359" s="267"/>
      <c r="G359" s="267"/>
      <c r="H359" s="35">
        <v>-331250</v>
      </c>
      <c r="I359" s="223">
        <v>561.7977528089888</v>
      </c>
      <c r="J359" s="268"/>
      <c r="K359" s="269">
        <v>445</v>
      </c>
      <c r="L359" s="264"/>
      <c r="M359" s="269">
        <v>445</v>
      </c>
    </row>
    <row r="360" spans="1:13" s="18" customFormat="1" ht="12.75">
      <c r="A360" s="265"/>
      <c r="B360" s="266">
        <v>290000</v>
      </c>
      <c r="C360" s="265" t="s">
        <v>1359</v>
      </c>
      <c r="D360" s="265" t="s">
        <v>1388</v>
      </c>
      <c r="E360" s="265"/>
      <c r="F360" s="267"/>
      <c r="G360" s="267"/>
      <c r="H360" s="35">
        <v>-331250</v>
      </c>
      <c r="I360" s="223">
        <v>659.0909090909091</v>
      </c>
      <c r="J360" s="268"/>
      <c r="K360" s="269">
        <v>440</v>
      </c>
      <c r="L360" s="264"/>
      <c r="M360" s="269">
        <v>440</v>
      </c>
    </row>
    <row r="361" spans="1:13" s="18" customFormat="1" ht="12.75">
      <c r="A361" s="265"/>
      <c r="B361" s="266">
        <v>217700</v>
      </c>
      <c r="C361" s="265" t="s">
        <v>1359</v>
      </c>
      <c r="D361" s="265" t="s">
        <v>1532</v>
      </c>
      <c r="E361" s="265"/>
      <c r="F361" s="267"/>
      <c r="G361" s="267"/>
      <c r="H361" s="35">
        <v>-331250</v>
      </c>
      <c r="I361" s="223">
        <v>512.2352941176471</v>
      </c>
      <c r="J361" s="268"/>
      <c r="K361" s="269">
        <v>425</v>
      </c>
      <c r="L361" s="264"/>
      <c r="M361" s="269">
        <v>425</v>
      </c>
    </row>
    <row r="362" spans="1:13" s="159" customFormat="1" ht="12.75">
      <c r="A362" s="270"/>
      <c r="B362" s="271">
        <v>1088950</v>
      </c>
      <c r="C362" s="270" t="s">
        <v>1359</v>
      </c>
      <c r="D362" s="270" t="s">
        <v>1533</v>
      </c>
      <c r="E362" s="270"/>
      <c r="F362" s="272"/>
      <c r="G362" s="272"/>
      <c r="H362" s="110"/>
      <c r="I362" s="216">
        <v>2562.235294117647</v>
      </c>
      <c r="J362" s="273"/>
      <c r="K362" s="274">
        <v>425</v>
      </c>
      <c r="L362" s="275"/>
      <c r="M362" s="274">
        <v>425</v>
      </c>
    </row>
    <row r="363" spans="1:13" s="159" customFormat="1" ht="12.75">
      <c r="A363" s="15"/>
      <c r="B363" s="32"/>
      <c r="C363" s="15"/>
      <c r="D363" s="15"/>
      <c r="E363" s="15"/>
      <c r="F363" s="33"/>
      <c r="G363" s="33"/>
      <c r="H363" s="35"/>
      <c r="I363" s="256"/>
      <c r="J363" s="18"/>
      <c r="K363" s="18"/>
      <c r="L363" s="18"/>
      <c r="M363" s="44"/>
    </row>
    <row r="364" spans="9:13" ht="12.75" hidden="1">
      <c r="I364" s="25"/>
      <c r="M364" s="2"/>
    </row>
    <row r="365" spans="9:13" ht="12.75" hidden="1">
      <c r="I365" s="25"/>
      <c r="M365" s="2"/>
    </row>
    <row r="366" spans="1:13" ht="13.5" hidden="1" thickBot="1">
      <c r="A366" s="48"/>
      <c r="B366" s="276">
        <v>525000</v>
      </c>
      <c r="C366" s="117" t="s">
        <v>1392</v>
      </c>
      <c r="D366" s="117"/>
      <c r="E366" s="117"/>
      <c r="F366" s="277"/>
      <c r="G366" s="277"/>
      <c r="H366" s="46"/>
      <c r="I366" s="52">
        <v>1179.7752808988764</v>
      </c>
      <c r="J366" s="52"/>
      <c r="K366" s="44">
        <v>445</v>
      </c>
      <c r="M366" s="44">
        <v>445</v>
      </c>
    </row>
    <row r="367" spans="1:13" ht="12.75" hidden="1">
      <c r="A367" s="15"/>
      <c r="B367" s="203"/>
      <c r="C367" s="15"/>
      <c r="D367" s="15"/>
      <c r="E367" s="15"/>
      <c r="F367" s="34"/>
      <c r="G367" s="33"/>
      <c r="H367" s="32"/>
      <c r="I367" s="43"/>
      <c r="J367" s="43"/>
      <c r="K367" s="44"/>
      <c r="L367" s="18"/>
      <c r="M367" s="44"/>
    </row>
    <row r="368" spans="1:13" ht="12.75" hidden="1">
      <c r="A368" s="15"/>
      <c r="B368" s="278">
        <v>525000</v>
      </c>
      <c r="C368" s="1" t="s">
        <v>1393</v>
      </c>
      <c r="D368" s="1" t="s">
        <v>1394</v>
      </c>
      <c r="F368" s="85" t="s">
        <v>1395</v>
      </c>
      <c r="G368" s="30" t="s">
        <v>1396</v>
      </c>
      <c r="H368" s="5">
        <v>-525000</v>
      </c>
      <c r="I368" s="25">
        <v>1166.6666666666667</v>
      </c>
      <c r="J368" s="25"/>
      <c r="K368" s="44">
        <v>450</v>
      </c>
      <c r="M368" s="44">
        <v>450</v>
      </c>
    </row>
    <row r="369" spans="1:13" ht="12.75" hidden="1">
      <c r="A369" s="14"/>
      <c r="B369" s="279">
        <v>525000</v>
      </c>
      <c r="C369" s="14"/>
      <c r="D369" s="14" t="s">
        <v>1394</v>
      </c>
      <c r="E369" s="14"/>
      <c r="F369" s="119"/>
      <c r="G369" s="21"/>
      <c r="H369" s="58">
        <v>0</v>
      </c>
      <c r="I369" s="59">
        <v>1166.6666666666667</v>
      </c>
      <c r="J369" s="59"/>
      <c r="K369" s="61">
        <v>450</v>
      </c>
      <c r="L369" s="60"/>
      <c r="M369" s="61">
        <v>450</v>
      </c>
    </row>
    <row r="370" spans="1:13" ht="12.75" hidden="1">
      <c r="A370" s="15"/>
      <c r="B370" s="278"/>
      <c r="F370" s="85"/>
      <c r="I370" s="25"/>
      <c r="J370" s="25"/>
      <c r="K370" s="44"/>
      <c r="M370" s="44"/>
    </row>
    <row r="371" spans="2:6" ht="12.75" hidden="1">
      <c r="B371" s="278"/>
      <c r="F371" s="85"/>
    </row>
    <row r="372" spans="2:6" ht="12.75" hidden="1">
      <c r="B372" s="278"/>
      <c r="F372" s="85"/>
    </row>
    <row r="373" spans="2:6" ht="12.75" hidden="1">
      <c r="B373" s="278"/>
      <c r="F373" s="85"/>
    </row>
    <row r="374" spans="2:6" ht="12.75" hidden="1">
      <c r="B374" s="278"/>
      <c r="F374" s="85"/>
    </row>
    <row r="375" spans="2:6" ht="12.75" hidden="1">
      <c r="B375" s="278"/>
      <c r="F375" s="85"/>
    </row>
    <row r="376" spans="2:6" ht="12.75" hidden="1">
      <c r="B376" s="278"/>
      <c r="F376" s="85"/>
    </row>
    <row r="377" spans="2:6" ht="12.75" hidden="1">
      <c r="B377" s="278"/>
      <c r="F377" s="85"/>
    </row>
    <row r="378" spans="2:6" ht="12.75" hidden="1">
      <c r="B378" s="278"/>
      <c r="F378" s="85"/>
    </row>
    <row r="379" spans="2:6" ht="12.75" hidden="1">
      <c r="B379" s="278"/>
      <c r="F379" s="85"/>
    </row>
    <row r="380" spans="2:6" ht="12.75" hidden="1">
      <c r="B380" s="278"/>
      <c r="F380" s="85"/>
    </row>
    <row r="381" spans="2:6" ht="12.75" hidden="1">
      <c r="B381" s="278"/>
      <c r="F381" s="85"/>
    </row>
    <row r="382" spans="2:6" ht="12.75" hidden="1">
      <c r="B382" s="278"/>
      <c r="F382" s="85"/>
    </row>
    <row r="383" spans="2:6" ht="12.75" hidden="1">
      <c r="B383" s="278"/>
      <c r="F383" s="85"/>
    </row>
    <row r="384" spans="2:6" ht="12.75" hidden="1">
      <c r="B384" s="278"/>
      <c r="F384" s="85"/>
    </row>
    <row r="385" spans="2:6" ht="12.75" hidden="1">
      <c r="B385" s="278"/>
      <c r="F385" s="85"/>
    </row>
    <row r="386" spans="2:6" ht="12.75" hidden="1">
      <c r="B386" s="278"/>
      <c r="F386" s="85"/>
    </row>
    <row r="387" spans="2:6" ht="12.75" hidden="1">
      <c r="B387" s="278"/>
      <c r="F387" s="85"/>
    </row>
    <row r="388" spans="2:6" ht="12.75" hidden="1">
      <c r="B388" s="278"/>
      <c r="F388" s="85"/>
    </row>
    <row r="389" spans="2:6" ht="12.75" hidden="1">
      <c r="B389" s="278"/>
      <c r="F389" s="85"/>
    </row>
    <row r="390" spans="2:6" ht="12.75" hidden="1">
      <c r="B390" s="278"/>
      <c r="F390" s="85"/>
    </row>
    <row r="391" spans="2:6" ht="12.75" hidden="1">
      <c r="B391" s="278"/>
      <c r="F391" s="85"/>
    </row>
    <row r="392" spans="2:6" ht="12.75" hidden="1">
      <c r="B392" s="278"/>
      <c r="F392" s="85"/>
    </row>
    <row r="393" spans="2:6" ht="12.75" hidden="1">
      <c r="B393" s="278"/>
      <c r="F393" s="85"/>
    </row>
    <row r="394" spans="2:6" ht="12.75" hidden="1">
      <c r="B394" s="278"/>
      <c r="F394" s="85"/>
    </row>
    <row r="395" spans="2:6" ht="12.75" hidden="1">
      <c r="B395" s="278"/>
      <c r="F395" s="85"/>
    </row>
    <row r="396" spans="2:6" ht="12.75" hidden="1">
      <c r="B396" s="278"/>
      <c r="F396" s="85"/>
    </row>
    <row r="397" spans="2:6" ht="12.75" hidden="1">
      <c r="B397" s="278"/>
      <c r="F397" s="85"/>
    </row>
    <row r="398" spans="2:6" ht="12.75" hidden="1">
      <c r="B398" s="278"/>
      <c r="F398" s="85"/>
    </row>
    <row r="399" spans="2:6" ht="12.75" hidden="1">
      <c r="B399" s="278"/>
      <c r="F399" s="85"/>
    </row>
    <row r="400" spans="2:6" ht="12.75" hidden="1">
      <c r="B400" s="278"/>
      <c r="F400" s="85"/>
    </row>
    <row r="401" spans="2:6" ht="12.75" hidden="1">
      <c r="B401" s="278"/>
      <c r="F401" s="85"/>
    </row>
    <row r="402" spans="2:6" ht="12.75" hidden="1">
      <c r="B402" s="278"/>
      <c r="F402" s="85"/>
    </row>
    <row r="403" spans="2:6" ht="12.75" hidden="1">
      <c r="B403" s="278"/>
      <c r="F403" s="85"/>
    </row>
    <row r="404" spans="2:6" ht="12.75" hidden="1">
      <c r="B404" s="278"/>
      <c r="F404" s="85"/>
    </row>
    <row r="405" spans="2:6" ht="12.75" hidden="1">
      <c r="B405" s="278"/>
      <c r="F405" s="85"/>
    </row>
    <row r="406" spans="2:6" ht="12.75" hidden="1">
      <c r="B406" s="278"/>
      <c r="F406" s="85"/>
    </row>
    <row r="407" spans="2:6" ht="12.75" hidden="1">
      <c r="B407" s="278"/>
      <c r="F407" s="85"/>
    </row>
    <row r="408" spans="2:6" ht="12.75" hidden="1">
      <c r="B408" s="278"/>
      <c r="F408" s="85"/>
    </row>
    <row r="409" spans="2:6" ht="12.75" hidden="1">
      <c r="B409" s="278"/>
      <c r="F409" s="85"/>
    </row>
    <row r="410" spans="2:6" ht="12.75" hidden="1">
      <c r="B410" s="278"/>
      <c r="F410" s="85"/>
    </row>
    <row r="411" spans="2:6" ht="12.75" hidden="1">
      <c r="B411" s="278"/>
      <c r="F411" s="85"/>
    </row>
    <row r="412" spans="2:6" ht="12.75" hidden="1">
      <c r="B412" s="278"/>
      <c r="F412" s="85"/>
    </row>
    <row r="413" spans="2:6" ht="12.75" hidden="1">
      <c r="B413" s="278"/>
      <c r="F413" s="85"/>
    </row>
    <row r="414" spans="2:6" ht="12.75" hidden="1">
      <c r="B414" s="278"/>
      <c r="F414" s="85"/>
    </row>
    <row r="415" spans="2:6" ht="12.75" hidden="1">
      <c r="B415" s="278"/>
      <c r="F415" s="85"/>
    </row>
    <row r="416" spans="2:6" ht="12.75" hidden="1">
      <c r="B416" s="278"/>
      <c r="F416" s="85"/>
    </row>
    <row r="417" spans="2:6" ht="12.75" hidden="1">
      <c r="B417" s="278"/>
      <c r="F417" s="85"/>
    </row>
    <row r="418" spans="2:6" ht="12.75" hidden="1">
      <c r="B418" s="278"/>
      <c r="F418" s="85"/>
    </row>
    <row r="419" spans="2:6" ht="12.75" hidden="1">
      <c r="B419" s="278"/>
      <c r="F419" s="85"/>
    </row>
    <row r="420" spans="2:6" ht="12.75" hidden="1">
      <c r="B420" s="278"/>
      <c r="F420" s="85"/>
    </row>
    <row r="421" spans="2:6" ht="12.75" hidden="1">
      <c r="B421" s="278"/>
      <c r="F421" s="85"/>
    </row>
    <row r="422" spans="2:6" ht="12.75" hidden="1">
      <c r="B422" s="278"/>
      <c r="F422" s="85"/>
    </row>
    <row r="423" spans="2:6" ht="12.75" hidden="1">
      <c r="B423" s="278"/>
      <c r="F423" s="85"/>
    </row>
    <row r="424" spans="2:6" ht="12.75" hidden="1">
      <c r="B424" s="278"/>
      <c r="F424" s="85"/>
    </row>
    <row r="425" spans="2:6" ht="12.75" hidden="1">
      <c r="B425" s="278"/>
      <c r="F425" s="85"/>
    </row>
    <row r="426" spans="2:6" ht="12.75" hidden="1">
      <c r="B426" s="278"/>
      <c r="F426" s="85"/>
    </row>
    <row r="427" spans="2:6" ht="12.75" hidden="1">
      <c r="B427" s="278"/>
      <c r="F427" s="85"/>
    </row>
    <row r="428" spans="2:6" ht="12.75" hidden="1">
      <c r="B428" s="278"/>
      <c r="F428" s="85"/>
    </row>
    <row r="429" spans="2:6" ht="12.75" hidden="1">
      <c r="B429" s="278"/>
      <c r="F429" s="85"/>
    </row>
    <row r="430" spans="2:6" ht="12.75" hidden="1">
      <c r="B430" s="278"/>
      <c r="F430" s="85"/>
    </row>
    <row r="431" spans="2:6" ht="12.75" hidden="1">
      <c r="B431" s="278"/>
      <c r="F431" s="85"/>
    </row>
    <row r="432" spans="2:6" ht="12.75" hidden="1">
      <c r="B432" s="278"/>
      <c r="F432" s="85"/>
    </row>
    <row r="433" spans="2:6" ht="12.75" hidden="1">
      <c r="B433" s="278"/>
      <c r="F433" s="85"/>
    </row>
    <row r="434" spans="2:6" ht="12.75" hidden="1">
      <c r="B434" s="278"/>
      <c r="F434" s="85"/>
    </row>
    <row r="435" spans="2:6" ht="12.75" hidden="1">
      <c r="B435" s="278"/>
      <c r="F435" s="85"/>
    </row>
    <row r="436" spans="2:6" ht="12.75" hidden="1">
      <c r="B436" s="278"/>
      <c r="F436" s="85"/>
    </row>
    <row r="437" spans="2:6" ht="12.75" hidden="1">
      <c r="B437" s="278"/>
      <c r="F437" s="85"/>
    </row>
    <row r="438" spans="2:6" ht="12.75" hidden="1">
      <c r="B438" s="278"/>
      <c r="F438" s="85"/>
    </row>
    <row r="439" spans="2:6" ht="12.75" hidden="1">
      <c r="B439" s="278"/>
      <c r="F439" s="85"/>
    </row>
    <row r="440" spans="2:6" ht="12.75" hidden="1">
      <c r="B440" s="278"/>
      <c r="F440" s="85"/>
    </row>
    <row r="441" spans="2:6" ht="12.75" hidden="1">
      <c r="B441" s="278"/>
      <c r="F441" s="85"/>
    </row>
    <row r="442" spans="2:6" ht="12.75" hidden="1">
      <c r="B442" s="278"/>
      <c r="F442" s="85"/>
    </row>
    <row r="443" spans="2:6" ht="12.75" hidden="1">
      <c r="B443" s="278"/>
      <c r="F443" s="85"/>
    </row>
    <row r="444" spans="2:6" ht="12.75" hidden="1">
      <c r="B444" s="278"/>
      <c r="F444" s="85"/>
    </row>
    <row r="445" spans="2:6" ht="12.75" hidden="1">
      <c r="B445" s="278"/>
      <c r="F445" s="85"/>
    </row>
    <row r="446" spans="2:6" ht="12.75" hidden="1">
      <c r="B446" s="278"/>
      <c r="F446" s="85"/>
    </row>
    <row r="447" spans="2:6" ht="12.75" hidden="1">
      <c r="B447" s="278"/>
      <c r="F447" s="85"/>
    </row>
    <row r="448" spans="2:6" ht="12.75" hidden="1">
      <c r="B448" s="278"/>
      <c r="F448" s="85"/>
    </row>
    <row r="449" spans="2:6" ht="12.75" hidden="1">
      <c r="B449" s="278"/>
      <c r="F449" s="85"/>
    </row>
    <row r="450" spans="2:6" ht="12.75" hidden="1">
      <c r="B450" s="278"/>
      <c r="F450" s="85"/>
    </row>
    <row r="451" spans="2:6" ht="12.75" hidden="1">
      <c r="B451" s="278"/>
      <c r="F451" s="85"/>
    </row>
    <row r="452" spans="2:6" ht="12.75" hidden="1">
      <c r="B452" s="278"/>
      <c r="F452" s="85"/>
    </row>
    <row r="453" spans="2:6" ht="12.75" hidden="1">
      <c r="B453" s="278"/>
      <c r="F453" s="85"/>
    </row>
    <row r="454" spans="2:6" ht="12.75" hidden="1">
      <c r="B454" s="278"/>
      <c r="F454" s="85"/>
    </row>
    <row r="455" spans="2:6" ht="12.75" hidden="1">
      <c r="B455" s="278"/>
      <c r="F455" s="85"/>
    </row>
    <row r="456" spans="2:6" ht="12.75" hidden="1">
      <c r="B456" s="278"/>
      <c r="F456" s="85"/>
    </row>
    <row r="457" spans="2:6" ht="12.75" hidden="1">
      <c r="B457" s="278"/>
      <c r="F457" s="85"/>
    </row>
    <row r="458" spans="2:6" ht="12.75" hidden="1">
      <c r="B458" s="278"/>
      <c r="F458" s="85"/>
    </row>
    <row r="459" spans="2:6" ht="12.75" hidden="1">
      <c r="B459" s="278"/>
      <c r="F459" s="85"/>
    </row>
    <row r="460" spans="2:6" ht="12.75" hidden="1">
      <c r="B460" s="278"/>
      <c r="F460" s="85"/>
    </row>
    <row r="461" spans="2:6" ht="12.75" hidden="1">
      <c r="B461" s="278"/>
      <c r="F461" s="85"/>
    </row>
    <row r="462" spans="2:6" ht="12.75" hidden="1">
      <c r="B462" s="278"/>
      <c r="F462" s="85"/>
    </row>
    <row r="463" spans="2:6" ht="12.75" hidden="1">
      <c r="B463" s="278"/>
      <c r="F463" s="85"/>
    </row>
    <row r="464" spans="2:6" ht="12.75" hidden="1">
      <c r="B464" s="278"/>
      <c r="F464" s="85"/>
    </row>
    <row r="465" spans="2:6" ht="12.75" hidden="1">
      <c r="B465" s="278"/>
      <c r="F465" s="85"/>
    </row>
    <row r="466" spans="2:6" ht="12.75" hidden="1">
      <c r="B466" s="278"/>
      <c r="F466" s="85"/>
    </row>
    <row r="467" spans="2:6" ht="12.75" hidden="1">
      <c r="B467" s="278"/>
      <c r="F467" s="85"/>
    </row>
    <row r="468" spans="2:6" ht="12.75" hidden="1">
      <c r="B468" s="278"/>
      <c r="F468" s="85"/>
    </row>
    <row r="469" spans="2:6" ht="12.75" hidden="1">
      <c r="B469" s="278"/>
      <c r="F469" s="85"/>
    </row>
    <row r="470" spans="2:6" ht="12.75" hidden="1">
      <c r="B470" s="278"/>
      <c r="F470" s="85"/>
    </row>
    <row r="471" spans="2:6" ht="12.75" hidden="1">
      <c r="B471" s="278"/>
      <c r="F471" s="85"/>
    </row>
    <row r="472" spans="2:6" ht="12.75" hidden="1">
      <c r="B472" s="278"/>
      <c r="F472" s="85"/>
    </row>
    <row r="473" spans="2:6" ht="12.75" hidden="1">
      <c r="B473" s="278"/>
      <c r="F473" s="85"/>
    </row>
    <row r="474" spans="2:6" ht="12.75" hidden="1">
      <c r="B474" s="278"/>
      <c r="F474" s="85"/>
    </row>
    <row r="475" spans="2:6" ht="12.75" hidden="1">
      <c r="B475" s="278"/>
      <c r="F475" s="85"/>
    </row>
    <row r="476" spans="2:6" ht="12.75" hidden="1">
      <c r="B476" s="278"/>
      <c r="F476" s="85"/>
    </row>
    <row r="477" spans="2:6" ht="12.75" hidden="1">
      <c r="B477" s="278"/>
      <c r="F477" s="85"/>
    </row>
    <row r="478" spans="2:6" ht="12.75" hidden="1">
      <c r="B478" s="278"/>
      <c r="F478" s="85"/>
    </row>
    <row r="479" spans="2:6" ht="12.75" hidden="1">
      <c r="B479" s="278"/>
      <c r="F479" s="85"/>
    </row>
    <row r="480" spans="2:6" ht="12.75" hidden="1">
      <c r="B480" s="278"/>
      <c r="F480" s="85"/>
    </row>
    <row r="481" spans="2:6" ht="12.75" hidden="1">
      <c r="B481" s="278"/>
      <c r="F481" s="85"/>
    </row>
    <row r="482" spans="2:6" ht="12.75" hidden="1">
      <c r="B482" s="278"/>
      <c r="F482" s="85"/>
    </row>
    <row r="483" spans="2:6" ht="12.75" hidden="1">
      <c r="B483" s="278"/>
      <c r="F483" s="85"/>
    </row>
    <row r="484" spans="2:6" ht="12.75" hidden="1">
      <c r="B484" s="278"/>
      <c r="F484" s="85"/>
    </row>
    <row r="485" spans="2:6" ht="12.75" hidden="1">
      <c r="B485" s="278"/>
      <c r="F485" s="85"/>
    </row>
    <row r="486" spans="2:6" ht="12.75" hidden="1">
      <c r="B486" s="278"/>
      <c r="F486" s="85"/>
    </row>
    <row r="487" spans="2:6" ht="12.75" hidden="1">
      <c r="B487" s="278"/>
      <c r="F487" s="85"/>
    </row>
    <row r="488" spans="2:6" ht="12.75" hidden="1">
      <c r="B488" s="278"/>
      <c r="F488" s="85"/>
    </row>
    <row r="489" spans="2:6" ht="12.75" hidden="1">
      <c r="B489" s="278"/>
      <c r="F489" s="85"/>
    </row>
    <row r="490" spans="2:6" ht="12.75" hidden="1">
      <c r="B490" s="278"/>
      <c r="F490" s="85"/>
    </row>
    <row r="491" spans="2:6" ht="12.75" hidden="1">
      <c r="B491" s="278"/>
      <c r="F491" s="85"/>
    </row>
    <row r="492" spans="2:6" ht="12.75" hidden="1">
      <c r="B492" s="278"/>
      <c r="F492" s="85"/>
    </row>
    <row r="493" spans="2:6" ht="12.75" hidden="1">
      <c r="B493" s="278"/>
      <c r="F493" s="85"/>
    </row>
    <row r="494" spans="2:6" ht="12.75" hidden="1">
      <c r="B494" s="278"/>
      <c r="F494" s="85"/>
    </row>
    <row r="495" spans="2:6" ht="12.75" hidden="1">
      <c r="B495" s="278"/>
      <c r="F495" s="85"/>
    </row>
    <row r="496" spans="2:6" ht="12.75" hidden="1">
      <c r="B496" s="278"/>
      <c r="F496" s="85"/>
    </row>
    <row r="497" spans="2:6" ht="12.75" hidden="1">
      <c r="B497" s="278"/>
      <c r="F497" s="85"/>
    </row>
    <row r="498" spans="2:6" ht="12.75" hidden="1">
      <c r="B498" s="278"/>
      <c r="F498" s="85"/>
    </row>
    <row r="499" spans="2:6" ht="12.75" hidden="1">
      <c r="B499" s="278"/>
      <c r="F499" s="85"/>
    </row>
    <row r="500" spans="2:6" ht="12.75" hidden="1">
      <c r="B500" s="278"/>
      <c r="F500" s="85"/>
    </row>
    <row r="501" spans="2:6" ht="12.75" hidden="1">
      <c r="B501" s="278"/>
      <c r="F501" s="85"/>
    </row>
    <row r="502" spans="2:6" ht="12.75" hidden="1">
      <c r="B502" s="278"/>
      <c r="F502" s="85"/>
    </row>
    <row r="503" spans="2:6" ht="12.75" hidden="1">
      <c r="B503" s="278"/>
      <c r="F503" s="85"/>
    </row>
    <row r="504" spans="2:6" ht="12.75" hidden="1">
      <c r="B504" s="278"/>
      <c r="F504" s="85"/>
    </row>
    <row r="505" spans="2:6" ht="12.75" hidden="1">
      <c r="B505" s="278"/>
      <c r="F505" s="85"/>
    </row>
    <row r="506" spans="2:6" ht="12.75" hidden="1">
      <c r="B506" s="278"/>
      <c r="F506" s="85"/>
    </row>
    <row r="507" spans="2:6" ht="12.75" hidden="1">
      <c r="B507" s="278"/>
      <c r="F507" s="85"/>
    </row>
    <row r="508" spans="2:6" ht="12.75" hidden="1">
      <c r="B508" s="278"/>
      <c r="F508" s="85"/>
    </row>
    <row r="509" spans="2:6" ht="12.75" hidden="1">
      <c r="B509" s="278"/>
      <c r="F509" s="85"/>
    </row>
    <row r="510" spans="2:6" ht="12.75" hidden="1">
      <c r="B510" s="278"/>
      <c r="F510" s="85"/>
    </row>
    <row r="511" spans="2:6" ht="12.75" hidden="1">
      <c r="B511" s="278"/>
      <c r="F511" s="85"/>
    </row>
    <row r="512" spans="2:6" ht="12.75" hidden="1">
      <c r="B512" s="278"/>
      <c r="F512" s="85"/>
    </row>
    <row r="513" spans="2:6" ht="12.75" hidden="1">
      <c r="B513" s="278"/>
      <c r="F513" s="85"/>
    </row>
    <row r="514" spans="2:6" ht="12.75" hidden="1">
      <c r="B514" s="278"/>
      <c r="F514" s="85"/>
    </row>
    <row r="515" spans="2:6" ht="12.75" hidden="1">
      <c r="B515" s="278"/>
      <c r="F515" s="85"/>
    </row>
    <row r="516" spans="2:6" ht="12.75" hidden="1">
      <c r="B516" s="278"/>
      <c r="F516" s="85"/>
    </row>
    <row r="517" spans="2:6" ht="12.75" hidden="1">
      <c r="B517" s="278"/>
      <c r="F517" s="85"/>
    </row>
    <row r="518" spans="2:6" ht="12.75" hidden="1">
      <c r="B518" s="278"/>
      <c r="F518" s="85"/>
    </row>
    <row r="519" spans="2:6" ht="12.75" hidden="1">
      <c r="B519" s="278"/>
      <c r="F519" s="85"/>
    </row>
    <row r="520" spans="2:6" ht="12.75" hidden="1">
      <c r="B520" s="278"/>
      <c r="F520" s="85"/>
    </row>
    <row r="521" spans="2:6" ht="12.75" hidden="1">
      <c r="B521" s="278"/>
      <c r="F521" s="85"/>
    </row>
    <row r="522" spans="2:6" ht="12.75" hidden="1">
      <c r="B522" s="278"/>
      <c r="F522" s="85"/>
    </row>
    <row r="523" spans="2:6" ht="12.75" hidden="1">
      <c r="B523" s="278"/>
      <c r="F523" s="85"/>
    </row>
    <row r="524" spans="2:6" ht="12.75" hidden="1">
      <c r="B524" s="278"/>
      <c r="F524" s="85"/>
    </row>
    <row r="525" spans="2:6" ht="12.75" hidden="1">
      <c r="B525" s="278"/>
      <c r="F525" s="85"/>
    </row>
    <row r="526" spans="2:6" ht="12.75" hidden="1">
      <c r="B526" s="278"/>
      <c r="F526" s="85"/>
    </row>
    <row r="527" spans="2:6" ht="12.75" hidden="1">
      <c r="B527" s="278"/>
      <c r="F527" s="85"/>
    </row>
    <row r="528" spans="2:6" ht="12.75" hidden="1">
      <c r="B528" s="278"/>
      <c r="F528" s="85"/>
    </row>
    <row r="529" spans="2:6" ht="12.75" hidden="1">
      <c r="B529" s="278"/>
      <c r="F529" s="85"/>
    </row>
    <row r="530" spans="2:6" ht="12.75" hidden="1">
      <c r="B530" s="278"/>
      <c r="F530" s="85"/>
    </row>
    <row r="531" spans="2:6" ht="12.75" hidden="1">
      <c r="B531" s="278"/>
      <c r="F531" s="85"/>
    </row>
    <row r="532" spans="2:6" ht="12.75" hidden="1">
      <c r="B532" s="278"/>
      <c r="F532" s="85"/>
    </row>
    <row r="533" spans="2:6" ht="12.75" hidden="1">
      <c r="B533" s="278"/>
      <c r="F533" s="85"/>
    </row>
    <row r="534" spans="2:6" ht="12.75" hidden="1">
      <c r="B534" s="278"/>
      <c r="F534" s="85"/>
    </row>
    <row r="535" spans="2:6" ht="12.75" hidden="1">
      <c r="B535" s="278"/>
      <c r="F535" s="85"/>
    </row>
    <row r="536" spans="2:6" ht="12.75" hidden="1">
      <c r="B536" s="278"/>
      <c r="F536" s="85"/>
    </row>
    <row r="537" spans="2:6" ht="12.75" hidden="1">
      <c r="B537" s="278"/>
      <c r="F537" s="85"/>
    </row>
    <row r="538" spans="2:6" ht="12.75" hidden="1">
      <c r="B538" s="278"/>
      <c r="F538" s="85"/>
    </row>
    <row r="539" spans="2:6" ht="12.75" hidden="1">
      <c r="B539" s="278"/>
      <c r="F539" s="85"/>
    </row>
    <row r="540" spans="2:6" ht="12.75" hidden="1">
      <c r="B540" s="278"/>
      <c r="F540" s="85"/>
    </row>
    <row r="541" spans="2:6" ht="12.75" hidden="1">
      <c r="B541" s="278"/>
      <c r="F541" s="85"/>
    </row>
    <row r="542" spans="2:6" ht="12.75" hidden="1">
      <c r="B542" s="278"/>
      <c r="F542" s="85"/>
    </row>
    <row r="543" spans="2:6" ht="12.75" hidden="1">
      <c r="B543" s="278"/>
      <c r="F543" s="85"/>
    </row>
    <row r="544" spans="2:6" ht="12.75" hidden="1">
      <c r="B544" s="278"/>
      <c r="F544" s="85"/>
    </row>
    <row r="545" spans="2:6" ht="12.75" hidden="1">
      <c r="B545" s="278"/>
      <c r="F545" s="85"/>
    </row>
    <row r="546" spans="2:6" ht="12.75" hidden="1">
      <c r="B546" s="278"/>
      <c r="F546" s="85"/>
    </row>
    <row r="547" spans="2:6" ht="12.75" hidden="1">
      <c r="B547" s="278"/>
      <c r="F547" s="85"/>
    </row>
    <row r="548" spans="2:6" ht="12.75" hidden="1">
      <c r="B548" s="278"/>
      <c r="F548" s="85"/>
    </row>
    <row r="549" spans="2:6" ht="12.75" hidden="1">
      <c r="B549" s="278"/>
      <c r="F549" s="85"/>
    </row>
    <row r="550" spans="2:6" ht="12.75" hidden="1">
      <c r="B550" s="278"/>
      <c r="F550" s="85"/>
    </row>
    <row r="551" spans="2:6" ht="12.75" hidden="1">
      <c r="B551" s="278"/>
      <c r="F551" s="85"/>
    </row>
    <row r="552" spans="2:6" ht="12.75" hidden="1">
      <c r="B552" s="278"/>
      <c r="F552" s="85"/>
    </row>
    <row r="553" spans="2:6" ht="12.75" hidden="1">
      <c r="B553" s="278"/>
      <c r="F553" s="85"/>
    </row>
    <row r="554" spans="2:6" ht="12.75" hidden="1">
      <c r="B554" s="278"/>
      <c r="F554" s="85"/>
    </row>
    <row r="555" spans="2:6" ht="12.75" hidden="1">
      <c r="B555" s="278"/>
      <c r="F555" s="85"/>
    </row>
    <row r="556" spans="2:6" ht="12.75" hidden="1">
      <c r="B556" s="278"/>
      <c r="F556" s="85"/>
    </row>
    <row r="557" spans="2:6" ht="12.75" hidden="1">
      <c r="B557" s="278"/>
      <c r="F557" s="85"/>
    </row>
    <row r="558" spans="2:6" ht="12.75" hidden="1">
      <c r="B558" s="278"/>
      <c r="F558" s="85"/>
    </row>
    <row r="559" spans="2:6" ht="12.75" hidden="1">
      <c r="B559" s="278"/>
      <c r="F559" s="85"/>
    </row>
    <row r="560" spans="2:6" ht="12.75" hidden="1">
      <c r="B560" s="278"/>
      <c r="F560" s="85"/>
    </row>
    <row r="561" spans="2:6" ht="12.75" hidden="1">
      <c r="B561" s="278"/>
      <c r="F561" s="85"/>
    </row>
    <row r="562" spans="2:6" ht="12.75" hidden="1">
      <c r="B562" s="278"/>
      <c r="F562" s="85"/>
    </row>
    <row r="563" spans="2:6" ht="12.75" hidden="1">
      <c r="B563" s="278"/>
      <c r="F563" s="85"/>
    </row>
    <row r="564" spans="2:6" ht="12.75" hidden="1">
      <c r="B564" s="278"/>
      <c r="F564" s="85"/>
    </row>
    <row r="565" spans="2:6" ht="12.75" hidden="1">
      <c r="B565" s="278"/>
      <c r="F565" s="85"/>
    </row>
    <row r="566" spans="2:6" ht="12.75" hidden="1">
      <c r="B566" s="278"/>
      <c r="F566" s="85"/>
    </row>
    <row r="567" spans="2:6" ht="12.75" hidden="1">
      <c r="B567" s="278"/>
      <c r="F567" s="85"/>
    </row>
    <row r="568" spans="2:6" ht="12.75" hidden="1">
      <c r="B568" s="278"/>
      <c r="F568" s="85"/>
    </row>
    <row r="569" spans="2:6" ht="12.75" hidden="1">
      <c r="B569" s="278"/>
      <c r="F569" s="85"/>
    </row>
    <row r="570" spans="2:6" ht="12.75" hidden="1">
      <c r="B570" s="278"/>
      <c r="F570" s="85"/>
    </row>
    <row r="571" spans="2:6" ht="12.75" hidden="1">
      <c r="B571" s="278"/>
      <c r="F571" s="85"/>
    </row>
    <row r="572" spans="2:6" ht="12.75" hidden="1">
      <c r="B572" s="278"/>
      <c r="F572" s="85"/>
    </row>
    <row r="573" spans="2:6" ht="12.75" hidden="1">
      <c r="B573" s="278"/>
      <c r="F573" s="85"/>
    </row>
    <row r="574" spans="2:6" ht="12.75" hidden="1">
      <c r="B574" s="278"/>
      <c r="F574" s="85"/>
    </row>
    <row r="575" spans="2:6" ht="12.75" hidden="1">
      <c r="B575" s="278"/>
      <c r="F575" s="85"/>
    </row>
    <row r="576" spans="2:6" ht="12.75" hidden="1">
      <c r="B576" s="278"/>
      <c r="F576" s="85"/>
    </row>
    <row r="577" spans="2:6" ht="12.75" hidden="1">
      <c r="B577" s="278"/>
      <c r="F577" s="85"/>
    </row>
    <row r="578" spans="2:6" ht="12.75" hidden="1">
      <c r="B578" s="278"/>
      <c r="F578" s="85"/>
    </row>
    <row r="579" spans="2:6" ht="12.75" hidden="1">
      <c r="B579" s="278"/>
      <c r="F579" s="85"/>
    </row>
    <row r="580" spans="2:6" ht="12.75" hidden="1">
      <c r="B580" s="278"/>
      <c r="F580" s="85"/>
    </row>
    <row r="581" spans="2:6" ht="12.75" hidden="1">
      <c r="B581" s="278"/>
      <c r="F581" s="85"/>
    </row>
    <row r="582" spans="2:6" ht="12.75" hidden="1">
      <c r="B582" s="278"/>
      <c r="F582" s="85"/>
    </row>
    <row r="583" spans="2:6" ht="12.75" hidden="1">
      <c r="B583" s="278"/>
      <c r="F583" s="85"/>
    </row>
    <row r="584" spans="2:6" ht="12.75" hidden="1">
      <c r="B584" s="278"/>
      <c r="F584" s="85"/>
    </row>
    <row r="585" spans="2:6" ht="12.75" hidden="1">
      <c r="B585" s="278"/>
      <c r="F585" s="85"/>
    </row>
    <row r="586" spans="2:6" ht="12.75" hidden="1">
      <c r="B586" s="278"/>
      <c r="F586" s="85"/>
    </row>
    <row r="587" spans="2:6" ht="12.75" hidden="1">
      <c r="B587" s="278"/>
      <c r="F587" s="85"/>
    </row>
    <row r="588" spans="2:6" ht="12.75" hidden="1">
      <c r="B588" s="278"/>
      <c r="F588" s="85"/>
    </row>
    <row r="589" spans="2:6" ht="12.75" hidden="1">
      <c r="B589" s="278"/>
      <c r="F589" s="85"/>
    </row>
    <row r="590" spans="2:6" ht="12.75" hidden="1">
      <c r="B590" s="278"/>
      <c r="F590" s="85"/>
    </row>
    <row r="591" spans="2:6" ht="12.75" hidden="1">
      <c r="B591" s="278"/>
      <c r="F591" s="85"/>
    </row>
    <row r="592" spans="2:6" ht="12.75" hidden="1">
      <c r="B592" s="278"/>
      <c r="F592" s="85"/>
    </row>
    <row r="593" spans="2:6" ht="12.75" hidden="1">
      <c r="B593" s="278"/>
      <c r="F593" s="85"/>
    </row>
    <row r="594" spans="2:6" ht="12.75" hidden="1">
      <c r="B594" s="278"/>
      <c r="F594" s="85"/>
    </row>
    <row r="595" spans="2:6" ht="12.75" hidden="1">
      <c r="B595" s="278"/>
      <c r="F595" s="85"/>
    </row>
    <row r="596" spans="2:6" ht="12.75" hidden="1">
      <c r="B596" s="278"/>
      <c r="F596" s="85"/>
    </row>
    <row r="597" spans="2:6" ht="12.75" hidden="1">
      <c r="B597" s="278"/>
      <c r="F597" s="85"/>
    </row>
    <row r="598" spans="2:6" ht="12.75" hidden="1">
      <c r="B598" s="278"/>
      <c r="F598" s="85"/>
    </row>
    <row r="599" spans="2:6" ht="12.75" hidden="1">
      <c r="B599" s="278"/>
      <c r="F599" s="85"/>
    </row>
    <row r="600" spans="2:6" ht="12.75" hidden="1">
      <c r="B600" s="278"/>
      <c r="F600" s="85"/>
    </row>
    <row r="601" spans="2:6" ht="12.75" hidden="1">
      <c r="B601" s="278"/>
      <c r="F601" s="85"/>
    </row>
    <row r="602" spans="2:6" ht="12.75" hidden="1">
      <c r="B602" s="278"/>
      <c r="F602" s="85"/>
    </row>
    <row r="603" spans="2:6" ht="12.75" hidden="1">
      <c r="B603" s="278"/>
      <c r="F603" s="85"/>
    </row>
    <row r="604" spans="2:6" ht="12.75" hidden="1">
      <c r="B604" s="278"/>
      <c r="F604" s="85"/>
    </row>
    <row r="605" spans="2:6" ht="12.75" hidden="1">
      <c r="B605" s="278"/>
      <c r="F605" s="85"/>
    </row>
    <row r="606" spans="2:6" ht="12.75" hidden="1">
      <c r="B606" s="278"/>
      <c r="F606" s="85"/>
    </row>
    <row r="607" spans="2:6" ht="12.75" hidden="1">
      <c r="B607" s="278"/>
      <c r="F607" s="85"/>
    </row>
    <row r="608" spans="2:6" ht="12.75" hidden="1">
      <c r="B608" s="278"/>
      <c r="F608" s="85"/>
    </row>
    <row r="609" spans="2:6" ht="12.75" hidden="1">
      <c r="B609" s="278"/>
      <c r="F609" s="85"/>
    </row>
    <row r="610" spans="2:6" ht="12.75" hidden="1">
      <c r="B610" s="278"/>
      <c r="F610" s="85"/>
    </row>
    <row r="611" spans="2:6" ht="12.75" hidden="1">
      <c r="B611" s="278"/>
      <c r="F611" s="85"/>
    </row>
    <row r="612" spans="2:6" ht="12.75" hidden="1">
      <c r="B612" s="278"/>
      <c r="F612" s="85"/>
    </row>
    <row r="613" spans="2:6" ht="12.75" hidden="1">
      <c r="B613" s="278"/>
      <c r="F613" s="85"/>
    </row>
    <row r="614" spans="2:6" ht="12.75" hidden="1">
      <c r="B614" s="278"/>
      <c r="F614" s="85"/>
    </row>
    <row r="615" spans="2:6" ht="12.75" hidden="1">
      <c r="B615" s="278"/>
      <c r="F615" s="85"/>
    </row>
    <row r="616" spans="2:6" ht="12.75" hidden="1">
      <c r="B616" s="278"/>
      <c r="F616" s="85"/>
    </row>
    <row r="617" spans="2:6" ht="12.75" hidden="1">
      <c r="B617" s="278"/>
      <c r="F617" s="85"/>
    </row>
    <row r="618" spans="2:6" ht="12.75" hidden="1">
      <c r="B618" s="278"/>
      <c r="F618" s="85"/>
    </row>
    <row r="619" spans="2:6" ht="12.75" hidden="1">
      <c r="B619" s="278"/>
      <c r="F619" s="85"/>
    </row>
    <row r="620" spans="2:6" ht="12.75" hidden="1">
      <c r="B620" s="278"/>
      <c r="F620" s="85"/>
    </row>
    <row r="621" spans="2:6" ht="12.75" hidden="1">
      <c r="B621" s="278"/>
      <c r="F621" s="85"/>
    </row>
    <row r="622" spans="2:6" ht="12.75" hidden="1">
      <c r="B622" s="278"/>
      <c r="F622" s="85"/>
    </row>
    <row r="623" spans="2:6" ht="12.75" hidden="1">
      <c r="B623" s="278"/>
      <c r="F623" s="85"/>
    </row>
    <row r="624" spans="2:6" ht="12.75" hidden="1">
      <c r="B624" s="278"/>
      <c r="F624" s="85"/>
    </row>
    <row r="625" spans="2:6" ht="12.75" hidden="1">
      <c r="B625" s="278"/>
      <c r="F625" s="85"/>
    </row>
    <row r="626" spans="2:6" ht="12.75" hidden="1">
      <c r="B626" s="278"/>
      <c r="F626" s="85"/>
    </row>
    <row r="627" spans="2:6" ht="12.75" hidden="1">
      <c r="B627" s="278"/>
      <c r="F627" s="85"/>
    </row>
    <row r="628" spans="2:6" ht="12.75" hidden="1">
      <c r="B628" s="278"/>
      <c r="F628" s="85"/>
    </row>
    <row r="629" spans="2:6" ht="12.75" hidden="1">
      <c r="B629" s="278"/>
      <c r="F629" s="85"/>
    </row>
    <row r="630" spans="2:6" ht="12.75" hidden="1">
      <c r="B630" s="278"/>
      <c r="F630" s="85"/>
    </row>
    <row r="631" spans="2:6" ht="12.75" hidden="1">
      <c r="B631" s="278"/>
      <c r="F631" s="85"/>
    </row>
    <row r="632" spans="2:6" ht="12.75" hidden="1">
      <c r="B632" s="278"/>
      <c r="F632" s="85"/>
    </row>
    <row r="633" spans="2:6" ht="12.75" hidden="1">
      <c r="B633" s="278"/>
      <c r="F633" s="85"/>
    </row>
    <row r="634" spans="2:6" ht="12.75" hidden="1">
      <c r="B634" s="278"/>
      <c r="F634" s="85"/>
    </row>
    <row r="635" spans="2:6" ht="12.75" hidden="1">
      <c r="B635" s="278"/>
      <c r="F635" s="85"/>
    </row>
    <row r="636" spans="2:6" ht="12.75" hidden="1">
      <c r="B636" s="278"/>
      <c r="F636" s="85"/>
    </row>
    <row r="637" spans="2:6" ht="12.75" hidden="1">
      <c r="B637" s="278"/>
      <c r="F637" s="85"/>
    </row>
    <row r="638" spans="2:6" ht="12.75" hidden="1">
      <c r="B638" s="278"/>
      <c r="F638" s="85"/>
    </row>
    <row r="639" spans="2:6" ht="12.75" hidden="1">
      <c r="B639" s="278"/>
      <c r="F639" s="85"/>
    </row>
    <row r="640" spans="2:6" ht="12.75" hidden="1">
      <c r="B640" s="278"/>
      <c r="F640" s="85"/>
    </row>
    <row r="641" spans="2:6" ht="12.75" hidden="1">
      <c r="B641" s="278"/>
      <c r="F641" s="85"/>
    </row>
    <row r="642" spans="2:6" ht="12.75" hidden="1">
      <c r="B642" s="278"/>
      <c r="F642" s="85"/>
    </row>
    <row r="643" spans="2:6" ht="12.75" hidden="1">
      <c r="B643" s="278"/>
      <c r="F643" s="85"/>
    </row>
    <row r="644" spans="2:6" ht="12.75" hidden="1">
      <c r="B644" s="278"/>
      <c r="F644" s="85"/>
    </row>
    <row r="645" spans="2:6" ht="12.75" hidden="1">
      <c r="B645" s="278"/>
      <c r="F645" s="85"/>
    </row>
    <row r="646" spans="2:6" ht="12.75" hidden="1">
      <c r="B646" s="278"/>
      <c r="F646" s="85"/>
    </row>
    <row r="647" spans="2:6" ht="12.75" hidden="1">
      <c r="B647" s="278"/>
      <c r="F647" s="85"/>
    </row>
    <row r="648" spans="2:6" ht="12.75" hidden="1">
      <c r="B648" s="278"/>
      <c r="F648" s="85"/>
    </row>
    <row r="649" spans="2:6" ht="12.75" hidden="1">
      <c r="B649" s="278"/>
      <c r="F649" s="85"/>
    </row>
    <row r="650" spans="2:6" ht="12.75" hidden="1">
      <c r="B650" s="278"/>
      <c r="F650" s="85"/>
    </row>
    <row r="651" spans="2:6" ht="12.75" hidden="1">
      <c r="B651" s="278"/>
      <c r="F651" s="85"/>
    </row>
    <row r="652" spans="2:6" ht="12.75" hidden="1">
      <c r="B652" s="278"/>
      <c r="F652" s="85"/>
    </row>
    <row r="653" spans="2:6" ht="12.75" hidden="1">
      <c r="B653" s="278"/>
      <c r="F653" s="85"/>
    </row>
    <row r="654" spans="2:6" ht="12.75" hidden="1">
      <c r="B654" s="278"/>
      <c r="F654" s="85"/>
    </row>
    <row r="655" spans="2:6" ht="12.75" hidden="1">
      <c r="B655" s="278"/>
      <c r="F655" s="85"/>
    </row>
    <row r="656" spans="2:6" ht="12.75" hidden="1">
      <c r="B656" s="278"/>
      <c r="F656" s="85"/>
    </row>
    <row r="657" spans="2:6" ht="12.75" hidden="1">
      <c r="B657" s="278"/>
      <c r="F657" s="85"/>
    </row>
    <row r="658" spans="2:6" ht="12.75" hidden="1">
      <c r="B658" s="278"/>
      <c r="F658" s="85"/>
    </row>
    <row r="659" spans="2:6" ht="12.75" hidden="1">
      <c r="B659" s="278"/>
      <c r="F659" s="85"/>
    </row>
    <row r="660" spans="2:6" ht="12.75" hidden="1">
      <c r="B660" s="278"/>
      <c r="F660" s="85"/>
    </row>
    <row r="661" spans="2:6" ht="12.75" hidden="1">
      <c r="B661" s="278"/>
      <c r="F661" s="85"/>
    </row>
    <row r="662" spans="2:6" ht="12.75" hidden="1">
      <c r="B662" s="278"/>
      <c r="F662" s="85"/>
    </row>
    <row r="663" spans="2:6" ht="12.75" hidden="1">
      <c r="B663" s="278"/>
      <c r="F663" s="85"/>
    </row>
    <row r="664" spans="2:6" ht="12.75" hidden="1">
      <c r="B664" s="278"/>
      <c r="F664" s="85"/>
    </row>
    <row r="665" spans="2:6" ht="12.75" hidden="1">
      <c r="B665" s="278"/>
      <c r="F665" s="85"/>
    </row>
    <row r="666" spans="2:6" ht="12.75" hidden="1">
      <c r="B666" s="278"/>
      <c r="F666" s="85"/>
    </row>
    <row r="667" spans="2:6" ht="12.75" hidden="1">
      <c r="B667" s="278"/>
      <c r="F667" s="85"/>
    </row>
    <row r="668" spans="2:6" ht="12.75" hidden="1">
      <c r="B668" s="278"/>
      <c r="F668" s="85"/>
    </row>
    <row r="669" spans="2:6" ht="12.75" hidden="1">
      <c r="B669" s="278"/>
      <c r="F669" s="85"/>
    </row>
    <row r="670" spans="2:6" ht="12.75" hidden="1">
      <c r="B670" s="278"/>
      <c r="F670" s="85"/>
    </row>
    <row r="671" spans="2:6" ht="12.75" hidden="1">
      <c r="B671" s="278"/>
      <c r="F671" s="85"/>
    </row>
    <row r="672" spans="2:6" ht="12.75" hidden="1">
      <c r="B672" s="278"/>
      <c r="F672" s="85"/>
    </row>
    <row r="673" spans="2:6" ht="12.75" hidden="1">
      <c r="B673" s="278"/>
      <c r="F673" s="85"/>
    </row>
    <row r="674" spans="2:6" ht="12.75" hidden="1">
      <c r="B674" s="278"/>
      <c r="F674" s="85"/>
    </row>
    <row r="675" spans="2:6" ht="12.75" hidden="1">
      <c r="B675" s="278"/>
      <c r="F675" s="85"/>
    </row>
    <row r="676" spans="2:6" ht="12.75" hidden="1">
      <c r="B676" s="278"/>
      <c r="F676" s="85"/>
    </row>
    <row r="677" spans="2:6" ht="12.75" hidden="1">
      <c r="B677" s="278"/>
      <c r="F677" s="85"/>
    </row>
    <row r="678" spans="2:6" ht="12.75" hidden="1">
      <c r="B678" s="278"/>
      <c r="F678" s="85"/>
    </row>
    <row r="679" spans="2:6" ht="12.75" hidden="1">
      <c r="B679" s="278"/>
      <c r="F679" s="85"/>
    </row>
    <row r="680" spans="2:6" ht="12.75" hidden="1">
      <c r="B680" s="278"/>
      <c r="F680" s="85"/>
    </row>
    <row r="681" spans="2:6" ht="12.75" hidden="1">
      <c r="B681" s="278"/>
      <c r="F681" s="85"/>
    </row>
    <row r="682" spans="2:6" ht="12.75" hidden="1">
      <c r="B682" s="278"/>
      <c r="F682" s="85"/>
    </row>
    <row r="683" spans="2:6" ht="12.75" hidden="1">
      <c r="B683" s="278"/>
      <c r="F683" s="85"/>
    </row>
    <row r="684" spans="2:6" ht="12.75" hidden="1">
      <c r="B684" s="278"/>
      <c r="F684" s="85"/>
    </row>
    <row r="685" spans="2:6" ht="12.75" hidden="1">
      <c r="B685" s="278"/>
      <c r="F685" s="85"/>
    </row>
    <row r="686" spans="2:6" ht="12.75" hidden="1">
      <c r="B686" s="278"/>
      <c r="F686" s="85"/>
    </row>
    <row r="687" spans="2:6" ht="12.75" hidden="1">
      <c r="B687" s="278"/>
      <c r="F687" s="85"/>
    </row>
    <row r="688" spans="2:6" ht="12.75" hidden="1">
      <c r="B688" s="278"/>
      <c r="F688" s="85"/>
    </row>
    <row r="689" spans="2:6" ht="12.75" hidden="1">
      <c r="B689" s="278"/>
      <c r="F689" s="85"/>
    </row>
    <row r="690" spans="2:6" ht="12.75" hidden="1">
      <c r="B690" s="278"/>
      <c r="F690" s="85"/>
    </row>
    <row r="691" spans="2:6" ht="12.75" hidden="1">
      <c r="B691" s="278"/>
      <c r="F691" s="85"/>
    </row>
    <row r="692" spans="2:6" ht="12.75" hidden="1">
      <c r="B692" s="278"/>
      <c r="F692" s="85"/>
    </row>
    <row r="693" spans="2:6" ht="12.75" hidden="1">
      <c r="B693" s="278"/>
      <c r="F693" s="85"/>
    </row>
    <row r="694" spans="2:6" ht="12.75" hidden="1">
      <c r="B694" s="278"/>
      <c r="F694" s="85"/>
    </row>
    <row r="695" spans="2:6" ht="12.75" hidden="1">
      <c r="B695" s="278"/>
      <c r="F695" s="85"/>
    </row>
    <row r="696" spans="2:6" ht="12.75" hidden="1">
      <c r="B696" s="278"/>
      <c r="F696" s="85"/>
    </row>
    <row r="697" spans="2:6" ht="12.75" hidden="1">
      <c r="B697" s="278"/>
      <c r="F697" s="85"/>
    </row>
    <row r="698" spans="2:6" ht="12.75" hidden="1">
      <c r="B698" s="278"/>
      <c r="F698" s="85"/>
    </row>
    <row r="699" spans="2:6" ht="12.75" hidden="1">
      <c r="B699" s="278"/>
      <c r="F699" s="85"/>
    </row>
    <row r="700" spans="2:6" ht="12.75" hidden="1">
      <c r="B700" s="278"/>
      <c r="F700" s="85"/>
    </row>
    <row r="701" spans="2:6" ht="12.75" hidden="1">
      <c r="B701" s="278"/>
      <c r="F701" s="85"/>
    </row>
    <row r="702" spans="2:6" ht="12.75" hidden="1">
      <c r="B702" s="278"/>
      <c r="F702" s="85"/>
    </row>
    <row r="703" spans="2:6" ht="12.75" hidden="1">
      <c r="B703" s="278"/>
      <c r="F703" s="85"/>
    </row>
    <row r="704" spans="2:6" ht="12.75" hidden="1">
      <c r="B704" s="278"/>
      <c r="F704" s="85"/>
    </row>
    <row r="705" spans="2:6" ht="12.75" hidden="1">
      <c r="B705" s="278"/>
      <c r="F705" s="85"/>
    </row>
    <row r="706" spans="2:6" ht="12.75" hidden="1">
      <c r="B706" s="278"/>
      <c r="F706" s="85"/>
    </row>
    <row r="707" spans="2:6" ht="12.75" hidden="1">
      <c r="B707" s="278"/>
      <c r="F707" s="85"/>
    </row>
    <row r="708" spans="2:6" ht="12.75" hidden="1">
      <c r="B708" s="278"/>
      <c r="F708" s="85"/>
    </row>
    <row r="709" spans="2:6" ht="12.75" hidden="1">
      <c r="B709" s="278"/>
      <c r="F709" s="85"/>
    </row>
    <row r="710" spans="2:6" ht="12.75" hidden="1">
      <c r="B710" s="278"/>
      <c r="F710" s="85"/>
    </row>
    <row r="711" spans="2:6" ht="12.75" hidden="1">
      <c r="B711" s="278"/>
      <c r="F711" s="85"/>
    </row>
    <row r="712" spans="2:6" ht="12.75" hidden="1">
      <c r="B712" s="278"/>
      <c r="F712" s="85"/>
    </row>
    <row r="713" spans="2:6" ht="12.75" hidden="1">
      <c r="B713" s="278"/>
      <c r="F713" s="85"/>
    </row>
    <row r="714" spans="2:6" ht="12.75" hidden="1">
      <c r="B714" s="278"/>
      <c r="F714" s="85"/>
    </row>
    <row r="715" spans="2:6" ht="12.75" hidden="1">
      <c r="B715" s="278"/>
      <c r="F715" s="85"/>
    </row>
    <row r="716" spans="2:6" ht="12.75" hidden="1">
      <c r="B716" s="278"/>
      <c r="F716" s="85"/>
    </row>
    <row r="717" spans="2:6" ht="12.75" hidden="1">
      <c r="B717" s="278"/>
      <c r="F717" s="85"/>
    </row>
    <row r="718" spans="2:6" ht="12.75" hidden="1">
      <c r="B718" s="278"/>
      <c r="F718" s="85"/>
    </row>
    <row r="719" spans="2:6" ht="12.75" hidden="1">
      <c r="B719" s="278"/>
      <c r="F719" s="85"/>
    </row>
    <row r="720" spans="2:6" ht="12.75" hidden="1">
      <c r="B720" s="278"/>
      <c r="F720" s="85"/>
    </row>
    <row r="721" spans="2:6" ht="12.75" hidden="1">
      <c r="B721" s="278"/>
      <c r="F721" s="85"/>
    </row>
    <row r="722" spans="2:6" ht="12.75" hidden="1">
      <c r="B722" s="278"/>
      <c r="F722" s="85"/>
    </row>
    <row r="723" spans="2:6" ht="12.75" hidden="1">
      <c r="B723" s="278"/>
      <c r="F723" s="85"/>
    </row>
    <row r="724" spans="2:6" ht="12.75" hidden="1">
      <c r="B724" s="278"/>
      <c r="F724" s="85"/>
    </row>
    <row r="725" spans="2:6" ht="12.75" hidden="1">
      <c r="B725" s="278"/>
      <c r="F725" s="85"/>
    </row>
    <row r="726" spans="2:6" ht="12.75" hidden="1">
      <c r="B726" s="278"/>
      <c r="F726" s="85"/>
    </row>
    <row r="727" spans="2:6" ht="12.75" hidden="1">
      <c r="B727" s="278"/>
      <c r="F727" s="85"/>
    </row>
    <row r="728" spans="1:13" s="60" customFormat="1" ht="12.75">
      <c r="A728" s="1"/>
      <c r="B728" s="278"/>
      <c r="C728" s="1"/>
      <c r="D728" s="1"/>
      <c r="E728" s="1"/>
      <c r="F728" s="85"/>
      <c r="G728" s="30"/>
      <c r="H728" s="5"/>
      <c r="I728" s="4"/>
      <c r="J728"/>
      <c r="K728"/>
      <c r="L728"/>
      <c r="M728"/>
    </row>
    <row r="729" spans="1:13" s="18" customFormat="1" ht="12.75">
      <c r="A729" s="265"/>
      <c r="B729" s="280">
        <v>990432</v>
      </c>
      <c r="C729" s="205" t="s">
        <v>1360</v>
      </c>
      <c r="D729" s="205" t="s">
        <v>1386</v>
      </c>
      <c r="E729" s="205"/>
      <c r="F729" s="267"/>
      <c r="G729" s="267"/>
      <c r="H729" s="35">
        <v>-990432</v>
      </c>
      <c r="I729" s="223">
        <v>2225.6898876404493</v>
      </c>
      <c r="J729" s="268"/>
      <c r="K729" s="269">
        <v>445</v>
      </c>
      <c r="L729" s="264"/>
      <c r="M729" s="269">
        <v>445</v>
      </c>
    </row>
    <row r="730" spans="1:13" s="18" customFormat="1" ht="12.75">
      <c r="A730" s="265"/>
      <c r="B730" s="280">
        <v>994427</v>
      </c>
      <c r="C730" s="205" t="s">
        <v>1360</v>
      </c>
      <c r="D730" s="205" t="s">
        <v>1388</v>
      </c>
      <c r="E730" s="205"/>
      <c r="F730" s="267"/>
      <c r="G730" s="267"/>
      <c r="H730" s="35">
        <v>-1984859</v>
      </c>
      <c r="I730" s="223">
        <v>2260.0613636363637</v>
      </c>
      <c r="J730" s="268"/>
      <c r="K730" s="269">
        <v>440</v>
      </c>
      <c r="L730" s="264"/>
      <c r="M730" s="269">
        <v>440</v>
      </c>
    </row>
    <row r="731" spans="1:13" s="18" customFormat="1" ht="12.75">
      <c r="A731" s="265"/>
      <c r="B731" s="280">
        <v>-2562166</v>
      </c>
      <c r="C731" s="205" t="s">
        <v>1360</v>
      </c>
      <c r="D731" s="205" t="s">
        <v>1531</v>
      </c>
      <c r="E731" s="205"/>
      <c r="F731" s="267"/>
      <c r="G731" s="267"/>
      <c r="H731" s="35">
        <v>577307</v>
      </c>
      <c r="I731" s="223">
        <v>-6028.6258823529415</v>
      </c>
      <c r="J731" s="268"/>
      <c r="K731" s="269">
        <v>425</v>
      </c>
      <c r="L731" s="264"/>
      <c r="M731" s="269">
        <v>425</v>
      </c>
    </row>
    <row r="732" spans="1:13" s="18" customFormat="1" ht="12.75">
      <c r="A732" s="265"/>
      <c r="B732" s="280">
        <v>2302654</v>
      </c>
      <c r="C732" s="205" t="s">
        <v>1360</v>
      </c>
      <c r="D732" s="205" t="s">
        <v>1532</v>
      </c>
      <c r="E732" s="205"/>
      <c r="F732" s="267"/>
      <c r="G732" s="267" t="s">
        <v>1527</v>
      </c>
      <c r="H732" s="35">
        <v>-1725347</v>
      </c>
      <c r="I732" s="223">
        <v>5418.009411764706</v>
      </c>
      <c r="J732" s="268"/>
      <c r="K732" s="269">
        <v>425</v>
      </c>
      <c r="L732" s="264"/>
      <c r="M732" s="269">
        <v>425</v>
      </c>
    </row>
    <row r="733" spans="1:13" s="18" customFormat="1" ht="12.75">
      <c r="A733" s="270"/>
      <c r="B733" s="281">
        <v>1725347</v>
      </c>
      <c r="C733" s="212" t="s">
        <v>1360</v>
      </c>
      <c r="D733" s="212" t="s">
        <v>1533</v>
      </c>
      <c r="E733" s="212"/>
      <c r="F733" s="272"/>
      <c r="G733" s="272"/>
      <c r="H733" s="110"/>
      <c r="I733" s="216">
        <v>4059.64</v>
      </c>
      <c r="J733" s="273"/>
      <c r="K733" s="274">
        <v>425</v>
      </c>
      <c r="L733" s="275"/>
      <c r="M733" s="274">
        <v>425</v>
      </c>
    </row>
    <row r="734" spans="2:6" ht="12.75">
      <c r="B734" s="278"/>
      <c r="F734" s="85"/>
    </row>
    <row r="735" spans="2:6" ht="12.75">
      <c r="B735" s="278"/>
      <c r="F735" s="85"/>
    </row>
    <row r="736" spans="1:13" s="18" customFormat="1" ht="12.75">
      <c r="A736" s="265"/>
      <c r="B736" s="282">
        <v>368600</v>
      </c>
      <c r="C736" s="283" t="s">
        <v>1397</v>
      </c>
      <c r="D736" s="283" t="s">
        <v>1386</v>
      </c>
      <c r="E736" s="283"/>
      <c r="F736" s="267"/>
      <c r="G736" s="267"/>
      <c r="H736" s="35">
        <v>-368600</v>
      </c>
      <c r="I736" s="223">
        <v>828.314606741573</v>
      </c>
      <c r="J736" s="268"/>
      <c r="K736" s="269">
        <v>445</v>
      </c>
      <c r="L736" s="264"/>
      <c r="M736" s="269">
        <v>445</v>
      </c>
    </row>
    <row r="737" spans="1:13" s="18" customFormat="1" ht="12.75">
      <c r="A737" s="265"/>
      <c r="B737" s="282">
        <v>-617794</v>
      </c>
      <c r="C737" s="283" t="s">
        <v>1397</v>
      </c>
      <c r="D737" s="283" t="s">
        <v>1387</v>
      </c>
      <c r="E737" s="283"/>
      <c r="F737" s="267"/>
      <c r="G737" s="267"/>
      <c r="H737" s="35">
        <v>249194</v>
      </c>
      <c r="I737" s="223">
        <v>-1404.0772727272727</v>
      </c>
      <c r="J737" s="268"/>
      <c r="K737" s="269">
        <v>440</v>
      </c>
      <c r="L737" s="264"/>
      <c r="M737" s="269">
        <v>440</v>
      </c>
    </row>
    <row r="738" spans="1:13" s="18" customFormat="1" ht="12.75">
      <c r="A738" s="265"/>
      <c r="B738" s="282">
        <v>0</v>
      </c>
      <c r="C738" s="283" t="s">
        <v>1397</v>
      </c>
      <c r="D738" s="283" t="s">
        <v>1388</v>
      </c>
      <c r="E738" s="283"/>
      <c r="F738" s="267"/>
      <c r="G738" s="267"/>
      <c r="H738" s="35">
        <v>249194</v>
      </c>
      <c r="I738" s="223">
        <v>0</v>
      </c>
      <c r="J738" s="268"/>
      <c r="K738" s="269">
        <v>440</v>
      </c>
      <c r="L738" s="264"/>
      <c r="M738" s="269">
        <v>440</v>
      </c>
    </row>
    <row r="739" spans="1:13" s="18" customFormat="1" ht="12.75">
      <c r="A739" s="265"/>
      <c r="B739" s="282">
        <v>240000</v>
      </c>
      <c r="C739" s="283" t="s">
        <v>1397</v>
      </c>
      <c r="D739" s="283" t="s">
        <v>1532</v>
      </c>
      <c r="E739" s="283"/>
      <c r="F739" s="267"/>
      <c r="G739" s="267"/>
      <c r="H739" s="35">
        <v>0</v>
      </c>
      <c r="I739" s="223">
        <v>0</v>
      </c>
      <c r="J739" s="268"/>
      <c r="K739" s="269">
        <v>425</v>
      </c>
      <c r="L739" s="264"/>
      <c r="M739" s="269">
        <v>425</v>
      </c>
    </row>
    <row r="740" spans="1:13" s="18" customFormat="1" ht="12.75">
      <c r="A740" s="270"/>
      <c r="B740" s="284">
        <v>-9194</v>
      </c>
      <c r="C740" s="285" t="s">
        <v>1397</v>
      </c>
      <c r="D740" s="285" t="s">
        <v>1533</v>
      </c>
      <c r="E740" s="285"/>
      <c r="F740" s="272"/>
      <c r="G740" s="272"/>
      <c r="H740" s="110"/>
      <c r="I740" s="216">
        <v>-21.632941176470588</v>
      </c>
      <c r="J740" s="273"/>
      <c r="K740" s="274">
        <v>425</v>
      </c>
      <c r="L740" s="275"/>
      <c r="M740" s="274">
        <v>425</v>
      </c>
    </row>
    <row r="741" spans="2:6" ht="12.75">
      <c r="B741" s="278" t="s">
        <v>1528</v>
      </c>
      <c r="D741" s="1" t="s">
        <v>1529</v>
      </c>
      <c r="F741" s="85"/>
    </row>
    <row r="742" spans="2:6" ht="12.75">
      <c r="B742" s="278"/>
      <c r="F742" s="85"/>
    </row>
    <row r="743" spans="2:6" ht="12.75">
      <c r="B743" s="278"/>
      <c r="C743" s="235"/>
      <c r="F743" s="85"/>
    </row>
    <row r="744" spans="1:13" ht="12.75">
      <c r="A744" s="15"/>
      <c r="B744" s="278">
        <v>525000</v>
      </c>
      <c r="C744" s="1" t="s">
        <v>1393</v>
      </c>
      <c r="D744" s="1" t="s">
        <v>1394</v>
      </c>
      <c r="F744" s="85" t="s">
        <v>1395</v>
      </c>
      <c r="G744" s="30" t="s">
        <v>48</v>
      </c>
      <c r="H744" s="5">
        <v>-525000</v>
      </c>
      <c r="I744" s="25">
        <v>1193.1818181818182</v>
      </c>
      <c r="J744" s="25"/>
      <c r="K744" s="44">
        <v>440</v>
      </c>
      <c r="M744" s="44">
        <v>440</v>
      </c>
    </row>
    <row r="745" spans="1:13" ht="12.75">
      <c r="A745" s="14"/>
      <c r="B745" s="279">
        <v>525000</v>
      </c>
      <c r="C745" s="14"/>
      <c r="D745" s="14" t="s">
        <v>1394</v>
      </c>
      <c r="E745" s="14"/>
      <c r="F745" s="119"/>
      <c r="G745" s="21"/>
      <c r="H745" s="58">
        <v>0</v>
      </c>
      <c r="I745" s="59">
        <v>1193.1818181818182</v>
      </c>
      <c r="J745" s="59"/>
      <c r="K745" s="61">
        <v>440</v>
      </c>
      <c r="L745" s="60"/>
      <c r="M745" s="61">
        <v>440</v>
      </c>
    </row>
    <row r="746" spans="1:13" s="159" customFormat="1" ht="12.75" hidden="1">
      <c r="A746" s="1"/>
      <c r="B746" s="5">
        <v>1050000</v>
      </c>
      <c r="C746" s="1"/>
      <c r="D746" s="1"/>
      <c r="E746" s="1"/>
      <c r="F746" s="85"/>
      <c r="G746" s="30"/>
      <c r="H746" s="5"/>
      <c r="I746" s="4"/>
      <c r="J746"/>
      <c r="K746"/>
      <c r="L746"/>
      <c r="M746"/>
    </row>
    <row r="747" ht="12.75" hidden="1">
      <c r="F747" s="85"/>
    </row>
    <row r="748" spans="1:13" ht="12.75" hidden="1">
      <c r="A748" s="286"/>
      <c r="B748" s="287" t="e">
        <v>#REF!</v>
      </c>
      <c r="C748" s="288" t="s">
        <v>1398</v>
      </c>
      <c r="D748" s="286"/>
      <c r="E748" s="286"/>
      <c r="F748" s="289"/>
      <c r="G748" s="289" t="s">
        <v>1399</v>
      </c>
      <c r="H748" s="118">
        <v>0</v>
      </c>
      <c r="I748" s="290" t="e">
        <v>#REF!</v>
      </c>
      <c r="J748" s="291"/>
      <c r="K748" s="292"/>
      <c r="L748" s="291"/>
      <c r="M748" s="291">
        <v>450</v>
      </c>
    </row>
    <row r="749" spans="8:13" ht="12.75" hidden="1">
      <c r="H749" s="5">
        <v>0</v>
      </c>
      <c r="I749" s="25">
        <v>0</v>
      </c>
      <c r="M749" s="2">
        <v>500</v>
      </c>
    </row>
    <row r="750" spans="8:13" ht="12.75" hidden="1">
      <c r="H750" s="5">
        <v>0</v>
      </c>
      <c r="I750" s="25">
        <v>0</v>
      </c>
      <c r="M750" s="2">
        <v>500</v>
      </c>
    </row>
    <row r="751" spans="8:13" ht="12.75" hidden="1">
      <c r="H751" s="5">
        <v>0</v>
      </c>
      <c r="I751" s="25">
        <v>0</v>
      </c>
      <c r="M751" s="2">
        <v>500</v>
      </c>
    </row>
    <row r="752" spans="8:13" ht="12.75" hidden="1">
      <c r="H752" s="5">
        <v>0</v>
      </c>
      <c r="I752" s="25">
        <v>0</v>
      </c>
      <c r="M752" s="2">
        <v>500</v>
      </c>
    </row>
    <row r="753" spans="8:13" ht="12.75" hidden="1">
      <c r="H753" s="5">
        <v>0</v>
      </c>
      <c r="I753" s="25">
        <v>0</v>
      </c>
      <c r="M753" s="2">
        <v>500</v>
      </c>
    </row>
    <row r="754" spans="8:13" ht="12.75" hidden="1">
      <c r="H754" s="5">
        <v>0</v>
      </c>
      <c r="I754" s="25">
        <v>0</v>
      </c>
      <c r="M754" s="2">
        <v>500</v>
      </c>
    </row>
    <row r="755" spans="8:13" ht="12.75" hidden="1">
      <c r="H755" s="5">
        <v>0</v>
      </c>
      <c r="I755" s="25">
        <v>0</v>
      </c>
      <c r="M755" s="2">
        <v>500</v>
      </c>
    </row>
    <row r="756" spans="8:13" ht="12.75" hidden="1">
      <c r="H756" s="5">
        <v>0</v>
      </c>
      <c r="I756" s="25">
        <v>0</v>
      </c>
      <c r="M756" s="2">
        <v>500</v>
      </c>
    </row>
    <row r="757" spans="8:13" ht="12.75" hidden="1">
      <c r="H757" s="5">
        <v>0</v>
      </c>
      <c r="I757" s="25">
        <v>0</v>
      </c>
      <c r="M757" s="2">
        <v>500</v>
      </c>
    </row>
    <row r="758" spans="8:13" ht="12.75" hidden="1">
      <c r="H758" s="5">
        <v>0</v>
      </c>
      <c r="I758" s="25">
        <v>0</v>
      </c>
      <c r="M758" s="2">
        <v>500</v>
      </c>
    </row>
    <row r="759" spans="8:13" ht="12.75" hidden="1">
      <c r="H759" s="5">
        <v>0</v>
      </c>
      <c r="I759" s="25">
        <v>0</v>
      </c>
      <c r="M759" s="2">
        <v>500</v>
      </c>
    </row>
    <row r="760" spans="8:13" ht="12.75" hidden="1">
      <c r="H760" s="5">
        <v>0</v>
      </c>
      <c r="I760" s="25">
        <v>0</v>
      </c>
      <c r="M760" s="2">
        <v>500</v>
      </c>
    </row>
    <row r="761" spans="8:13" ht="12.75" hidden="1">
      <c r="H761" s="5">
        <v>0</v>
      </c>
      <c r="I761" s="25">
        <v>0</v>
      </c>
      <c r="M761" s="2">
        <v>500</v>
      </c>
    </row>
    <row r="762" spans="8:13" ht="12.75" hidden="1">
      <c r="H762" s="5">
        <v>0</v>
      </c>
      <c r="I762" s="25">
        <v>0</v>
      </c>
      <c r="M762" s="2">
        <v>500</v>
      </c>
    </row>
    <row r="763" spans="8:13" ht="12.75" hidden="1">
      <c r="H763" s="5">
        <v>0</v>
      </c>
      <c r="I763" s="25">
        <v>0</v>
      </c>
      <c r="M763" s="2">
        <v>500</v>
      </c>
    </row>
    <row r="764" spans="8:13" ht="12.75" hidden="1">
      <c r="H764" s="5">
        <v>0</v>
      </c>
      <c r="I764" s="25">
        <v>0</v>
      </c>
      <c r="M764" s="2">
        <v>500</v>
      </c>
    </row>
    <row r="765" spans="8:13" ht="12.75" hidden="1">
      <c r="H765" s="5">
        <v>0</v>
      </c>
      <c r="I765" s="25">
        <v>0</v>
      </c>
      <c r="M765" s="2">
        <v>500</v>
      </c>
    </row>
    <row r="766" spans="8:13" ht="12.75" hidden="1">
      <c r="H766" s="5">
        <v>0</v>
      </c>
      <c r="I766" s="25">
        <v>0</v>
      </c>
      <c r="M766" s="2">
        <v>500</v>
      </c>
    </row>
    <row r="767" spans="8:13" ht="12.75" hidden="1">
      <c r="H767" s="5">
        <v>0</v>
      </c>
      <c r="I767" s="25">
        <v>0</v>
      </c>
      <c r="M767" s="2">
        <v>500</v>
      </c>
    </row>
    <row r="768" spans="8:13" ht="12.75" hidden="1">
      <c r="H768" s="5">
        <v>0</v>
      </c>
      <c r="I768" s="25">
        <v>0</v>
      </c>
      <c r="M768" s="2">
        <v>500</v>
      </c>
    </row>
    <row r="769" spans="8:13" ht="12.75" hidden="1">
      <c r="H769" s="5">
        <v>0</v>
      </c>
      <c r="I769" s="25">
        <v>0</v>
      </c>
      <c r="M769" s="2">
        <v>500</v>
      </c>
    </row>
    <row r="770" spans="8:13" ht="12.75" hidden="1">
      <c r="H770" s="5">
        <v>0</v>
      </c>
      <c r="I770" s="25">
        <v>0</v>
      </c>
      <c r="M770" s="2">
        <v>500</v>
      </c>
    </row>
    <row r="771" spans="8:13" ht="12.75" hidden="1">
      <c r="H771" s="5">
        <v>0</v>
      </c>
      <c r="I771" s="25">
        <v>0</v>
      </c>
      <c r="M771" s="2">
        <v>500</v>
      </c>
    </row>
    <row r="772" spans="8:13" ht="12.75" hidden="1">
      <c r="H772" s="5">
        <v>0</v>
      </c>
      <c r="I772" s="25">
        <v>0</v>
      </c>
      <c r="M772" s="2">
        <v>500</v>
      </c>
    </row>
    <row r="773" spans="8:13" ht="12.75" hidden="1">
      <c r="H773" s="5">
        <v>0</v>
      </c>
      <c r="I773" s="25">
        <v>0</v>
      </c>
      <c r="M773" s="2">
        <v>500</v>
      </c>
    </row>
    <row r="774" spans="8:13" ht="12.75" hidden="1">
      <c r="H774" s="5">
        <v>0</v>
      </c>
      <c r="I774" s="25">
        <v>0</v>
      </c>
      <c r="M774" s="2">
        <v>500</v>
      </c>
    </row>
    <row r="775" spans="8:13" ht="12.75" hidden="1">
      <c r="H775" s="5">
        <v>0</v>
      </c>
      <c r="I775" s="25">
        <v>0</v>
      </c>
      <c r="M775" s="2">
        <v>500</v>
      </c>
    </row>
    <row r="776" spans="8:13" ht="12.75" hidden="1">
      <c r="H776" s="5">
        <v>0</v>
      </c>
      <c r="I776" s="25">
        <v>0</v>
      </c>
      <c r="M776" s="2">
        <v>500</v>
      </c>
    </row>
    <row r="777" spans="8:13" ht="12.75" hidden="1">
      <c r="H777" s="5">
        <v>0</v>
      </c>
      <c r="I777" s="25">
        <v>0</v>
      </c>
      <c r="M777" s="2">
        <v>500</v>
      </c>
    </row>
    <row r="778" spans="8:13" ht="12.75" hidden="1">
      <c r="H778" s="5">
        <v>0</v>
      </c>
      <c r="I778" s="25">
        <v>0</v>
      </c>
      <c r="M778" s="2">
        <v>500</v>
      </c>
    </row>
    <row r="779" spans="8:13" ht="12.75" hidden="1">
      <c r="H779" s="5">
        <v>0</v>
      </c>
      <c r="I779" s="25">
        <v>0</v>
      </c>
      <c r="M779" s="2">
        <v>500</v>
      </c>
    </row>
    <row r="780" spans="8:13" ht="12.75" hidden="1">
      <c r="H780" s="5">
        <v>0</v>
      </c>
      <c r="I780" s="25">
        <v>0</v>
      </c>
      <c r="M780" s="2">
        <v>500</v>
      </c>
    </row>
    <row r="781" spans="8:13" ht="12.75" hidden="1">
      <c r="H781" s="5">
        <v>0</v>
      </c>
      <c r="I781" s="25">
        <v>0</v>
      </c>
      <c r="M781" s="2">
        <v>500</v>
      </c>
    </row>
    <row r="782" spans="8:13" ht="12.75" hidden="1">
      <c r="H782" s="5">
        <v>0</v>
      </c>
      <c r="I782" s="25">
        <v>0</v>
      </c>
      <c r="M782" s="2">
        <v>500</v>
      </c>
    </row>
    <row r="783" spans="8:13" ht="12.75" hidden="1">
      <c r="H783" s="5">
        <v>0</v>
      </c>
      <c r="I783" s="25">
        <v>0</v>
      </c>
      <c r="M783" s="2">
        <v>500</v>
      </c>
    </row>
    <row r="784" spans="8:13" ht="12.75" hidden="1">
      <c r="H784" s="5">
        <v>0</v>
      </c>
      <c r="I784" s="25">
        <v>0</v>
      </c>
      <c r="M784" s="2">
        <v>500</v>
      </c>
    </row>
    <row r="785" spans="8:13" ht="12.75" hidden="1">
      <c r="H785" s="5">
        <v>0</v>
      </c>
      <c r="I785" s="25">
        <v>0</v>
      </c>
      <c r="M785" s="2">
        <v>500</v>
      </c>
    </row>
    <row r="786" spans="8:13" ht="12.75" hidden="1">
      <c r="H786" s="5">
        <v>0</v>
      </c>
      <c r="I786" s="25">
        <v>0</v>
      </c>
      <c r="M786" s="2">
        <v>500</v>
      </c>
    </row>
    <row r="787" spans="8:13" ht="12.75" hidden="1">
      <c r="H787" s="5">
        <v>0</v>
      </c>
      <c r="I787" s="25">
        <v>0</v>
      </c>
      <c r="M787" s="2">
        <v>500</v>
      </c>
    </row>
    <row r="788" spans="8:13" ht="12.75" hidden="1">
      <c r="H788" s="5">
        <v>0</v>
      </c>
      <c r="I788" s="25">
        <v>0</v>
      </c>
      <c r="M788" s="2">
        <v>500</v>
      </c>
    </row>
    <row r="789" spans="8:13" ht="12.75" hidden="1">
      <c r="H789" s="5">
        <v>0</v>
      </c>
      <c r="I789" s="25">
        <v>0</v>
      </c>
      <c r="M789" s="2">
        <v>500</v>
      </c>
    </row>
    <row r="790" spans="8:13" ht="12.75" hidden="1">
      <c r="H790" s="5">
        <v>0</v>
      </c>
      <c r="I790" s="25">
        <v>0</v>
      </c>
      <c r="M790" s="2">
        <v>500</v>
      </c>
    </row>
    <row r="791" spans="8:13" ht="12.75" hidden="1">
      <c r="H791" s="5">
        <v>0</v>
      </c>
      <c r="I791" s="25">
        <v>0</v>
      </c>
      <c r="M791" s="2">
        <v>500</v>
      </c>
    </row>
    <row r="792" spans="8:13" ht="12.75" hidden="1">
      <c r="H792" s="5">
        <v>0</v>
      </c>
      <c r="I792" s="25">
        <v>0</v>
      </c>
      <c r="M792" s="2">
        <v>500</v>
      </c>
    </row>
    <row r="793" spans="8:13" ht="12.75" hidden="1">
      <c r="H793" s="5">
        <v>0</v>
      </c>
      <c r="I793" s="25">
        <v>0</v>
      </c>
      <c r="M793" s="2">
        <v>500</v>
      </c>
    </row>
    <row r="794" spans="8:13" ht="12.75" hidden="1">
      <c r="H794" s="5">
        <v>0</v>
      </c>
      <c r="I794" s="25">
        <v>0</v>
      </c>
      <c r="M794" s="2">
        <v>500</v>
      </c>
    </row>
    <row r="795" spans="8:13" ht="12.75" hidden="1">
      <c r="H795" s="5">
        <v>0</v>
      </c>
      <c r="I795" s="25">
        <v>0</v>
      </c>
      <c r="M795" s="2">
        <v>500</v>
      </c>
    </row>
    <row r="796" spans="8:13" ht="12.75" hidden="1">
      <c r="H796" s="5">
        <v>0</v>
      </c>
      <c r="I796" s="25">
        <v>0</v>
      </c>
      <c r="M796" s="2">
        <v>500</v>
      </c>
    </row>
    <row r="797" spans="8:13" ht="12.75" hidden="1">
      <c r="H797" s="5">
        <v>0</v>
      </c>
      <c r="I797" s="25">
        <v>0</v>
      </c>
      <c r="M797" s="2">
        <v>500</v>
      </c>
    </row>
    <row r="798" spans="8:13" ht="12.75" hidden="1">
      <c r="H798" s="5">
        <v>0</v>
      </c>
      <c r="I798" s="25">
        <v>0</v>
      </c>
      <c r="M798" s="2">
        <v>500</v>
      </c>
    </row>
    <row r="799" spans="8:13" ht="12.75" hidden="1">
      <c r="H799" s="5">
        <v>0</v>
      </c>
      <c r="I799" s="25">
        <v>0</v>
      </c>
      <c r="M799" s="2">
        <v>500</v>
      </c>
    </row>
    <row r="800" spans="8:13" ht="12.75" hidden="1">
      <c r="H800" s="5">
        <v>0</v>
      </c>
      <c r="I800" s="25">
        <v>0</v>
      </c>
      <c r="M800" s="2">
        <v>500</v>
      </c>
    </row>
    <row r="801" spans="8:13" ht="12.75" hidden="1">
      <c r="H801" s="5">
        <v>0</v>
      </c>
      <c r="I801" s="25">
        <v>0</v>
      </c>
      <c r="M801" s="2">
        <v>500</v>
      </c>
    </row>
    <row r="802" spans="8:13" ht="12.75" hidden="1">
      <c r="H802" s="5">
        <v>0</v>
      </c>
      <c r="I802" s="25">
        <v>0</v>
      </c>
      <c r="M802" s="2">
        <v>500</v>
      </c>
    </row>
    <row r="803" spans="8:13" ht="12.75" hidden="1">
      <c r="H803" s="5">
        <v>0</v>
      </c>
      <c r="I803" s="25">
        <v>0</v>
      </c>
      <c r="M803" s="2">
        <v>500</v>
      </c>
    </row>
    <row r="804" spans="8:13" ht="12.75" hidden="1">
      <c r="H804" s="5">
        <v>0</v>
      </c>
      <c r="I804" s="25">
        <v>0</v>
      </c>
      <c r="M804" s="2">
        <v>500</v>
      </c>
    </row>
    <row r="805" spans="8:13" ht="12.75" hidden="1">
      <c r="H805" s="5">
        <v>0</v>
      </c>
      <c r="I805" s="25">
        <v>0</v>
      </c>
      <c r="M805" s="2">
        <v>500</v>
      </c>
    </row>
    <row r="806" spans="8:13" ht="12.75" hidden="1">
      <c r="H806" s="5">
        <v>0</v>
      </c>
      <c r="I806" s="25">
        <v>0</v>
      </c>
      <c r="M806" s="2">
        <v>500</v>
      </c>
    </row>
    <row r="807" spans="8:13" ht="12.75" hidden="1">
      <c r="H807" s="5">
        <v>0</v>
      </c>
      <c r="I807" s="25">
        <v>0</v>
      </c>
      <c r="M807" s="2">
        <v>500</v>
      </c>
    </row>
    <row r="808" spans="8:13" ht="12.75" hidden="1">
      <c r="H808" s="5">
        <v>0</v>
      </c>
      <c r="I808" s="25">
        <v>0</v>
      </c>
      <c r="M808" s="2">
        <v>500</v>
      </c>
    </row>
    <row r="809" spans="8:13" ht="12.75" hidden="1">
      <c r="H809" s="5">
        <v>0</v>
      </c>
      <c r="I809" s="25">
        <v>0</v>
      </c>
      <c r="M809" s="2">
        <v>500</v>
      </c>
    </row>
    <row r="810" spans="8:13" ht="12.75" hidden="1">
      <c r="H810" s="5">
        <v>0</v>
      </c>
      <c r="I810" s="25">
        <v>0</v>
      </c>
      <c r="M810" s="2">
        <v>500</v>
      </c>
    </row>
    <row r="811" spans="8:13" ht="12.75" hidden="1">
      <c r="H811" s="5">
        <v>0</v>
      </c>
      <c r="I811" s="25">
        <v>0</v>
      </c>
      <c r="M811" s="2">
        <v>500</v>
      </c>
    </row>
    <row r="812" spans="8:13" ht="12.75" hidden="1">
      <c r="H812" s="5">
        <v>0</v>
      </c>
      <c r="I812" s="25">
        <v>0</v>
      </c>
      <c r="M812" s="2">
        <v>500</v>
      </c>
    </row>
    <row r="813" spans="8:13" ht="12.75" hidden="1">
      <c r="H813" s="5">
        <v>0</v>
      </c>
      <c r="I813" s="25">
        <v>0</v>
      </c>
      <c r="M813" s="2">
        <v>500</v>
      </c>
    </row>
    <row r="814" spans="8:13" ht="12.75" hidden="1">
      <c r="H814" s="5">
        <v>0</v>
      </c>
      <c r="I814" s="25">
        <v>0</v>
      </c>
      <c r="M814" s="2">
        <v>500</v>
      </c>
    </row>
    <row r="815" spans="8:13" ht="12.75" hidden="1">
      <c r="H815" s="5">
        <v>0</v>
      </c>
      <c r="I815" s="25">
        <v>0</v>
      </c>
      <c r="M815" s="2">
        <v>500</v>
      </c>
    </row>
    <row r="816" spans="8:13" ht="12.75" hidden="1">
      <c r="H816" s="5">
        <v>0</v>
      </c>
      <c r="I816" s="25">
        <v>0</v>
      </c>
      <c r="M816" s="2">
        <v>500</v>
      </c>
    </row>
    <row r="817" spans="8:13" ht="12.75" hidden="1">
      <c r="H817" s="5">
        <v>0</v>
      </c>
      <c r="I817" s="25">
        <v>0</v>
      </c>
      <c r="M817" s="2">
        <v>500</v>
      </c>
    </row>
    <row r="818" spans="8:13" ht="12.75" hidden="1">
      <c r="H818" s="5">
        <v>0</v>
      </c>
      <c r="I818" s="25">
        <v>0</v>
      </c>
      <c r="M818" s="2">
        <v>500</v>
      </c>
    </row>
    <row r="819" spans="8:13" ht="12.75" hidden="1">
      <c r="H819" s="5">
        <v>0</v>
      </c>
      <c r="I819" s="25">
        <v>0</v>
      </c>
      <c r="M819" s="2">
        <v>500</v>
      </c>
    </row>
    <row r="820" spans="8:13" ht="12.75" hidden="1">
      <c r="H820" s="5">
        <v>0</v>
      </c>
      <c r="I820" s="25">
        <v>0</v>
      </c>
      <c r="M820" s="2">
        <v>500</v>
      </c>
    </row>
    <row r="821" spans="2:13" ht="12.75" hidden="1">
      <c r="B821" s="6"/>
      <c r="H821" s="5">
        <v>0</v>
      </c>
      <c r="I821" s="25">
        <v>0</v>
      </c>
      <c r="M821" s="2">
        <v>500</v>
      </c>
    </row>
    <row r="822" spans="8:13" ht="12.75" hidden="1">
      <c r="H822" s="5">
        <v>0</v>
      </c>
      <c r="I822" s="25">
        <v>0</v>
      </c>
      <c r="M822" s="2">
        <v>500</v>
      </c>
    </row>
    <row r="823" spans="8:13" ht="12.75" hidden="1">
      <c r="H823" s="5">
        <v>0</v>
      </c>
      <c r="I823" s="25">
        <v>0</v>
      </c>
      <c r="M823" s="2">
        <v>500</v>
      </c>
    </row>
    <row r="824" spans="8:13" ht="12.75" hidden="1">
      <c r="H824" s="5">
        <v>0</v>
      </c>
      <c r="I824" s="25">
        <v>0</v>
      </c>
      <c r="M824" s="2">
        <v>500</v>
      </c>
    </row>
    <row r="825" spans="8:13" ht="12.75" hidden="1">
      <c r="H825" s="5">
        <v>0</v>
      </c>
      <c r="I825" s="25">
        <v>0</v>
      </c>
      <c r="M825" s="2">
        <v>500</v>
      </c>
    </row>
    <row r="826" spans="2:13" ht="12.75" hidden="1">
      <c r="B826" s="7"/>
      <c r="H826" s="5">
        <v>0</v>
      </c>
      <c r="I826" s="25">
        <v>0</v>
      </c>
      <c r="M826" s="2">
        <v>500</v>
      </c>
    </row>
    <row r="827" spans="3:13" ht="12.75" hidden="1">
      <c r="C827" s="293"/>
      <c r="H827" s="5">
        <v>0</v>
      </c>
      <c r="I827" s="25">
        <v>0</v>
      </c>
      <c r="M827" s="2">
        <v>500</v>
      </c>
    </row>
    <row r="828" spans="8:13" ht="12.75" hidden="1">
      <c r="H828" s="5">
        <v>0</v>
      </c>
      <c r="I828" s="25">
        <v>0</v>
      </c>
      <c r="M828" s="2">
        <v>500</v>
      </c>
    </row>
    <row r="829" spans="2:13" ht="12.75" hidden="1">
      <c r="B829" s="8"/>
      <c r="H829" s="5">
        <v>0</v>
      </c>
      <c r="I829" s="25">
        <v>0</v>
      </c>
      <c r="M829" s="2">
        <v>500</v>
      </c>
    </row>
    <row r="830" spans="8:13" ht="12.75" hidden="1">
      <c r="H830" s="5">
        <v>0</v>
      </c>
      <c r="I830" s="25">
        <v>0</v>
      </c>
      <c r="M830" s="2">
        <v>500</v>
      </c>
    </row>
    <row r="831" spans="8:13" ht="12.75" hidden="1">
      <c r="H831" s="5">
        <v>0</v>
      </c>
      <c r="I831" s="25">
        <v>0</v>
      </c>
      <c r="M831" s="2">
        <v>500</v>
      </c>
    </row>
    <row r="832" spans="8:13" ht="12.75" hidden="1">
      <c r="H832" s="5">
        <v>0</v>
      </c>
      <c r="I832" s="25">
        <v>0</v>
      </c>
      <c r="M832" s="2">
        <v>500</v>
      </c>
    </row>
    <row r="833" spans="8:13" ht="12.75" hidden="1">
      <c r="H833" s="5">
        <v>0</v>
      </c>
      <c r="I833" s="25">
        <v>0</v>
      </c>
      <c r="M833" s="2">
        <v>500</v>
      </c>
    </row>
    <row r="834" spans="8:13" ht="12.75" hidden="1">
      <c r="H834" s="5">
        <v>0</v>
      </c>
      <c r="I834" s="25">
        <v>0</v>
      </c>
      <c r="M834" s="2">
        <v>500</v>
      </c>
    </row>
    <row r="835" spans="8:13" ht="12.75" hidden="1">
      <c r="H835" s="5">
        <v>0</v>
      </c>
      <c r="I835" s="25">
        <v>0</v>
      </c>
      <c r="M835" s="2">
        <v>500</v>
      </c>
    </row>
    <row r="836" spans="8:13" ht="12.75" hidden="1">
      <c r="H836" s="5">
        <v>0</v>
      </c>
      <c r="I836" s="25">
        <v>0</v>
      </c>
      <c r="M836" s="2">
        <v>500</v>
      </c>
    </row>
    <row r="837" spans="8:13" ht="12.75" hidden="1">
      <c r="H837" s="5">
        <v>0</v>
      </c>
      <c r="I837" s="25">
        <v>0</v>
      </c>
      <c r="M837" s="2">
        <v>500</v>
      </c>
    </row>
    <row r="838" spans="8:13" ht="12.75" hidden="1">
      <c r="H838" s="5">
        <v>0</v>
      </c>
      <c r="I838" s="25">
        <v>0</v>
      </c>
      <c r="M838" s="2">
        <v>500</v>
      </c>
    </row>
    <row r="839" spans="8:13" ht="12.75" hidden="1">
      <c r="H839" s="5">
        <v>0</v>
      </c>
      <c r="I839" s="25">
        <v>0</v>
      </c>
      <c r="M839" s="2">
        <v>500</v>
      </c>
    </row>
    <row r="840" spans="8:13" ht="12.75" hidden="1">
      <c r="H840" s="5">
        <v>0</v>
      </c>
      <c r="I840" s="25">
        <v>0</v>
      </c>
      <c r="M840" s="2">
        <v>500</v>
      </c>
    </row>
    <row r="841" spans="8:13" ht="12.75" hidden="1">
      <c r="H841" s="5">
        <v>0</v>
      </c>
      <c r="I841" s="25">
        <v>0</v>
      </c>
      <c r="M841" s="2">
        <v>500</v>
      </c>
    </row>
    <row r="842" spans="8:13" ht="12.75" hidden="1">
      <c r="H842" s="5">
        <v>0</v>
      </c>
      <c r="I842" s="25">
        <v>0</v>
      </c>
      <c r="M842" s="2">
        <v>500</v>
      </c>
    </row>
    <row r="843" spans="8:13" ht="12.75" hidden="1">
      <c r="H843" s="5">
        <v>0</v>
      </c>
      <c r="I843" s="25">
        <v>0</v>
      </c>
      <c r="M843" s="2">
        <v>500</v>
      </c>
    </row>
    <row r="844" spans="8:13" ht="12.75" hidden="1">
      <c r="H844" s="5">
        <v>0</v>
      </c>
      <c r="I844" s="25">
        <v>0</v>
      </c>
      <c r="M844" s="2">
        <v>500</v>
      </c>
    </row>
    <row r="845" spans="8:13" ht="12.75" hidden="1">
      <c r="H845" s="5">
        <v>0</v>
      </c>
      <c r="I845" s="25">
        <v>0</v>
      </c>
      <c r="M845" s="2">
        <v>500</v>
      </c>
    </row>
    <row r="846" spans="8:13" ht="12.75" hidden="1">
      <c r="H846" s="5">
        <v>0</v>
      </c>
      <c r="I846" s="25">
        <v>0</v>
      </c>
      <c r="M846" s="2">
        <v>500</v>
      </c>
    </row>
    <row r="847" spans="8:13" ht="12.75" hidden="1">
      <c r="H847" s="5">
        <v>0</v>
      </c>
      <c r="I847" s="25">
        <v>0</v>
      </c>
      <c r="M847" s="2">
        <v>500</v>
      </c>
    </row>
    <row r="848" spans="2:13" ht="12.75" hidden="1">
      <c r="B848" s="9"/>
      <c r="H848" s="5">
        <v>0</v>
      </c>
      <c r="I848" s="25">
        <v>0</v>
      </c>
      <c r="M848" s="2">
        <v>500</v>
      </c>
    </row>
    <row r="849" spans="2:13" ht="12.75" hidden="1">
      <c r="B849" s="8"/>
      <c r="H849" s="5">
        <v>0</v>
      </c>
      <c r="I849" s="25">
        <v>0</v>
      </c>
      <c r="M849" s="2">
        <v>500</v>
      </c>
    </row>
    <row r="850" spans="2:13" ht="12.75" hidden="1">
      <c r="B850" s="8"/>
      <c r="H850" s="5">
        <v>0</v>
      </c>
      <c r="I850" s="25">
        <v>0</v>
      </c>
      <c r="M850" s="2">
        <v>500</v>
      </c>
    </row>
    <row r="851" spans="8:13" ht="12.75" hidden="1">
      <c r="H851" s="5">
        <v>0</v>
      </c>
      <c r="I851" s="25">
        <v>0</v>
      </c>
      <c r="M851" s="2">
        <v>500</v>
      </c>
    </row>
    <row r="852" spans="2:13" ht="12.75" hidden="1">
      <c r="B852" s="10"/>
      <c r="H852" s="5">
        <v>0</v>
      </c>
      <c r="I852" s="25">
        <v>0</v>
      </c>
      <c r="M852" s="2">
        <v>500</v>
      </c>
    </row>
    <row r="853" spans="2:13" ht="12.75" hidden="1">
      <c r="B853" s="10"/>
      <c r="H853" s="5">
        <v>0</v>
      </c>
      <c r="I853" s="25">
        <v>0</v>
      </c>
      <c r="M853" s="2">
        <v>500</v>
      </c>
    </row>
    <row r="854" spans="2:13" ht="12.75" hidden="1">
      <c r="B854" s="10"/>
      <c r="H854" s="5">
        <v>0</v>
      </c>
      <c r="I854" s="25">
        <v>0</v>
      </c>
      <c r="M854" s="2">
        <v>500</v>
      </c>
    </row>
    <row r="855" spans="2:13" ht="12.75" hidden="1">
      <c r="B855" s="10"/>
      <c r="H855" s="5">
        <v>0</v>
      </c>
      <c r="I855" s="25">
        <v>0</v>
      </c>
      <c r="M855" s="2">
        <v>500</v>
      </c>
    </row>
    <row r="856" spans="2:13" ht="12.75" hidden="1">
      <c r="B856" s="10"/>
      <c r="H856" s="5">
        <v>0</v>
      </c>
      <c r="I856" s="25">
        <v>0</v>
      </c>
      <c r="M856" s="2">
        <v>500</v>
      </c>
    </row>
    <row r="857" spans="2:13" ht="12.75" hidden="1">
      <c r="B857" s="10"/>
      <c r="H857" s="5">
        <v>0</v>
      </c>
      <c r="I857" s="25">
        <v>0</v>
      </c>
      <c r="M857" s="2">
        <v>500</v>
      </c>
    </row>
    <row r="858" spans="2:13" ht="12.75" hidden="1">
      <c r="B858" s="10"/>
      <c r="H858" s="5">
        <v>0</v>
      </c>
      <c r="I858" s="25">
        <v>0</v>
      </c>
      <c r="M858" s="2">
        <v>500</v>
      </c>
    </row>
    <row r="859" spans="2:13" ht="12.75" hidden="1">
      <c r="B859" s="10"/>
      <c r="H859" s="5">
        <v>0</v>
      </c>
      <c r="I859" s="25">
        <v>0</v>
      </c>
      <c r="M859" s="2">
        <v>500</v>
      </c>
    </row>
    <row r="860" spans="2:13" ht="12.75" hidden="1">
      <c r="B860" s="10"/>
      <c r="H860" s="5">
        <v>0</v>
      </c>
      <c r="I860" s="25">
        <v>0</v>
      </c>
      <c r="M860" s="2">
        <v>500</v>
      </c>
    </row>
    <row r="861" spans="2:13" ht="12.75" hidden="1">
      <c r="B861" s="10"/>
      <c r="H861" s="5">
        <v>0</v>
      </c>
      <c r="I861" s="25">
        <v>0</v>
      </c>
      <c r="M861" s="2">
        <v>500</v>
      </c>
    </row>
    <row r="862" spans="2:13" ht="12.75" hidden="1">
      <c r="B862" s="10"/>
      <c r="H862" s="5">
        <v>0</v>
      </c>
      <c r="I862" s="25">
        <v>0</v>
      </c>
      <c r="M862" s="2">
        <v>500</v>
      </c>
    </row>
    <row r="863" spans="2:13" ht="12.75" hidden="1">
      <c r="B863" s="10"/>
      <c r="H863" s="5">
        <v>0</v>
      </c>
      <c r="I863" s="25">
        <v>0</v>
      </c>
      <c r="M863" s="2">
        <v>500</v>
      </c>
    </row>
    <row r="864" spans="8:13" ht="12.75" hidden="1">
      <c r="H864" s="5">
        <v>0</v>
      </c>
      <c r="I864" s="25">
        <v>0</v>
      </c>
      <c r="M864" s="2">
        <v>500</v>
      </c>
    </row>
    <row r="865" spans="8:13" ht="12.75" hidden="1">
      <c r="H865" s="5">
        <v>0</v>
      </c>
      <c r="I865" s="25">
        <v>0</v>
      </c>
      <c r="M865" s="2">
        <v>500</v>
      </c>
    </row>
    <row r="866" spans="8:13" ht="12.75" hidden="1">
      <c r="H866" s="5">
        <v>0</v>
      </c>
      <c r="I866" s="25">
        <v>0</v>
      </c>
      <c r="M866" s="2">
        <v>500</v>
      </c>
    </row>
    <row r="867" spans="8:13" ht="12.75" hidden="1">
      <c r="H867" s="5">
        <v>0</v>
      </c>
      <c r="I867" s="25">
        <v>0</v>
      </c>
      <c r="M867" s="2">
        <v>500</v>
      </c>
    </row>
    <row r="868" spans="8:13" ht="12.75" hidden="1">
      <c r="H868" s="5">
        <v>0</v>
      </c>
      <c r="I868" s="25">
        <v>0</v>
      </c>
      <c r="M868" s="2">
        <v>500</v>
      </c>
    </row>
    <row r="869" spans="8:13" ht="12.75" hidden="1">
      <c r="H869" s="5">
        <v>0</v>
      </c>
      <c r="I869" s="25">
        <v>0</v>
      </c>
      <c r="M869" s="2">
        <v>500</v>
      </c>
    </row>
    <row r="870" spans="8:13" ht="12.75" hidden="1">
      <c r="H870" s="5">
        <v>0</v>
      </c>
      <c r="I870" s="25">
        <v>0</v>
      </c>
      <c r="M870" s="2">
        <v>500</v>
      </c>
    </row>
    <row r="871" spans="8:13" ht="12.75" hidden="1">
      <c r="H871" s="5">
        <v>0</v>
      </c>
      <c r="I871" s="25">
        <v>0</v>
      </c>
      <c r="M871" s="2">
        <v>500</v>
      </c>
    </row>
    <row r="872" spans="8:13" ht="12.75" hidden="1">
      <c r="H872" s="5">
        <v>0</v>
      </c>
      <c r="I872" s="25">
        <v>0</v>
      </c>
      <c r="M872" s="2">
        <v>500</v>
      </c>
    </row>
    <row r="873" spans="8:13" ht="12.75" hidden="1">
      <c r="H873" s="5">
        <v>0</v>
      </c>
      <c r="I873" s="25">
        <v>0</v>
      </c>
      <c r="M873" s="2">
        <v>500</v>
      </c>
    </row>
    <row r="874" spans="8:13" ht="12.75" hidden="1">
      <c r="H874" s="5">
        <v>0</v>
      </c>
      <c r="I874" s="25">
        <v>0</v>
      </c>
      <c r="M874" s="2">
        <v>500</v>
      </c>
    </row>
    <row r="875" spans="8:13" ht="12.75" hidden="1">
      <c r="H875" s="5">
        <v>0</v>
      </c>
      <c r="I875" s="25">
        <v>0</v>
      </c>
      <c r="M875" s="2">
        <v>500</v>
      </c>
    </row>
    <row r="876" spans="8:13" ht="12.75" hidden="1">
      <c r="H876" s="5">
        <v>0</v>
      </c>
      <c r="I876" s="25">
        <v>0</v>
      </c>
      <c r="M876" s="2">
        <v>500</v>
      </c>
    </row>
    <row r="877" spans="8:13" ht="12.75" hidden="1">
      <c r="H877" s="5">
        <v>0</v>
      </c>
      <c r="I877" s="25">
        <v>0</v>
      </c>
      <c r="M877" s="2">
        <v>500</v>
      </c>
    </row>
    <row r="878" spans="8:13" ht="12.75" hidden="1">
      <c r="H878" s="5">
        <v>0</v>
      </c>
      <c r="I878" s="25">
        <v>0</v>
      </c>
      <c r="M878" s="2">
        <v>500</v>
      </c>
    </row>
    <row r="879" spans="8:13" ht="12.75" hidden="1">
      <c r="H879" s="5">
        <v>0</v>
      </c>
      <c r="I879" s="25">
        <v>0</v>
      </c>
      <c r="M879" s="2">
        <v>500</v>
      </c>
    </row>
    <row r="880" spans="8:13" ht="12.75" hidden="1">
      <c r="H880" s="5">
        <v>0</v>
      </c>
      <c r="I880" s="25">
        <v>0</v>
      </c>
      <c r="M880" s="2">
        <v>500</v>
      </c>
    </row>
    <row r="881" spans="8:13" ht="12.75" hidden="1">
      <c r="H881" s="5">
        <v>0</v>
      </c>
      <c r="I881" s="25">
        <v>0</v>
      </c>
      <c r="M881" s="2">
        <v>500</v>
      </c>
    </row>
    <row r="882" spans="8:13" ht="12.75" hidden="1">
      <c r="H882" s="5">
        <v>0</v>
      </c>
      <c r="I882" s="25">
        <v>0</v>
      </c>
      <c r="M882" s="2">
        <v>500</v>
      </c>
    </row>
    <row r="883" spans="8:13" ht="12.75" hidden="1">
      <c r="H883" s="5">
        <v>0</v>
      </c>
      <c r="I883" s="25">
        <v>0</v>
      </c>
      <c r="M883" s="2">
        <v>500</v>
      </c>
    </row>
    <row r="884" spans="8:13" ht="12.75" hidden="1">
      <c r="H884" s="5">
        <v>0</v>
      </c>
      <c r="I884" s="25">
        <v>0</v>
      </c>
      <c r="M884" s="2">
        <v>500</v>
      </c>
    </row>
    <row r="885" spans="8:13" ht="12.75" hidden="1">
      <c r="H885" s="5">
        <v>0</v>
      </c>
      <c r="I885" s="25">
        <v>0</v>
      </c>
      <c r="M885" s="2">
        <v>500</v>
      </c>
    </row>
    <row r="886" spans="8:13" ht="12.75" hidden="1">
      <c r="H886" s="5">
        <v>0</v>
      </c>
      <c r="I886" s="25">
        <v>0</v>
      </c>
      <c r="M886" s="2">
        <v>500</v>
      </c>
    </row>
    <row r="887" spans="8:13" ht="12.75" hidden="1">
      <c r="H887" s="5">
        <v>0</v>
      </c>
      <c r="I887" s="25">
        <v>0</v>
      </c>
      <c r="M887" s="2">
        <v>500</v>
      </c>
    </row>
    <row r="888" spans="8:13" ht="12.75" hidden="1">
      <c r="H888" s="5">
        <v>0</v>
      </c>
      <c r="I888" s="25">
        <v>0</v>
      </c>
      <c r="M888" s="2">
        <v>500</v>
      </c>
    </row>
    <row r="889" spans="8:13" ht="12.75" hidden="1">
      <c r="H889" s="5">
        <v>0</v>
      </c>
      <c r="I889" s="25">
        <v>0</v>
      </c>
      <c r="M889" s="2">
        <v>500</v>
      </c>
    </row>
    <row r="890" spans="8:13" ht="12.75" hidden="1">
      <c r="H890" s="5">
        <v>0</v>
      </c>
      <c r="I890" s="25">
        <v>0</v>
      </c>
      <c r="M890" s="2">
        <v>500</v>
      </c>
    </row>
    <row r="891" spans="8:13" ht="12.75" hidden="1">
      <c r="H891" s="5">
        <v>0</v>
      </c>
      <c r="I891" s="25">
        <v>0</v>
      </c>
      <c r="M891" s="2">
        <v>500</v>
      </c>
    </row>
    <row r="892" spans="8:13" ht="12.75" hidden="1">
      <c r="H892" s="5">
        <v>0</v>
      </c>
      <c r="I892" s="25">
        <v>0</v>
      </c>
      <c r="M892" s="2">
        <v>500</v>
      </c>
    </row>
    <row r="893" spans="8:13" ht="12.75" hidden="1">
      <c r="H893" s="5">
        <v>0</v>
      </c>
      <c r="I893" s="25">
        <v>0</v>
      </c>
      <c r="M893" s="2">
        <v>500</v>
      </c>
    </row>
    <row r="894" spans="8:13" ht="12.75" hidden="1">
      <c r="H894" s="5">
        <v>0</v>
      </c>
      <c r="I894" s="25">
        <v>0</v>
      </c>
      <c r="M894" s="2">
        <v>500</v>
      </c>
    </row>
    <row r="895" spans="8:13" ht="12.75" hidden="1">
      <c r="H895" s="5">
        <v>0</v>
      </c>
      <c r="I895" s="25">
        <v>0</v>
      </c>
      <c r="M895" s="2">
        <v>500</v>
      </c>
    </row>
    <row r="896" spans="8:13" ht="12.75" hidden="1">
      <c r="H896" s="5">
        <v>0</v>
      </c>
      <c r="I896" s="25">
        <v>0</v>
      </c>
      <c r="M896" s="2">
        <v>500</v>
      </c>
    </row>
    <row r="897" spans="8:13" ht="12.75" hidden="1">
      <c r="H897" s="5">
        <v>0</v>
      </c>
      <c r="I897" s="25">
        <v>0</v>
      </c>
      <c r="M897" s="2">
        <v>500</v>
      </c>
    </row>
    <row r="898" spans="8:13" ht="12.75" hidden="1">
      <c r="H898" s="5">
        <v>0</v>
      </c>
      <c r="I898" s="25">
        <v>0</v>
      </c>
      <c r="M898" s="2">
        <v>500</v>
      </c>
    </row>
    <row r="899" spans="8:13" ht="12.75" hidden="1">
      <c r="H899" s="5">
        <v>0</v>
      </c>
      <c r="I899" s="25">
        <v>0</v>
      </c>
      <c r="M899" s="2">
        <v>500</v>
      </c>
    </row>
    <row r="900" spans="8:13" ht="12.75" hidden="1">
      <c r="H900" s="5">
        <v>0</v>
      </c>
      <c r="I900" s="25">
        <v>0</v>
      </c>
      <c r="M900" s="2">
        <v>500</v>
      </c>
    </row>
    <row r="901" spans="8:13" ht="12.75" hidden="1">
      <c r="H901" s="5">
        <v>0</v>
      </c>
      <c r="I901" s="25">
        <v>0</v>
      </c>
      <c r="M901" s="2">
        <v>500</v>
      </c>
    </row>
    <row r="902" spans="8:13" ht="12.75" hidden="1">
      <c r="H902" s="5">
        <v>0</v>
      </c>
      <c r="I902" s="25">
        <v>0</v>
      </c>
      <c r="M902" s="2">
        <v>500</v>
      </c>
    </row>
    <row r="903" spans="8:13" ht="12.75" hidden="1">
      <c r="H903" s="5">
        <v>0</v>
      </c>
      <c r="I903" s="25">
        <v>0</v>
      </c>
      <c r="M903" s="2">
        <v>500</v>
      </c>
    </row>
    <row r="904" spans="8:13" ht="12.75" hidden="1">
      <c r="H904" s="5">
        <v>0</v>
      </c>
      <c r="I904" s="25">
        <v>0</v>
      </c>
      <c r="M904" s="2">
        <v>500</v>
      </c>
    </row>
    <row r="905" spans="8:13" ht="12.75" hidden="1">
      <c r="H905" s="5">
        <v>0</v>
      </c>
      <c r="I905" s="25">
        <v>0</v>
      </c>
      <c r="M905" s="2">
        <v>500</v>
      </c>
    </row>
    <row r="906" spans="8:13" ht="12.75" hidden="1">
      <c r="H906" s="5">
        <v>0</v>
      </c>
      <c r="I906" s="25">
        <v>0</v>
      </c>
      <c r="M906" s="2">
        <v>500</v>
      </c>
    </row>
    <row r="907" spans="8:13" ht="12.75" hidden="1">
      <c r="H907" s="5">
        <v>0</v>
      </c>
      <c r="I907" s="25">
        <v>0</v>
      </c>
      <c r="M907" s="2">
        <v>500</v>
      </c>
    </row>
    <row r="908" spans="8:13" ht="12.75" hidden="1">
      <c r="H908" s="5">
        <v>0</v>
      </c>
      <c r="I908" s="25">
        <v>0</v>
      </c>
      <c r="M908" s="2">
        <v>500</v>
      </c>
    </row>
    <row r="909" spans="8:13" ht="12.75" hidden="1">
      <c r="H909" s="5">
        <v>0</v>
      </c>
      <c r="I909" s="25">
        <v>0</v>
      </c>
      <c r="M909" s="2">
        <v>500</v>
      </c>
    </row>
    <row r="910" spans="8:13" ht="12.75" hidden="1">
      <c r="H910" s="5">
        <v>0</v>
      </c>
      <c r="I910" s="25">
        <v>0</v>
      </c>
      <c r="M910" s="2">
        <v>500</v>
      </c>
    </row>
    <row r="911" spans="8:13" ht="12.75" hidden="1">
      <c r="H911" s="5">
        <v>0</v>
      </c>
      <c r="I911" s="25">
        <v>0</v>
      </c>
      <c r="M911" s="2">
        <v>500</v>
      </c>
    </row>
    <row r="912" spans="8:13" ht="12.75" hidden="1">
      <c r="H912" s="5">
        <v>0</v>
      </c>
      <c r="I912" s="25">
        <v>0</v>
      </c>
      <c r="M912" s="2">
        <v>500</v>
      </c>
    </row>
    <row r="913" spans="8:13" ht="12.75" hidden="1">
      <c r="H913" s="5">
        <v>0</v>
      </c>
      <c r="I913" s="25">
        <v>0</v>
      </c>
      <c r="M913" s="2">
        <v>500</v>
      </c>
    </row>
    <row r="914" spans="8:13" ht="12.75" hidden="1">
      <c r="H914" s="5">
        <v>0</v>
      </c>
      <c r="I914" s="25">
        <v>0</v>
      </c>
      <c r="M914" s="2">
        <v>500</v>
      </c>
    </row>
    <row r="915" spans="8:13" ht="12.75" hidden="1">
      <c r="H915" s="5">
        <v>0</v>
      </c>
      <c r="I915" s="25">
        <v>0</v>
      </c>
      <c r="M915" s="2">
        <v>500</v>
      </c>
    </row>
    <row r="916" spans="8:13" ht="12.75" hidden="1">
      <c r="H916" s="5">
        <v>0</v>
      </c>
      <c r="I916" s="25">
        <v>0</v>
      </c>
      <c r="M916" s="2">
        <v>500</v>
      </c>
    </row>
    <row r="917" spans="8:13" ht="12.75" hidden="1">
      <c r="H917" s="5">
        <v>0</v>
      </c>
      <c r="I917" s="25">
        <v>0</v>
      </c>
      <c r="M917" s="2">
        <v>500</v>
      </c>
    </row>
    <row r="918" spans="8:13" ht="12.75" hidden="1">
      <c r="H918" s="5">
        <v>0</v>
      </c>
      <c r="I918" s="25">
        <v>0</v>
      </c>
      <c r="M918" s="2">
        <v>500</v>
      </c>
    </row>
    <row r="919" spans="8:13" ht="12.75" hidden="1">
      <c r="H919" s="5">
        <v>0</v>
      </c>
      <c r="I919" s="25">
        <v>0</v>
      </c>
      <c r="M919" s="2">
        <v>500</v>
      </c>
    </row>
    <row r="920" spans="8:13" ht="12.75" hidden="1">
      <c r="H920" s="5">
        <v>0</v>
      </c>
      <c r="I920" s="25">
        <v>0</v>
      </c>
      <c r="M920" s="2">
        <v>500</v>
      </c>
    </row>
    <row r="921" spans="8:13" ht="12.75" hidden="1">
      <c r="H921" s="5">
        <v>0</v>
      </c>
      <c r="I921" s="25">
        <v>0</v>
      </c>
      <c r="M921" s="2">
        <v>500</v>
      </c>
    </row>
    <row r="922" spans="8:13" ht="12.75" hidden="1">
      <c r="H922" s="5">
        <v>0</v>
      </c>
      <c r="I922" s="25">
        <v>0</v>
      </c>
      <c r="M922" s="2">
        <v>500</v>
      </c>
    </row>
    <row r="923" spans="8:13" ht="12.75" hidden="1">
      <c r="H923" s="5">
        <v>0</v>
      </c>
      <c r="I923" s="25">
        <v>0</v>
      </c>
      <c r="M923" s="2">
        <v>500</v>
      </c>
    </row>
    <row r="924" spans="8:13" ht="12.75" hidden="1">
      <c r="H924" s="5">
        <v>0</v>
      </c>
      <c r="I924" s="25">
        <v>0</v>
      </c>
      <c r="M924" s="2">
        <v>500</v>
      </c>
    </row>
    <row r="925" spans="8:13" ht="12.75" hidden="1">
      <c r="H925" s="5">
        <v>0</v>
      </c>
      <c r="I925" s="25">
        <v>0</v>
      </c>
      <c r="M925" s="2">
        <v>500</v>
      </c>
    </row>
    <row r="926" spans="2:13" ht="12.75" hidden="1">
      <c r="B926" s="9"/>
      <c r="H926" s="5">
        <v>0</v>
      </c>
      <c r="I926" s="25">
        <v>0</v>
      </c>
      <c r="M926" s="2">
        <v>500</v>
      </c>
    </row>
    <row r="927" spans="2:13" ht="12.75" hidden="1">
      <c r="B927" s="8"/>
      <c r="H927" s="5">
        <v>0</v>
      </c>
      <c r="I927" s="25">
        <v>0</v>
      </c>
      <c r="M927" s="2">
        <v>500</v>
      </c>
    </row>
    <row r="928" spans="2:13" ht="12.75" hidden="1">
      <c r="B928" s="8"/>
      <c r="H928" s="5">
        <v>0</v>
      </c>
      <c r="I928" s="25">
        <v>0</v>
      </c>
      <c r="M928" s="2">
        <v>500</v>
      </c>
    </row>
    <row r="929" spans="8:13" ht="12.75" hidden="1">
      <c r="H929" s="5">
        <v>0</v>
      </c>
      <c r="I929" s="25">
        <v>0</v>
      </c>
      <c r="M929" s="2">
        <v>500</v>
      </c>
    </row>
    <row r="930" spans="2:13" ht="12.75" hidden="1">
      <c r="B930" s="10"/>
      <c r="H930" s="5">
        <v>0</v>
      </c>
      <c r="I930" s="25">
        <v>0</v>
      </c>
      <c r="M930" s="2">
        <v>500</v>
      </c>
    </row>
    <row r="931" spans="2:13" ht="12.75" hidden="1">
      <c r="B931" s="10"/>
      <c r="H931" s="5">
        <v>0</v>
      </c>
      <c r="I931" s="25">
        <v>0</v>
      </c>
      <c r="M931" s="2">
        <v>500</v>
      </c>
    </row>
    <row r="932" spans="2:13" ht="12.75" hidden="1">
      <c r="B932" s="10"/>
      <c r="H932" s="5">
        <v>0</v>
      </c>
      <c r="I932" s="25">
        <v>0</v>
      </c>
      <c r="M932" s="2">
        <v>500</v>
      </c>
    </row>
    <row r="933" spans="2:13" ht="12.75" hidden="1">
      <c r="B933" s="10"/>
      <c r="H933" s="5">
        <v>0</v>
      </c>
      <c r="I933" s="25">
        <v>0</v>
      </c>
      <c r="M933" s="2">
        <v>500</v>
      </c>
    </row>
    <row r="934" spans="2:13" ht="12.75" hidden="1">
      <c r="B934" s="10"/>
      <c r="H934" s="5">
        <v>0</v>
      </c>
      <c r="I934" s="25">
        <v>0</v>
      </c>
      <c r="M934" s="2">
        <v>500</v>
      </c>
    </row>
    <row r="935" spans="2:13" ht="12.75" hidden="1">
      <c r="B935" s="10"/>
      <c r="H935" s="5">
        <v>0</v>
      </c>
      <c r="I935" s="25">
        <v>0</v>
      </c>
      <c r="M935" s="2">
        <v>500</v>
      </c>
    </row>
    <row r="936" spans="2:13" ht="12.75" hidden="1">
      <c r="B936" s="10"/>
      <c r="H936" s="5">
        <v>0</v>
      </c>
      <c r="I936" s="25">
        <v>0</v>
      </c>
      <c r="M936" s="2">
        <v>500</v>
      </c>
    </row>
    <row r="937" spans="2:13" ht="12.75" hidden="1">
      <c r="B937" s="10"/>
      <c r="H937" s="5">
        <v>0</v>
      </c>
      <c r="I937" s="25">
        <v>0</v>
      </c>
      <c r="M937" s="2">
        <v>500</v>
      </c>
    </row>
    <row r="938" spans="2:13" ht="12.75" hidden="1">
      <c r="B938" s="10"/>
      <c r="H938" s="5">
        <v>0</v>
      </c>
      <c r="I938" s="25">
        <v>0</v>
      </c>
      <c r="M938" s="2">
        <v>500</v>
      </c>
    </row>
    <row r="939" spans="2:13" ht="12.75" hidden="1">
      <c r="B939" s="10"/>
      <c r="H939" s="5">
        <v>0</v>
      </c>
      <c r="I939" s="25">
        <v>0</v>
      </c>
      <c r="M939" s="2">
        <v>500</v>
      </c>
    </row>
    <row r="940" spans="2:13" ht="12.75" hidden="1">
      <c r="B940" s="10"/>
      <c r="H940" s="5">
        <v>0</v>
      </c>
      <c r="I940" s="25">
        <v>0</v>
      </c>
      <c r="M940" s="2">
        <v>500</v>
      </c>
    </row>
    <row r="941" spans="2:13" ht="12.75" hidden="1">
      <c r="B941" s="10"/>
      <c r="H941" s="5">
        <v>0</v>
      </c>
      <c r="I941" s="25">
        <v>0</v>
      </c>
      <c r="M941" s="2">
        <v>500</v>
      </c>
    </row>
    <row r="942" spans="2:13" ht="12.75" hidden="1">
      <c r="B942" s="10"/>
      <c r="H942" s="5">
        <v>0</v>
      </c>
      <c r="I942" s="25">
        <v>0</v>
      </c>
      <c r="M942" s="2">
        <v>500</v>
      </c>
    </row>
    <row r="943" spans="2:13" ht="12.75" hidden="1">
      <c r="B943" s="10"/>
      <c r="H943" s="5">
        <v>0</v>
      </c>
      <c r="I943" s="25">
        <v>0</v>
      </c>
      <c r="M943" s="2">
        <v>500</v>
      </c>
    </row>
    <row r="944" spans="2:13" ht="12.75" hidden="1">
      <c r="B944" s="10"/>
      <c r="H944" s="5">
        <v>0</v>
      </c>
      <c r="I944" s="25">
        <v>0</v>
      </c>
      <c r="M944" s="2">
        <v>500</v>
      </c>
    </row>
    <row r="945" spans="2:13" ht="12.75" hidden="1">
      <c r="B945" s="10"/>
      <c r="H945" s="5">
        <v>0</v>
      </c>
      <c r="I945" s="25">
        <v>0</v>
      </c>
      <c r="M945" s="2">
        <v>500</v>
      </c>
    </row>
    <row r="946" spans="2:13" ht="12.75" hidden="1">
      <c r="B946" s="10"/>
      <c r="H946" s="5">
        <v>0</v>
      </c>
      <c r="I946" s="25">
        <v>0</v>
      </c>
      <c r="M946" s="2">
        <v>500</v>
      </c>
    </row>
    <row r="947" spans="2:13" ht="12.75" hidden="1">
      <c r="B947" s="10"/>
      <c r="H947" s="5">
        <v>0</v>
      </c>
      <c r="I947" s="25">
        <v>0</v>
      </c>
      <c r="M947" s="2">
        <v>500</v>
      </c>
    </row>
    <row r="948" spans="8:13" ht="12.75" hidden="1">
      <c r="H948" s="5">
        <v>0</v>
      </c>
      <c r="I948" s="25">
        <v>0</v>
      </c>
      <c r="M948" s="2">
        <v>500</v>
      </c>
    </row>
    <row r="949" spans="2:13" ht="12.75" hidden="1">
      <c r="B949" s="8"/>
      <c r="H949" s="5">
        <v>0</v>
      </c>
      <c r="I949" s="25">
        <v>0</v>
      </c>
      <c r="M949" s="2">
        <v>500</v>
      </c>
    </row>
    <row r="950" spans="8:13" ht="12.75" hidden="1">
      <c r="H950" s="5">
        <v>0</v>
      </c>
      <c r="I950" s="25">
        <v>0</v>
      </c>
      <c r="M950" s="2">
        <v>500</v>
      </c>
    </row>
    <row r="951" spans="8:13" ht="12.75" hidden="1">
      <c r="H951" s="5">
        <v>0</v>
      </c>
      <c r="I951" s="25">
        <v>0</v>
      </c>
      <c r="M951" s="2">
        <v>500</v>
      </c>
    </row>
    <row r="952" spans="8:13" ht="12.75" hidden="1">
      <c r="H952" s="5">
        <v>0</v>
      </c>
      <c r="I952" s="25">
        <v>0</v>
      </c>
      <c r="M952" s="2">
        <v>500</v>
      </c>
    </row>
    <row r="953" spans="8:13" ht="12.75" hidden="1">
      <c r="H953" s="5">
        <v>0</v>
      </c>
      <c r="I953" s="25">
        <v>0</v>
      </c>
      <c r="M953" s="2">
        <v>500</v>
      </c>
    </row>
    <row r="954" spans="8:13" ht="12.75" hidden="1">
      <c r="H954" s="5">
        <v>0</v>
      </c>
      <c r="I954" s="25">
        <v>0</v>
      </c>
      <c r="M954" s="2">
        <v>500</v>
      </c>
    </row>
    <row r="955" spans="8:13" ht="12.75" hidden="1">
      <c r="H955" s="5">
        <v>0</v>
      </c>
      <c r="I955" s="25">
        <v>0</v>
      </c>
      <c r="M955" s="2">
        <v>500</v>
      </c>
    </row>
    <row r="956" spans="8:13" ht="12.75" hidden="1">
      <c r="H956" s="5">
        <v>0</v>
      </c>
      <c r="I956" s="25">
        <v>0</v>
      </c>
      <c r="M956" s="2">
        <v>500</v>
      </c>
    </row>
    <row r="957" spans="8:13" ht="12.75" hidden="1">
      <c r="H957" s="5">
        <v>0</v>
      </c>
      <c r="I957" s="25">
        <v>0</v>
      </c>
      <c r="M957" s="2">
        <v>500</v>
      </c>
    </row>
    <row r="958" spans="8:13" ht="12.75" hidden="1">
      <c r="H958" s="5">
        <v>0</v>
      </c>
      <c r="I958" s="25">
        <v>0</v>
      </c>
      <c r="M958" s="2">
        <v>500</v>
      </c>
    </row>
    <row r="959" spans="8:13" ht="12.75" hidden="1">
      <c r="H959" s="5">
        <v>0</v>
      </c>
      <c r="I959" s="25">
        <v>0</v>
      </c>
      <c r="M959" s="2">
        <v>500</v>
      </c>
    </row>
    <row r="960" spans="8:13" ht="12.75" hidden="1">
      <c r="H960" s="5">
        <v>0</v>
      </c>
      <c r="I960" s="25">
        <v>0</v>
      </c>
      <c r="M960" s="2">
        <v>500</v>
      </c>
    </row>
    <row r="961" spans="8:13" ht="12.75" hidden="1">
      <c r="H961" s="5">
        <v>0</v>
      </c>
      <c r="I961" s="25">
        <v>0</v>
      </c>
      <c r="M961" s="2">
        <v>500</v>
      </c>
    </row>
    <row r="962" spans="8:13" ht="12.75" hidden="1">
      <c r="H962" s="5">
        <v>0</v>
      </c>
      <c r="I962" s="25">
        <v>0</v>
      </c>
      <c r="M962" s="2">
        <v>500</v>
      </c>
    </row>
    <row r="963" spans="8:13" ht="12.75" hidden="1">
      <c r="H963" s="5">
        <v>0</v>
      </c>
      <c r="I963" s="25">
        <v>0</v>
      </c>
      <c r="M963" s="2">
        <v>500</v>
      </c>
    </row>
    <row r="964" spans="8:13" ht="12.75" hidden="1">
      <c r="H964" s="5">
        <v>0</v>
      </c>
      <c r="I964" s="25">
        <v>0</v>
      </c>
      <c r="M964" s="2">
        <v>500</v>
      </c>
    </row>
    <row r="965" spans="8:13" ht="12.75" hidden="1">
      <c r="H965" s="5">
        <v>0</v>
      </c>
      <c r="I965" s="25">
        <v>0</v>
      </c>
      <c r="M965" s="2">
        <v>500</v>
      </c>
    </row>
    <row r="966" spans="8:13" ht="12.75" hidden="1">
      <c r="H966" s="5">
        <v>0</v>
      </c>
      <c r="I966" s="25">
        <v>0</v>
      </c>
      <c r="M966" s="2">
        <v>500</v>
      </c>
    </row>
    <row r="967" spans="8:13" ht="12.75" hidden="1">
      <c r="H967" s="5">
        <v>0</v>
      </c>
      <c r="I967" s="25">
        <v>0</v>
      </c>
      <c r="M967" s="2">
        <v>500</v>
      </c>
    </row>
    <row r="968" spans="8:13" ht="12.75" hidden="1">
      <c r="H968" s="5">
        <v>0</v>
      </c>
      <c r="I968" s="25">
        <v>0</v>
      </c>
      <c r="M968" s="2">
        <v>500</v>
      </c>
    </row>
    <row r="969" spans="8:13" ht="12.75" hidden="1">
      <c r="H969" s="5">
        <v>0</v>
      </c>
      <c r="I969" s="25">
        <v>0</v>
      </c>
      <c r="M969" s="2">
        <v>500</v>
      </c>
    </row>
    <row r="970" spans="8:13" ht="12.75" hidden="1">
      <c r="H970" s="5">
        <v>0</v>
      </c>
      <c r="I970" s="25">
        <v>0</v>
      </c>
      <c r="M970" s="2">
        <v>500</v>
      </c>
    </row>
    <row r="971" spans="8:13" ht="12.75" hidden="1">
      <c r="H971" s="5">
        <v>0</v>
      </c>
      <c r="I971" s="25">
        <v>0</v>
      </c>
      <c r="M971" s="2">
        <v>500</v>
      </c>
    </row>
    <row r="972" spans="8:13" ht="12.75" hidden="1">
      <c r="H972" s="5">
        <v>0</v>
      </c>
      <c r="I972" s="25">
        <v>0</v>
      </c>
      <c r="M972" s="2">
        <v>500</v>
      </c>
    </row>
    <row r="973" spans="8:13" ht="12.75" hidden="1">
      <c r="H973" s="5">
        <v>0</v>
      </c>
      <c r="I973" s="25">
        <v>0</v>
      </c>
      <c r="M973" s="2">
        <v>500</v>
      </c>
    </row>
    <row r="974" spans="8:13" ht="12.75" hidden="1">
      <c r="H974" s="5">
        <v>0</v>
      </c>
      <c r="I974" s="25">
        <v>0</v>
      </c>
      <c r="M974" s="2">
        <v>500</v>
      </c>
    </row>
    <row r="975" spans="8:13" ht="12.75" hidden="1">
      <c r="H975" s="5">
        <v>0</v>
      </c>
      <c r="I975" s="25">
        <v>0</v>
      </c>
      <c r="M975" s="2">
        <v>500</v>
      </c>
    </row>
    <row r="976" spans="8:13" ht="12.75" hidden="1">
      <c r="H976" s="5">
        <v>0</v>
      </c>
      <c r="I976" s="25">
        <v>0</v>
      </c>
      <c r="M976" s="2">
        <v>500</v>
      </c>
    </row>
    <row r="977" spans="8:13" ht="12.75" hidden="1">
      <c r="H977" s="5">
        <v>0</v>
      </c>
      <c r="I977" s="25">
        <v>0</v>
      </c>
      <c r="M977" s="2">
        <v>500</v>
      </c>
    </row>
    <row r="978" spans="8:13" ht="12.75" hidden="1">
      <c r="H978" s="5">
        <v>0</v>
      </c>
      <c r="I978" s="25">
        <v>0</v>
      </c>
      <c r="M978" s="2">
        <v>500</v>
      </c>
    </row>
    <row r="979" spans="8:13" ht="12.75" hidden="1">
      <c r="H979" s="5">
        <v>0</v>
      </c>
      <c r="I979" s="25">
        <v>0</v>
      </c>
      <c r="M979" s="2">
        <v>500</v>
      </c>
    </row>
    <row r="980" spans="8:13" ht="12.75" hidden="1">
      <c r="H980" s="5">
        <v>0</v>
      </c>
      <c r="I980" s="25">
        <v>0</v>
      </c>
      <c r="M980" s="2">
        <v>500</v>
      </c>
    </row>
    <row r="981" spans="8:13" ht="12.75" hidden="1">
      <c r="H981" s="5">
        <v>0</v>
      </c>
      <c r="I981" s="25">
        <v>0</v>
      </c>
      <c r="M981" s="2">
        <v>500</v>
      </c>
    </row>
    <row r="982" spans="8:13" ht="12.75" hidden="1">
      <c r="H982" s="5">
        <v>0</v>
      </c>
      <c r="I982" s="25">
        <v>0</v>
      </c>
      <c r="M982" s="2">
        <v>500</v>
      </c>
    </row>
    <row r="983" spans="8:13" ht="12.75" hidden="1">
      <c r="H983" s="5">
        <v>0</v>
      </c>
      <c r="I983" s="25">
        <v>0</v>
      </c>
      <c r="M983" s="2">
        <v>500</v>
      </c>
    </row>
    <row r="984" spans="8:13" ht="12.75" hidden="1">
      <c r="H984" s="5">
        <v>0</v>
      </c>
      <c r="I984" s="25">
        <v>0</v>
      </c>
      <c r="M984" s="2">
        <v>500</v>
      </c>
    </row>
    <row r="985" spans="8:13" ht="12.75" hidden="1">
      <c r="H985" s="5">
        <v>0</v>
      </c>
      <c r="I985" s="25">
        <v>0</v>
      </c>
      <c r="M985" s="2">
        <v>500</v>
      </c>
    </row>
    <row r="986" spans="8:13" ht="12.75" hidden="1">
      <c r="H986" s="5">
        <v>0</v>
      </c>
      <c r="I986" s="25">
        <v>0</v>
      </c>
      <c r="M986" s="2">
        <v>500</v>
      </c>
    </row>
    <row r="987" spans="8:13" ht="12.75" hidden="1">
      <c r="H987" s="5">
        <v>0</v>
      </c>
      <c r="I987" s="25">
        <v>0</v>
      </c>
      <c r="M987" s="2">
        <v>500</v>
      </c>
    </row>
    <row r="988" spans="8:13" ht="12.75" hidden="1">
      <c r="H988" s="5">
        <v>0</v>
      </c>
      <c r="I988" s="25">
        <v>0</v>
      </c>
      <c r="M988" s="2">
        <v>500</v>
      </c>
    </row>
    <row r="989" spans="8:13" ht="12.75" hidden="1">
      <c r="H989" s="5">
        <v>0</v>
      </c>
      <c r="I989" s="25">
        <v>0</v>
      </c>
      <c r="M989" s="2">
        <v>500</v>
      </c>
    </row>
    <row r="990" spans="8:13" ht="12.75" hidden="1">
      <c r="H990" s="5">
        <v>0</v>
      </c>
      <c r="I990" s="25">
        <v>0</v>
      </c>
      <c r="M990" s="2">
        <v>500</v>
      </c>
    </row>
    <row r="991" spans="8:13" ht="12.75" hidden="1">
      <c r="H991" s="5">
        <v>0</v>
      </c>
      <c r="I991" s="25">
        <v>0</v>
      </c>
      <c r="M991" s="2">
        <v>500</v>
      </c>
    </row>
    <row r="992" spans="8:13" ht="12.75" hidden="1">
      <c r="H992" s="5">
        <v>0</v>
      </c>
      <c r="I992" s="25">
        <v>0</v>
      </c>
      <c r="M992" s="2">
        <v>500</v>
      </c>
    </row>
    <row r="993" spans="8:13" ht="12.75" hidden="1">
      <c r="H993" s="5">
        <v>0</v>
      </c>
      <c r="I993" s="25">
        <v>0</v>
      </c>
      <c r="M993" s="2">
        <v>500</v>
      </c>
    </row>
    <row r="994" spans="8:13" ht="12.75" hidden="1">
      <c r="H994" s="5">
        <v>0</v>
      </c>
      <c r="I994" s="25">
        <v>0</v>
      </c>
      <c r="M994" s="2">
        <v>500</v>
      </c>
    </row>
    <row r="995" spans="8:13" ht="12.75" hidden="1">
      <c r="H995" s="5">
        <v>0</v>
      </c>
      <c r="I995" s="25">
        <v>0</v>
      </c>
      <c r="M995" s="2">
        <v>500</v>
      </c>
    </row>
    <row r="996" spans="8:13" ht="12.75" hidden="1">
      <c r="H996" s="5">
        <v>0</v>
      </c>
      <c r="I996" s="25">
        <v>0</v>
      </c>
      <c r="M996" s="2">
        <v>500</v>
      </c>
    </row>
    <row r="997" spans="8:13" ht="12.75" hidden="1">
      <c r="H997" s="5">
        <v>0</v>
      </c>
      <c r="I997" s="25">
        <v>0</v>
      </c>
      <c r="M997" s="2">
        <v>500</v>
      </c>
    </row>
    <row r="998" spans="8:13" ht="12.75" hidden="1">
      <c r="H998" s="5">
        <v>0</v>
      </c>
      <c r="I998" s="25">
        <v>0</v>
      </c>
      <c r="M998" s="2">
        <v>500</v>
      </c>
    </row>
    <row r="999" spans="8:13" ht="12.75" hidden="1">
      <c r="H999" s="5">
        <v>0</v>
      </c>
      <c r="I999" s="25">
        <v>0</v>
      </c>
      <c r="M999" s="2">
        <v>500</v>
      </c>
    </row>
    <row r="1000" spans="8:13" ht="12.75" hidden="1">
      <c r="H1000" s="5">
        <v>0</v>
      </c>
      <c r="I1000" s="25">
        <v>0</v>
      </c>
      <c r="M1000" s="2">
        <v>500</v>
      </c>
    </row>
    <row r="1001" spans="8:13" ht="12.75" hidden="1">
      <c r="H1001" s="5">
        <v>0</v>
      </c>
      <c r="I1001" s="25">
        <v>0</v>
      </c>
      <c r="M1001" s="2">
        <v>500</v>
      </c>
    </row>
    <row r="1002" spans="8:13" ht="12.75" hidden="1">
      <c r="H1002" s="5">
        <v>0</v>
      </c>
      <c r="I1002" s="25">
        <v>0</v>
      </c>
      <c r="M1002" s="2">
        <v>500</v>
      </c>
    </row>
    <row r="1003" spans="8:13" ht="12.75" hidden="1">
      <c r="H1003" s="5">
        <v>0</v>
      </c>
      <c r="I1003" s="25">
        <v>0</v>
      </c>
      <c r="M1003" s="2">
        <v>500</v>
      </c>
    </row>
    <row r="1004" spans="8:13" ht="12.75" hidden="1">
      <c r="H1004" s="5">
        <v>0</v>
      </c>
      <c r="I1004" s="25">
        <v>0</v>
      </c>
      <c r="M1004" s="2">
        <v>500</v>
      </c>
    </row>
    <row r="1005" spans="8:13" ht="12.75" hidden="1">
      <c r="H1005" s="5">
        <v>0</v>
      </c>
      <c r="I1005" s="25">
        <v>0</v>
      </c>
      <c r="M1005" s="2">
        <v>500</v>
      </c>
    </row>
    <row r="1006" spans="8:13" ht="12.75" hidden="1">
      <c r="H1006" s="5">
        <v>0</v>
      </c>
      <c r="I1006" s="25">
        <v>0</v>
      </c>
      <c r="M1006" s="2">
        <v>500</v>
      </c>
    </row>
    <row r="1007" spans="8:13" ht="12.75" hidden="1">
      <c r="H1007" s="5">
        <v>0</v>
      </c>
      <c r="I1007" s="25">
        <v>0</v>
      </c>
      <c r="M1007" s="2">
        <v>500</v>
      </c>
    </row>
    <row r="1008" spans="8:13" ht="12.75" hidden="1">
      <c r="H1008" s="5">
        <v>0</v>
      </c>
      <c r="I1008" s="25">
        <v>0</v>
      </c>
      <c r="M1008" s="2">
        <v>500</v>
      </c>
    </row>
    <row r="1009" spans="8:13" ht="12.75" hidden="1">
      <c r="H1009" s="5">
        <v>0</v>
      </c>
      <c r="I1009" s="25">
        <v>0</v>
      </c>
      <c r="M1009" s="2">
        <v>500</v>
      </c>
    </row>
    <row r="1010" spans="8:13" ht="12.75" hidden="1">
      <c r="H1010" s="5">
        <v>0</v>
      </c>
      <c r="I1010" s="25">
        <v>0</v>
      </c>
      <c r="M1010" s="2">
        <v>500</v>
      </c>
    </row>
    <row r="1011" spans="8:13" ht="12.75" hidden="1">
      <c r="H1011" s="5">
        <v>0</v>
      </c>
      <c r="I1011" s="25">
        <v>0</v>
      </c>
      <c r="M1011" s="2">
        <v>500</v>
      </c>
    </row>
    <row r="1012" spans="8:13" ht="12.75" hidden="1">
      <c r="H1012" s="5">
        <v>0</v>
      </c>
      <c r="I1012" s="25">
        <v>0</v>
      </c>
      <c r="M1012" s="2">
        <v>500</v>
      </c>
    </row>
    <row r="1013" spans="8:13" ht="12.75" hidden="1">
      <c r="H1013" s="5">
        <v>0</v>
      </c>
      <c r="I1013" s="25">
        <v>0</v>
      </c>
      <c r="M1013" s="2">
        <v>500</v>
      </c>
    </row>
    <row r="1014" spans="8:13" ht="12.75" hidden="1">
      <c r="H1014" s="5">
        <v>0</v>
      </c>
      <c r="I1014" s="25">
        <v>0</v>
      </c>
      <c r="M1014" s="2">
        <v>500</v>
      </c>
    </row>
    <row r="1015" spans="8:13" ht="12.75" hidden="1">
      <c r="H1015" s="5">
        <v>0</v>
      </c>
      <c r="I1015" s="25">
        <v>0</v>
      </c>
      <c r="M1015" s="2">
        <v>500</v>
      </c>
    </row>
    <row r="1016" spans="8:13" ht="12.75" hidden="1">
      <c r="H1016" s="5">
        <v>0</v>
      </c>
      <c r="I1016" s="25">
        <v>0</v>
      </c>
      <c r="M1016" s="2">
        <v>500</v>
      </c>
    </row>
    <row r="1017" spans="8:13" ht="12.75" hidden="1">
      <c r="H1017" s="5">
        <v>0</v>
      </c>
      <c r="I1017" s="25">
        <v>0</v>
      </c>
      <c r="M1017" s="2">
        <v>500</v>
      </c>
    </row>
    <row r="1018" spans="8:13" ht="12.75" hidden="1">
      <c r="H1018" s="5">
        <v>0</v>
      </c>
      <c r="I1018" s="25">
        <v>0</v>
      </c>
      <c r="M1018" s="2">
        <v>500</v>
      </c>
    </row>
    <row r="1019" spans="8:13" ht="12.75" hidden="1">
      <c r="H1019" s="5">
        <v>0</v>
      </c>
      <c r="I1019" s="25">
        <v>0</v>
      </c>
      <c r="M1019" s="2">
        <v>500</v>
      </c>
    </row>
    <row r="1020" spans="8:13" ht="12.75" hidden="1">
      <c r="H1020" s="5">
        <v>0</v>
      </c>
      <c r="I1020" s="25">
        <v>0</v>
      </c>
      <c r="M1020" s="2">
        <v>500</v>
      </c>
    </row>
    <row r="1021" spans="8:13" ht="12.75" hidden="1">
      <c r="H1021" s="5">
        <v>0</v>
      </c>
      <c r="I1021" s="25">
        <v>0</v>
      </c>
      <c r="M1021" s="2">
        <v>500</v>
      </c>
    </row>
    <row r="1022" spans="8:13" ht="12.75" hidden="1">
      <c r="H1022" s="5">
        <v>0</v>
      </c>
      <c r="I1022" s="25">
        <v>0</v>
      </c>
      <c r="M1022" s="2">
        <v>500</v>
      </c>
    </row>
    <row r="1023" spans="8:13" ht="12.75" hidden="1">
      <c r="H1023" s="5">
        <v>0</v>
      </c>
      <c r="I1023" s="25">
        <v>0</v>
      </c>
      <c r="M1023" s="2">
        <v>500</v>
      </c>
    </row>
    <row r="1024" spans="8:13" ht="12.75" hidden="1">
      <c r="H1024" s="5">
        <v>0</v>
      </c>
      <c r="I1024" s="25">
        <v>0</v>
      </c>
      <c r="M1024" s="2">
        <v>500</v>
      </c>
    </row>
    <row r="1025" spans="8:13" ht="12.75" hidden="1">
      <c r="H1025" s="5">
        <v>0</v>
      </c>
      <c r="I1025" s="25">
        <v>0</v>
      </c>
      <c r="M1025" s="2">
        <v>500</v>
      </c>
    </row>
    <row r="1026" spans="8:13" ht="12.75" hidden="1">
      <c r="H1026" s="5">
        <v>0</v>
      </c>
      <c r="I1026" s="25">
        <v>0</v>
      </c>
      <c r="M1026" s="2">
        <v>500</v>
      </c>
    </row>
    <row r="1027" spans="8:13" ht="12.75" hidden="1">
      <c r="H1027" s="5">
        <v>0</v>
      </c>
      <c r="I1027" s="25">
        <v>0</v>
      </c>
      <c r="M1027" s="2">
        <v>500</v>
      </c>
    </row>
    <row r="1028" spans="8:13" ht="12.75" hidden="1">
      <c r="H1028" s="5">
        <v>0</v>
      </c>
      <c r="I1028" s="25">
        <v>0</v>
      </c>
      <c r="M1028" s="2">
        <v>500</v>
      </c>
    </row>
    <row r="1029" spans="8:13" ht="12.75" hidden="1">
      <c r="H1029" s="5">
        <v>0</v>
      </c>
      <c r="I1029" s="25">
        <v>0</v>
      </c>
      <c r="M1029" s="2">
        <v>500</v>
      </c>
    </row>
    <row r="1030" spans="8:13" ht="12.75" hidden="1">
      <c r="H1030" s="5">
        <v>0</v>
      </c>
      <c r="I1030" s="25">
        <v>0</v>
      </c>
      <c r="M1030" s="2">
        <v>500</v>
      </c>
    </row>
    <row r="1031" spans="8:13" ht="12.75" hidden="1">
      <c r="H1031" s="5">
        <v>0</v>
      </c>
      <c r="I1031" s="25">
        <v>0</v>
      </c>
      <c r="M1031" s="2">
        <v>500</v>
      </c>
    </row>
    <row r="1032" spans="8:13" ht="12.75" hidden="1">
      <c r="H1032" s="5">
        <v>0</v>
      </c>
      <c r="I1032" s="25">
        <v>0</v>
      </c>
      <c r="M1032" s="2">
        <v>500</v>
      </c>
    </row>
    <row r="1033" spans="8:13" ht="12.75" hidden="1">
      <c r="H1033" s="5">
        <v>0</v>
      </c>
      <c r="I1033" s="25">
        <v>0</v>
      </c>
      <c r="M1033" s="2">
        <v>500</v>
      </c>
    </row>
    <row r="1034" spans="8:13" ht="12.75" hidden="1">
      <c r="H1034" s="5">
        <v>0</v>
      </c>
      <c r="I1034" s="25">
        <v>0</v>
      </c>
      <c r="M1034" s="2">
        <v>500</v>
      </c>
    </row>
    <row r="1035" spans="8:13" ht="12.75" hidden="1">
      <c r="H1035" s="5">
        <v>0</v>
      </c>
      <c r="I1035" s="25">
        <v>0</v>
      </c>
      <c r="M1035" s="2">
        <v>500</v>
      </c>
    </row>
    <row r="1036" spans="8:13" ht="12.75" hidden="1">
      <c r="H1036" s="5">
        <v>0</v>
      </c>
      <c r="I1036" s="25">
        <v>0</v>
      </c>
      <c r="M1036" s="2">
        <v>500</v>
      </c>
    </row>
    <row r="1037" spans="8:13" ht="12.75" hidden="1">
      <c r="H1037" s="5">
        <v>0</v>
      </c>
      <c r="I1037" s="25">
        <v>0</v>
      </c>
      <c r="M1037" s="2">
        <v>500</v>
      </c>
    </row>
    <row r="1038" spans="8:13" ht="12.75" hidden="1">
      <c r="H1038" s="5">
        <v>0</v>
      </c>
      <c r="I1038" s="25">
        <v>0</v>
      </c>
      <c r="M1038" s="2">
        <v>500</v>
      </c>
    </row>
    <row r="1039" spans="8:13" ht="12.75" hidden="1">
      <c r="H1039" s="5">
        <v>0</v>
      </c>
      <c r="I1039" s="25">
        <v>0</v>
      </c>
      <c r="M1039" s="2">
        <v>500</v>
      </c>
    </row>
    <row r="1040" spans="8:13" ht="12.75" hidden="1">
      <c r="H1040" s="5">
        <v>0</v>
      </c>
      <c r="I1040" s="25">
        <v>0</v>
      </c>
      <c r="M1040" s="2">
        <v>500</v>
      </c>
    </row>
    <row r="1041" spans="8:13" ht="12.75" hidden="1">
      <c r="H1041" s="5">
        <v>0</v>
      </c>
      <c r="I1041" s="25">
        <v>0</v>
      </c>
      <c r="M1041" s="2">
        <v>500</v>
      </c>
    </row>
    <row r="1042" spans="8:13" ht="12.75" hidden="1">
      <c r="H1042" s="5">
        <v>0</v>
      </c>
      <c r="I1042" s="25">
        <v>0</v>
      </c>
      <c r="M1042" s="2">
        <v>500</v>
      </c>
    </row>
    <row r="1043" spans="8:13" ht="12.75" hidden="1">
      <c r="H1043" s="5">
        <v>0</v>
      </c>
      <c r="I1043" s="25">
        <v>0</v>
      </c>
      <c r="M1043" s="2">
        <v>500</v>
      </c>
    </row>
    <row r="1044" spans="8:13" ht="12.75" hidden="1">
      <c r="H1044" s="5">
        <v>0</v>
      </c>
      <c r="I1044" s="25">
        <v>0</v>
      </c>
      <c r="M1044" s="2">
        <v>500</v>
      </c>
    </row>
    <row r="1045" spans="8:13" ht="12.75" hidden="1">
      <c r="H1045" s="5">
        <v>0</v>
      </c>
      <c r="I1045" s="25">
        <v>0</v>
      </c>
      <c r="M1045" s="2">
        <v>500</v>
      </c>
    </row>
    <row r="1046" spans="8:13" ht="12.75" hidden="1">
      <c r="H1046" s="5">
        <v>0</v>
      </c>
      <c r="I1046" s="25">
        <v>0</v>
      </c>
      <c r="M1046" s="2">
        <v>500</v>
      </c>
    </row>
    <row r="1047" spans="8:13" ht="12.75" hidden="1">
      <c r="H1047" s="5">
        <v>0</v>
      </c>
      <c r="I1047" s="25">
        <v>0</v>
      </c>
      <c r="M1047" s="2">
        <v>500</v>
      </c>
    </row>
    <row r="1048" spans="8:13" ht="12.75" hidden="1">
      <c r="H1048" s="5">
        <v>0</v>
      </c>
      <c r="I1048" s="25">
        <v>0</v>
      </c>
      <c r="M1048" s="2">
        <v>500</v>
      </c>
    </row>
    <row r="1049" spans="8:13" ht="12.75" hidden="1">
      <c r="H1049" s="5">
        <v>0</v>
      </c>
      <c r="I1049" s="25">
        <v>0</v>
      </c>
      <c r="M1049" s="2">
        <v>500</v>
      </c>
    </row>
    <row r="1050" spans="8:13" ht="12.75" hidden="1">
      <c r="H1050" s="5">
        <v>0</v>
      </c>
      <c r="I1050" s="25">
        <v>0</v>
      </c>
      <c r="M1050" s="2">
        <v>500</v>
      </c>
    </row>
    <row r="1051" spans="8:13" ht="12.75" hidden="1">
      <c r="H1051" s="5">
        <v>0</v>
      </c>
      <c r="I1051" s="25">
        <v>0</v>
      </c>
      <c r="M1051" s="2">
        <v>500</v>
      </c>
    </row>
    <row r="1052" spans="8:13" ht="12.75" hidden="1">
      <c r="H1052" s="5">
        <v>0</v>
      </c>
      <c r="I1052" s="25">
        <v>0</v>
      </c>
      <c r="M1052" s="2">
        <v>500</v>
      </c>
    </row>
    <row r="1053" spans="8:13" ht="12.75" hidden="1">
      <c r="H1053" s="5">
        <v>0</v>
      </c>
      <c r="I1053" s="25">
        <v>0</v>
      </c>
      <c r="M1053" s="2">
        <v>500</v>
      </c>
    </row>
    <row r="1054" spans="8:13" ht="12.75" hidden="1">
      <c r="H1054" s="5">
        <v>0</v>
      </c>
      <c r="I1054" s="25">
        <v>0</v>
      </c>
      <c r="M1054" s="2">
        <v>500</v>
      </c>
    </row>
    <row r="1055" spans="8:13" ht="12.75" hidden="1">
      <c r="H1055" s="5">
        <v>0</v>
      </c>
      <c r="I1055" s="25">
        <v>0</v>
      </c>
      <c r="M1055" s="2">
        <v>500</v>
      </c>
    </row>
    <row r="1056" spans="8:13" ht="12.75" hidden="1">
      <c r="H1056" s="5">
        <v>0</v>
      </c>
      <c r="I1056" s="25">
        <v>0</v>
      </c>
      <c r="M1056" s="2">
        <v>500</v>
      </c>
    </row>
    <row r="1057" spans="8:13" ht="12.75" hidden="1">
      <c r="H1057" s="5">
        <v>0</v>
      </c>
      <c r="I1057" s="25">
        <v>0</v>
      </c>
      <c r="M1057" s="2">
        <v>500</v>
      </c>
    </row>
    <row r="1058" spans="8:13" ht="12.75" hidden="1">
      <c r="H1058" s="5">
        <v>0</v>
      </c>
      <c r="I1058" s="25">
        <v>0</v>
      </c>
      <c r="M1058" s="2">
        <v>500</v>
      </c>
    </row>
    <row r="1059" spans="8:13" ht="12.75" hidden="1">
      <c r="H1059" s="5">
        <v>0</v>
      </c>
      <c r="I1059" s="25">
        <v>0</v>
      </c>
      <c r="M1059" s="2">
        <v>500</v>
      </c>
    </row>
    <row r="1060" spans="8:13" ht="12.75" hidden="1">
      <c r="H1060" s="5">
        <v>0</v>
      </c>
      <c r="I1060" s="25">
        <v>0</v>
      </c>
      <c r="M1060" s="2">
        <v>500</v>
      </c>
    </row>
    <row r="1061" spans="8:13" ht="12.75" hidden="1">
      <c r="H1061" s="5">
        <v>0</v>
      </c>
      <c r="I1061" s="25">
        <v>0</v>
      </c>
      <c r="M1061" s="2">
        <v>500</v>
      </c>
    </row>
    <row r="1062" spans="8:13" ht="12.75" hidden="1">
      <c r="H1062" s="5">
        <v>0</v>
      </c>
      <c r="I1062" s="25">
        <v>0</v>
      </c>
      <c r="M1062" s="2">
        <v>500</v>
      </c>
    </row>
    <row r="1063" spans="8:13" ht="12.75" hidden="1">
      <c r="H1063" s="5">
        <v>0</v>
      </c>
      <c r="I1063" s="25">
        <v>0</v>
      </c>
      <c r="M1063" s="2">
        <v>500</v>
      </c>
    </row>
    <row r="1064" spans="8:13" ht="12.75" hidden="1">
      <c r="H1064" s="5">
        <v>0</v>
      </c>
      <c r="I1064" s="25">
        <v>0</v>
      </c>
      <c r="M1064" s="2">
        <v>500</v>
      </c>
    </row>
    <row r="1065" spans="8:13" ht="12.75" hidden="1">
      <c r="H1065" s="5">
        <v>0</v>
      </c>
      <c r="I1065" s="25">
        <v>0</v>
      </c>
      <c r="M1065" s="2">
        <v>500</v>
      </c>
    </row>
    <row r="1066" spans="8:13" ht="12.75" hidden="1">
      <c r="H1066" s="5">
        <v>0</v>
      </c>
      <c r="I1066" s="25">
        <v>0</v>
      </c>
      <c r="M1066" s="2">
        <v>500</v>
      </c>
    </row>
    <row r="1067" spans="8:13" ht="12.75" hidden="1">
      <c r="H1067" s="5">
        <v>0</v>
      </c>
      <c r="I1067" s="25">
        <v>0</v>
      </c>
      <c r="M1067" s="2">
        <v>500</v>
      </c>
    </row>
    <row r="1068" spans="8:13" ht="12.75" hidden="1">
      <c r="H1068" s="5">
        <v>0</v>
      </c>
      <c r="I1068" s="25">
        <v>0</v>
      </c>
      <c r="M1068" s="2">
        <v>500</v>
      </c>
    </row>
    <row r="1069" spans="8:13" ht="12.75" hidden="1">
      <c r="H1069" s="5">
        <v>0</v>
      </c>
      <c r="I1069" s="25">
        <v>0</v>
      </c>
      <c r="M1069" s="2">
        <v>500</v>
      </c>
    </row>
    <row r="1070" spans="8:13" ht="12.75" hidden="1">
      <c r="H1070" s="5">
        <v>0</v>
      </c>
      <c r="I1070" s="25">
        <v>0</v>
      </c>
      <c r="M1070" s="2">
        <v>500</v>
      </c>
    </row>
    <row r="1071" spans="8:13" ht="12.75" hidden="1">
      <c r="H1071" s="5">
        <v>0</v>
      </c>
      <c r="I1071" s="25">
        <v>0</v>
      </c>
      <c r="M1071" s="2">
        <v>500</v>
      </c>
    </row>
    <row r="1072" spans="8:13" ht="12.75" hidden="1">
      <c r="H1072" s="5">
        <v>0</v>
      </c>
      <c r="I1072" s="25">
        <v>0</v>
      </c>
      <c r="M1072" s="2">
        <v>500</v>
      </c>
    </row>
    <row r="1073" spans="8:13" ht="12.75" hidden="1">
      <c r="H1073" s="5">
        <v>0</v>
      </c>
      <c r="I1073" s="25">
        <v>0</v>
      </c>
      <c r="M1073" s="2">
        <v>500</v>
      </c>
    </row>
    <row r="1074" spans="8:13" ht="12.75" hidden="1">
      <c r="H1074" s="5">
        <v>0</v>
      </c>
      <c r="I1074" s="25">
        <v>0</v>
      </c>
      <c r="M1074" s="2">
        <v>500</v>
      </c>
    </row>
    <row r="1075" spans="8:13" ht="12.75" hidden="1">
      <c r="H1075" s="5">
        <v>0</v>
      </c>
      <c r="I1075" s="25">
        <v>0</v>
      </c>
      <c r="M1075" s="2">
        <v>500</v>
      </c>
    </row>
    <row r="1076" spans="8:13" ht="12.75" hidden="1">
      <c r="H1076" s="5">
        <v>0</v>
      </c>
      <c r="I1076" s="25">
        <v>0</v>
      </c>
      <c r="M1076" s="2">
        <v>500</v>
      </c>
    </row>
    <row r="1077" spans="8:13" ht="12.75" hidden="1">
      <c r="H1077" s="5">
        <v>0</v>
      </c>
      <c r="I1077" s="25">
        <v>0</v>
      </c>
      <c r="M1077" s="2">
        <v>500</v>
      </c>
    </row>
    <row r="1078" spans="8:13" ht="12.75" hidden="1">
      <c r="H1078" s="5">
        <v>0</v>
      </c>
      <c r="I1078" s="25">
        <v>0</v>
      </c>
      <c r="M1078" s="2">
        <v>500</v>
      </c>
    </row>
    <row r="1079" spans="8:13" ht="12.75" hidden="1">
      <c r="H1079" s="5">
        <v>0</v>
      </c>
      <c r="I1079" s="25">
        <v>0</v>
      </c>
      <c r="M1079" s="2">
        <v>500</v>
      </c>
    </row>
    <row r="1080" spans="8:13" ht="12.75" hidden="1">
      <c r="H1080" s="5">
        <v>0</v>
      </c>
      <c r="I1080" s="25">
        <v>0</v>
      </c>
      <c r="M1080" s="2">
        <v>500</v>
      </c>
    </row>
    <row r="1081" spans="8:13" ht="12.75" hidden="1">
      <c r="H1081" s="5">
        <v>0</v>
      </c>
      <c r="I1081" s="25">
        <v>0</v>
      </c>
      <c r="M1081" s="2">
        <v>500</v>
      </c>
    </row>
    <row r="1082" spans="8:13" ht="12.75" hidden="1">
      <c r="H1082" s="5">
        <v>0</v>
      </c>
      <c r="I1082" s="25">
        <v>0</v>
      </c>
      <c r="M1082" s="2">
        <v>500</v>
      </c>
    </row>
    <row r="1083" spans="8:13" ht="12.75" hidden="1">
      <c r="H1083" s="5">
        <v>0</v>
      </c>
      <c r="I1083" s="25">
        <v>0</v>
      </c>
      <c r="M1083" s="2">
        <v>500</v>
      </c>
    </row>
    <row r="1084" spans="8:13" ht="12.75" hidden="1">
      <c r="H1084" s="5">
        <v>0</v>
      </c>
      <c r="I1084" s="25">
        <v>0</v>
      </c>
      <c r="M1084" s="2">
        <v>500</v>
      </c>
    </row>
    <row r="1085" spans="8:13" ht="12.75" hidden="1">
      <c r="H1085" s="5">
        <v>0</v>
      </c>
      <c r="I1085" s="25">
        <v>0</v>
      </c>
      <c r="M1085" s="2">
        <v>500</v>
      </c>
    </row>
    <row r="1086" spans="8:13" ht="12.75" hidden="1">
      <c r="H1086" s="5">
        <v>0</v>
      </c>
      <c r="I1086" s="25">
        <v>0</v>
      </c>
      <c r="M1086" s="2">
        <v>500</v>
      </c>
    </row>
    <row r="1087" spans="8:13" ht="12.75" hidden="1">
      <c r="H1087" s="5">
        <v>0</v>
      </c>
      <c r="I1087" s="25">
        <v>0</v>
      </c>
      <c r="M1087" s="2">
        <v>500</v>
      </c>
    </row>
    <row r="1088" spans="8:13" ht="12.75" hidden="1">
      <c r="H1088" s="5">
        <v>0</v>
      </c>
      <c r="I1088" s="25">
        <v>0</v>
      </c>
      <c r="M1088" s="2">
        <v>500</v>
      </c>
    </row>
    <row r="1089" spans="8:13" ht="12.75" hidden="1">
      <c r="H1089" s="5">
        <v>0</v>
      </c>
      <c r="I1089" s="25">
        <v>0</v>
      </c>
      <c r="M1089" s="2">
        <v>500</v>
      </c>
    </row>
    <row r="1090" spans="8:13" ht="12.75" hidden="1">
      <c r="H1090" s="5">
        <v>0</v>
      </c>
      <c r="I1090" s="25">
        <v>0</v>
      </c>
      <c r="M1090" s="2">
        <v>500</v>
      </c>
    </row>
    <row r="1091" spans="8:13" ht="12.75" hidden="1">
      <c r="H1091" s="5">
        <v>0</v>
      </c>
      <c r="I1091" s="25">
        <v>0</v>
      </c>
      <c r="M1091" s="2">
        <v>500</v>
      </c>
    </row>
    <row r="1092" spans="8:13" ht="12.75" hidden="1">
      <c r="H1092" s="5">
        <v>0</v>
      </c>
      <c r="I1092" s="25">
        <v>0</v>
      </c>
      <c r="M1092" s="2">
        <v>500</v>
      </c>
    </row>
    <row r="1093" spans="8:13" ht="12.75" hidden="1">
      <c r="H1093" s="5">
        <v>0</v>
      </c>
      <c r="I1093" s="25">
        <v>0</v>
      </c>
      <c r="M1093" s="2">
        <v>500</v>
      </c>
    </row>
    <row r="1094" spans="8:13" ht="12.75" hidden="1">
      <c r="H1094" s="5">
        <v>0</v>
      </c>
      <c r="I1094" s="25">
        <v>0</v>
      </c>
      <c r="M1094" s="2">
        <v>500</v>
      </c>
    </row>
    <row r="1095" spans="8:13" ht="12.75" hidden="1">
      <c r="H1095" s="5">
        <v>0</v>
      </c>
      <c r="I1095" s="25">
        <v>0</v>
      </c>
      <c r="M1095" s="2">
        <v>500</v>
      </c>
    </row>
    <row r="1096" spans="8:13" ht="12.75" hidden="1">
      <c r="H1096" s="5">
        <v>0</v>
      </c>
      <c r="I1096" s="25">
        <v>0</v>
      </c>
      <c r="M1096" s="2">
        <v>500</v>
      </c>
    </row>
    <row r="1097" spans="8:13" ht="12.75" hidden="1">
      <c r="H1097" s="5">
        <v>0</v>
      </c>
      <c r="I1097" s="25">
        <v>0</v>
      </c>
      <c r="M1097" s="2">
        <v>500</v>
      </c>
    </row>
    <row r="1098" spans="8:13" ht="12.75" hidden="1">
      <c r="H1098" s="5">
        <v>0</v>
      </c>
      <c r="I1098" s="25">
        <v>0</v>
      </c>
      <c r="M1098" s="2">
        <v>500</v>
      </c>
    </row>
    <row r="1099" spans="8:13" ht="12.75" hidden="1">
      <c r="H1099" s="5">
        <v>0</v>
      </c>
      <c r="I1099" s="25">
        <v>0</v>
      </c>
      <c r="M1099" s="2">
        <v>500</v>
      </c>
    </row>
    <row r="1100" spans="8:13" ht="12.75" hidden="1">
      <c r="H1100" s="5">
        <v>0</v>
      </c>
      <c r="I1100" s="25">
        <v>0</v>
      </c>
      <c r="M1100" s="2">
        <v>500</v>
      </c>
    </row>
    <row r="1101" spans="8:13" ht="12.75" hidden="1">
      <c r="H1101" s="5">
        <v>0</v>
      </c>
      <c r="I1101" s="25">
        <v>0</v>
      </c>
      <c r="M1101" s="2">
        <v>500</v>
      </c>
    </row>
    <row r="1102" spans="8:13" ht="12.75" hidden="1">
      <c r="H1102" s="5">
        <v>0</v>
      </c>
      <c r="I1102" s="25">
        <v>0</v>
      </c>
      <c r="M1102" s="2">
        <v>500</v>
      </c>
    </row>
    <row r="1103" spans="8:13" ht="12.75" hidden="1">
      <c r="H1103" s="5">
        <v>0</v>
      </c>
      <c r="I1103" s="25">
        <v>0</v>
      </c>
      <c r="M1103" s="2">
        <v>500</v>
      </c>
    </row>
    <row r="1104" spans="8:13" ht="12.75" hidden="1">
      <c r="H1104" s="5">
        <v>0</v>
      </c>
      <c r="I1104" s="25">
        <v>0</v>
      </c>
      <c r="M1104" s="2">
        <v>500</v>
      </c>
    </row>
    <row r="1105" spans="8:13" ht="12.75" hidden="1">
      <c r="H1105" s="5">
        <v>0</v>
      </c>
      <c r="I1105" s="25">
        <v>0</v>
      </c>
      <c r="M1105" s="2">
        <v>500</v>
      </c>
    </row>
    <row r="1106" spans="8:13" ht="12.75" hidden="1">
      <c r="H1106" s="5">
        <v>0</v>
      </c>
      <c r="I1106" s="25">
        <v>0</v>
      </c>
      <c r="M1106" s="2">
        <v>500</v>
      </c>
    </row>
    <row r="1107" spans="8:13" ht="12.75" hidden="1">
      <c r="H1107" s="5">
        <v>0</v>
      </c>
      <c r="I1107" s="25">
        <v>0</v>
      </c>
      <c r="M1107" s="2">
        <v>500</v>
      </c>
    </row>
    <row r="1108" spans="8:13" ht="12.75" hidden="1">
      <c r="H1108" s="5">
        <v>0</v>
      </c>
      <c r="I1108" s="25">
        <v>0</v>
      </c>
      <c r="M1108" s="2">
        <v>500</v>
      </c>
    </row>
    <row r="1109" spans="8:13" ht="12.75" hidden="1">
      <c r="H1109" s="5">
        <v>0</v>
      </c>
      <c r="I1109" s="25">
        <v>0</v>
      </c>
      <c r="M1109" s="2">
        <v>500</v>
      </c>
    </row>
    <row r="1110" spans="8:13" ht="12.75" hidden="1">
      <c r="H1110" s="5">
        <v>0</v>
      </c>
      <c r="I1110" s="25">
        <v>0</v>
      </c>
      <c r="M1110" s="2">
        <v>500</v>
      </c>
    </row>
    <row r="1111" spans="8:13" ht="12.75" hidden="1">
      <c r="H1111" s="5">
        <v>0</v>
      </c>
      <c r="I1111" s="25">
        <v>0</v>
      </c>
      <c r="M1111" s="2">
        <v>500</v>
      </c>
    </row>
    <row r="1112" spans="8:13" ht="12.75" hidden="1">
      <c r="H1112" s="5">
        <v>0</v>
      </c>
      <c r="I1112" s="25">
        <v>0</v>
      </c>
      <c r="M1112" s="2">
        <v>500</v>
      </c>
    </row>
    <row r="1113" spans="8:13" ht="12.75" hidden="1">
      <c r="H1113" s="5">
        <v>0</v>
      </c>
      <c r="I1113" s="25">
        <v>0</v>
      </c>
      <c r="M1113" s="2">
        <v>500</v>
      </c>
    </row>
    <row r="1114" spans="8:13" ht="12.75" hidden="1">
      <c r="H1114" s="5">
        <v>0</v>
      </c>
      <c r="I1114" s="25">
        <v>0</v>
      </c>
      <c r="M1114" s="2">
        <v>500</v>
      </c>
    </row>
    <row r="1115" spans="8:13" ht="12.75" hidden="1">
      <c r="H1115" s="5">
        <v>0</v>
      </c>
      <c r="I1115" s="25">
        <v>0</v>
      </c>
      <c r="M1115" s="2">
        <v>500</v>
      </c>
    </row>
    <row r="1116" spans="8:13" ht="12.75" hidden="1">
      <c r="H1116" s="5">
        <v>0</v>
      </c>
      <c r="I1116" s="25">
        <v>0</v>
      </c>
      <c r="M1116" s="2">
        <v>500</v>
      </c>
    </row>
    <row r="1117" spans="8:13" ht="12.75" hidden="1">
      <c r="H1117" s="5">
        <v>0</v>
      </c>
      <c r="I1117" s="25">
        <v>0</v>
      </c>
      <c r="M1117" s="2">
        <v>500</v>
      </c>
    </row>
    <row r="1118" spans="8:13" ht="12.75" hidden="1">
      <c r="H1118" s="5">
        <v>0</v>
      </c>
      <c r="I1118" s="25">
        <v>0</v>
      </c>
      <c r="M1118" s="2">
        <v>500</v>
      </c>
    </row>
    <row r="1119" spans="8:13" ht="12.75" hidden="1">
      <c r="H1119" s="5">
        <v>0</v>
      </c>
      <c r="I1119" s="25">
        <v>0</v>
      </c>
      <c r="M1119" s="2">
        <v>500</v>
      </c>
    </row>
    <row r="1120" spans="8:13" ht="12.75" hidden="1">
      <c r="H1120" s="5">
        <v>0</v>
      </c>
      <c r="I1120" s="25">
        <v>0</v>
      </c>
      <c r="M1120" s="2">
        <v>500</v>
      </c>
    </row>
    <row r="1121" spans="8:13" ht="12.75" hidden="1">
      <c r="H1121" s="5">
        <v>0</v>
      </c>
      <c r="I1121" s="25">
        <v>0</v>
      </c>
      <c r="M1121" s="2">
        <v>500</v>
      </c>
    </row>
    <row r="1122" spans="8:13" ht="12.75" hidden="1">
      <c r="H1122" s="5">
        <v>0</v>
      </c>
      <c r="I1122" s="25">
        <v>0</v>
      </c>
      <c r="M1122" s="2">
        <v>500</v>
      </c>
    </row>
    <row r="1123" spans="8:13" ht="12.75" hidden="1">
      <c r="H1123" s="5">
        <v>0</v>
      </c>
      <c r="I1123" s="25">
        <v>0</v>
      </c>
      <c r="M1123" s="2">
        <v>500</v>
      </c>
    </row>
    <row r="1124" spans="8:13" ht="12.75" hidden="1">
      <c r="H1124" s="5">
        <v>0</v>
      </c>
      <c r="I1124" s="25">
        <v>0</v>
      </c>
      <c r="M1124" s="2">
        <v>500</v>
      </c>
    </row>
    <row r="1125" spans="8:13" ht="12.75" hidden="1">
      <c r="H1125" s="5">
        <v>0</v>
      </c>
      <c r="I1125" s="25">
        <v>0</v>
      </c>
      <c r="M1125" s="2">
        <v>500</v>
      </c>
    </row>
    <row r="1126" spans="8:13" ht="12.75" hidden="1">
      <c r="H1126" s="5">
        <v>0</v>
      </c>
      <c r="I1126" s="25">
        <v>0</v>
      </c>
      <c r="M1126" s="2">
        <v>500</v>
      </c>
    </row>
    <row r="1127" spans="8:13" ht="12.75" hidden="1">
      <c r="H1127" s="5">
        <v>0</v>
      </c>
      <c r="I1127" s="25">
        <v>0</v>
      </c>
      <c r="M1127" s="2">
        <v>500</v>
      </c>
    </row>
    <row r="1128" spans="8:13" ht="12.75" hidden="1">
      <c r="H1128" s="5">
        <v>0</v>
      </c>
      <c r="I1128" s="25">
        <v>0</v>
      </c>
      <c r="M1128" s="2">
        <v>500</v>
      </c>
    </row>
    <row r="1129" spans="8:13" ht="12.75" hidden="1">
      <c r="H1129" s="5">
        <v>0</v>
      </c>
      <c r="I1129" s="25">
        <v>0</v>
      </c>
      <c r="M1129" s="2">
        <v>500</v>
      </c>
    </row>
    <row r="1130" spans="8:13" ht="12.75" hidden="1">
      <c r="H1130" s="5">
        <v>0</v>
      </c>
      <c r="I1130" s="25">
        <v>0</v>
      </c>
      <c r="M1130" s="2">
        <v>500</v>
      </c>
    </row>
    <row r="1131" spans="8:13" ht="12.75" hidden="1">
      <c r="H1131" s="5">
        <v>0</v>
      </c>
      <c r="I1131" s="25">
        <v>0</v>
      </c>
      <c r="M1131" s="2">
        <v>500</v>
      </c>
    </row>
    <row r="1132" spans="8:13" ht="12.75" hidden="1">
      <c r="H1132" s="5">
        <v>0</v>
      </c>
      <c r="I1132" s="25">
        <v>0</v>
      </c>
      <c r="M1132" s="2">
        <v>500</v>
      </c>
    </row>
    <row r="1133" spans="8:13" ht="12.75" hidden="1">
      <c r="H1133" s="5">
        <v>0</v>
      </c>
      <c r="I1133" s="25">
        <v>0</v>
      </c>
      <c r="M1133" s="2">
        <v>500</v>
      </c>
    </row>
    <row r="1134" spans="8:13" ht="12.75" hidden="1">
      <c r="H1134" s="5">
        <v>0</v>
      </c>
      <c r="I1134" s="25">
        <v>0</v>
      </c>
      <c r="M1134" s="2">
        <v>500</v>
      </c>
    </row>
    <row r="1135" spans="8:13" ht="12.75" hidden="1">
      <c r="H1135" s="5">
        <v>0</v>
      </c>
      <c r="I1135" s="25">
        <v>0</v>
      </c>
      <c r="M1135" s="2">
        <v>500</v>
      </c>
    </row>
    <row r="1136" spans="8:13" ht="12.75" hidden="1">
      <c r="H1136" s="5">
        <v>0</v>
      </c>
      <c r="I1136" s="25">
        <v>0</v>
      </c>
      <c r="M1136" s="2">
        <v>500</v>
      </c>
    </row>
    <row r="1137" spans="8:13" ht="12.75" hidden="1">
      <c r="H1137" s="5">
        <v>0</v>
      </c>
      <c r="I1137" s="25">
        <v>0</v>
      </c>
      <c r="M1137" s="2">
        <v>500</v>
      </c>
    </row>
    <row r="1138" spans="8:13" ht="12.75" hidden="1">
      <c r="H1138" s="5">
        <v>0</v>
      </c>
      <c r="I1138" s="25">
        <v>0</v>
      </c>
      <c r="M1138" s="2">
        <v>500</v>
      </c>
    </row>
    <row r="1139" spans="8:13" ht="12.75" hidden="1">
      <c r="H1139" s="5">
        <v>0</v>
      </c>
      <c r="I1139" s="25">
        <v>0</v>
      </c>
      <c r="M1139" s="2">
        <v>500</v>
      </c>
    </row>
    <row r="1140" spans="8:13" ht="12.75" hidden="1">
      <c r="H1140" s="5">
        <v>0</v>
      </c>
      <c r="I1140" s="25">
        <v>0</v>
      </c>
      <c r="M1140" s="2">
        <v>500</v>
      </c>
    </row>
    <row r="1141" spans="8:13" ht="12.75" hidden="1">
      <c r="H1141" s="5">
        <v>0</v>
      </c>
      <c r="I1141" s="25">
        <v>0</v>
      </c>
      <c r="M1141" s="2">
        <v>500</v>
      </c>
    </row>
    <row r="1142" spans="8:13" ht="12.75" hidden="1">
      <c r="H1142" s="5">
        <v>0</v>
      </c>
      <c r="I1142" s="25">
        <v>0</v>
      </c>
      <c r="M1142" s="2">
        <v>500</v>
      </c>
    </row>
    <row r="1143" spans="8:13" ht="12.75" hidden="1">
      <c r="H1143" s="5">
        <v>0</v>
      </c>
      <c r="I1143" s="25">
        <v>0</v>
      </c>
      <c r="M1143" s="2">
        <v>500</v>
      </c>
    </row>
    <row r="1144" spans="8:13" ht="12.75" hidden="1">
      <c r="H1144" s="5">
        <v>0</v>
      </c>
      <c r="I1144" s="25">
        <v>0</v>
      </c>
      <c r="M1144" s="2">
        <v>500</v>
      </c>
    </row>
    <row r="1145" spans="8:13" ht="12.75" hidden="1">
      <c r="H1145" s="5">
        <v>0</v>
      </c>
      <c r="I1145" s="25">
        <v>0</v>
      </c>
      <c r="M1145" s="2">
        <v>500</v>
      </c>
    </row>
    <row r="1146" spans="8:13" ht="12.75" hidden="1">
      <c r="H1146" s="5">
        <v>0</v>
      </c>
      <c r="I1146" s="25">
        <v>0</v>
      </c>
      <c r="M1146" s="2">
        <v>500</v>
      </c>
    </row>
    <row r="1147" spans="8:13" ht="12.75" hidden="1">
      <c r="H1147" s="5">
        <v>0</v>
      </c>
      <c r="I1147" s="25">
        <v>0</v>
      </c>
      <c r="M1147" s="2">
        <v>500</v>
      </c>
    </row>
    <row r="1148" spans="8:13" ht="12.75" hidden="1">
      <c r="H1148" s="5">
        <v>0</v>
      </c>
      <c r="I1148" s="25">
        <v>0</v>
      </c>
      <c r="M1148" s="2">
        <v>500</v>
      </c>
    </row>
    <row r="1149" spans="8:13" ht="12.75" hidden="1">
      <c r="H1149" s="5">
        <v>0</v>
      </c>
      <c r="I1149" s="25">
        <v>0</v>
      </c>
      <c r="M1149" s="2">
        <v>500</v>
      </c>
    </row>
    <row r="1150" spans="8:13" ht="12.75" hidden="1">
      <c r="H1150" s="5">
        <v>0</v>
      </c>
      <c r="I1150" s="25">
        <v>0</v>
      </c>
      <c r="M1150" s="2">
        <v>500</v>
      </c>
    </row>
    <row r="1151" spans="8:13" ht="12.75" hidden="1">
      <c r="H1151" s="5">
        <v>0</v>
      </c>
      <c r="I1151" s="25">
        <v>0</v>
      </c>
      <c r="M1151" s="2">
        <v>500</v>
      </c>
    </row>
    <row r="1152" spans="8:13" ht="12.75" hidden="1">
      <c r="H1152" s="5">
        <v>0</v>
      </c>
      <c r="I1152" s="25">
        <v>0</v>
      </c>
      <c r="M1152" s="2">
        <v>500</v>
      </c>
    </row>
    <row r="1153" spans="8:13" ht="12.75" hidden="1">
      <c r="H1153" s="5">
        <v>0</v>
      </c>
      <c r="I1153" s="25">
        <v>0</v>
      </c>
      <c r="M1153" s="2">
        <v>500</v>
      </c>
    </row>
    <row r="1154" spans="8:13" ht="12.75" hidden="1">
      <c r="H1154" s="5">
        <v>0</v>
      </c>
      <c r="I1154" s="25">
        <v>0</v>
      </c>
      <c r="M1154" s="2">
        <v>500</v>
      </c>
    </row>
    <row r="1155" spans="8:13" ht="12.75" hidden="1">
      <c r="H1155" s="5">
        <v>0</v>
      </c>
      <c r="I1155" s="25">
        <v>0</v>
      </c>
      <c r="M1155" s="2">
        <v>500</v>
      </c>
    </row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/>
    <row r="1235" ht="12.75"/>
    <row r="1236" spans="1:13" s="159" customFormat="1" ht="12.75">
      <c r="A1236" s="1"/>
      <c r="B1236" s="5"/>
      <c r="C1236" s="1"/>
      <c r="D1236" s="1"/>
      <c r="E1236" s="1"/>
      <c r="F1236" s="62"/>
      <c r="G1236" s="30"/>
      <c r="H1236" s="5"/>
      <c r="I1236" s="4"/>
      <c r="J1236"/>
      <c r="K1236"/>
      <c r="L1236"/>
      <c r="M1236"/>
    </row>
    <row r="1237" spans="1:11" s="324" customFormat="1" ht="12.75">
      <c r="A1237" s="205"/>
      <c r="B1237" s="280"/>
      <c r="C1237" s="322" t="s">
        <v>1360</v>
      </c>
      <c r="D1237" s="205"/>
      <c r="E1237" s="205"/>
      <c r="F1237" s="206"/>
      <c r="G1237" s="206"/>
      <c r="H1237" s="280"/>
      <c r="I1237" s="323"/>
      <c r="K1237" s="325"/>
    </row>
    <row r="1238" spans="1:11" s="324" customFormat="1" ht="12.75">
      <c r="A1238" s="205"/>
      <c r="B1238" s="280"/>
      <c r="C1238" s="205"/>
      <c r="D1238" s="205"/>
      <c r="E1238" s="205" t="s">
        <v>1524</v>
      </c>
      <c r="F1238" s="206"/>
      <c r="G1238" s="206"/>
      <c r="H1238" s="280"/>
      <c r="I1238" s="323"/>
      <c r="K1238" s="325"/>
    </row>
    <row r="1239" spans="1:13" s="324" customFormat="1" ht="12.75">
      <c r="A1239" s="205"/>
      <c r="B1239" s="326">
        <v>-2574389</v>
      </c>
      <c r="C1239" s="280" t="s">
        <v>1400</v>
      </c>
      <c r="D1239" s="205"/>
      <c r="E1239" s="205" t="s">
        <v>1525</v>
      </c>
      <c r="F1239" s="206"/>
      <c r="G1239" s="206" t="s">
        <v>897</v>
      </c>
      <c r="H1239" s="280">
        <v>2574389</v>
      </c>
      <c r="I1239" s="330">
        <v>6089</v>
      </c>
      <c r="K1239" s="327"/>
      <c r="M1239" s="328">
        <v>422.7933979306947</v>
      </c>
    </row>
    <row r="1240" spans="1:13" s="324" customFormat="1" ht="12.75">
      <c r="A1240" s="205"/>
      <c r="B1240" s="280">
        <v>12223</v>
      </c>
      <c r="C1240" s="205" t="s">
        <v>1401</v>
      </c>
      <c r="D1240" s="205"/>
      <c r="E1240" s="205"/>
      <c r="F1240" s="206"/>
      <c r="G1240" s="206" t="s">
        <v>897</v>
      </c>
      <c r="H1240" s="280">
        <v>2562166</v>
      </c>
      <c r="I1240" s="330">
        <v>28.910333735424203</v>
      </c>
      <c r="K1240" s="327"/>
      <c r="M1240" s="324">
        <v>422.79</v>
      </c>
    </row>
    <row r="1241" spans="1:13" s="329" customFormat="1" ht="12.75">
      <c r="A1241" s="205"/>
      <c r="B1241" s="326">
        <v>-2562166</v>
      </c>
      <c r="C1241" s="322" t="s">
        <v>1398</v>
      </c>
      <c r="D1241" s="205"/>
      <c r="E1241" s="205"/>
      <c r="F1241" s="206"/>
      <c r="G1241" s="206" t="s">
        <v>897</v>
      </c>
      <c r="H1241" s="280">
        <v>0</v>
      </c>
      <c r="I1241" s="330">
        <v>-6028.6258823529415</v>
      </c>
      <c r="J1241" s="324"/>
      <c r="K1241" s="325"/>
      <c r="L1241" s="324"/>
      <c r="M1241" s="324">
        <v>425</v>
      </c>
    </row>
    <row r="1242" spans="6:7" ht="12.75">
      <c r="F1242" s="62"/>
      <c r="G1242" s="33"/>
    </row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/>
    <row r="4221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21"/>
  <sheetViews>
    <sheetView tabSelected="1" workbookViewId="0" topLeftCell="A1">
      <pane ySplit="5" topLeftCell="BM2464" activePane="bottomLeft" state="frozen"/>
      <selection pane="topLeft" activeCell="A1" sqref="A1"/>
      <selection pane="bottomLeft" activeCell="B2474" sqref="B2474"/>
    </sheetView>
  </sheetViews>
  <sheetFormatPr defaultColWidth="9.140625" defaultRowHeight="12.75" zeroHeight="1"/>
  <cols>
    <col min="1" max="1" width="5.140625" style="1" customWidth="1"/>
    <col min="2" max="2" width="10.281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0" customWidth="1"/>
    <col min="7" max="7" width="6.8515625" style="30" customWidth="1"/>
    <col min="8" max="8" width="10.7109375" style="5" customWidth="1"/>
    <col min="9" max="9" width="9.28125" style="4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0"/>
      <c r="B1" s="11"/>
      <c r="C1" s="12"/>
      <c r="D1" s="12"/>
      <c r="E1" s="13"/>
      <c r="F1" s="12"/>
      <c r="G1" s="12"/>
      <c r="H1" s="11"/>
      <c r="I1" s="3"/>
    </row>
    <row r="2" spans="1:9" ht="17.25" customHeight="1">
      <c r="A2" s="14"/>
      <c r="B2" s="369" t="s">
        <v>1606</v>
      </c>
      <c r="C2" s="369"/>
      <c r="D2" s="369"/>
      <c r="E2" s="369"/>
      <c r="F2" s="369"/>
      <c r="G2" s="369"/>
      <c r="H2" s="369"/>
      <c r="I2" s="24"/>
    </row>
    <row r="3" spans="1:9" s="18" customFormat="1" ht="18" customHeight="1">
      <c r="A3" s="15"/>
      <c r="B3" s="16"/>
      <c r="C3" s="16"/>
      <c r="D3" s="16"/>
      <c r="E3" s="16"/>
      <c r="F3" s="16"/>
      <c r="G3" s="16"/>
      <c r="H3" s="16"/>
      <c r="I3" s="17"/>
    </row>
    <row r="4" spans="1:9" ht="15" customHeight="1">
      <c r="A4" s="14"/>
      <c r="B4" s="22" t="s">
        <v>2</v>
      </c>
      <c r="C4" s="21" t="s">
        <v>8</v>
      </c>
      <c r="D4" s="21" t="s">
        <v>3</v>
      </c>
      <c r="E4" s="21" t="s">
        <v>9</v>
      </c>
      <c r="F4" s="21" t="s">
        <v>4</v>
      </c>
      <c r="G4" s="19" t="s">
        <v>6</v>
      </c>
      <c r="H4" s="22" t="s">
        <v>5</v>
      </c>
      <c r="I4" s="23" t="s">
        <v>7</v>
      </c>
    </row>
    <row r="5" spans="1:13" ht="18.75" customHeight="1">
      <c r="A5" s="26"/>
      <c r="B5" s="26" t="s">
        <v>1342</v>
      </c>
      <c r="C5" s="26"/>
      <c r="D5" s="26"/>
      <c r="E5" s="26"/>
      <c r="F5" s="31"/>
      <c r="G5" s="29"/>
      <c r="H5" s="27">
        <v>0</v>
      </c>
      <c r="I5" s="28">
        <v>425</v>
      </c>
      <c r="K5" t="s">
        <v>10</v>
      </c>
      <c r="L5" t="s">
        <v>11</v>
      </c>
      <c r="M5" s="2">
        <v>425</v>
      </c>
    </row>
    <row r="6" spans="2:13" ht="12.75">
      <c r="B6" s="32"/>
      <c r="C6" s="15"/>
      <c r="D6" s="15"/>
      <c r="E6" s="15"/>
      <c r="F6" s="33"/>
      <c r="I6" s="25"/>
      <c r="M6" s="2">
        <v>425</v>
      </c>
    </row>
    <row r="7" spans="2:13" ht="12.75">
      <c r="B7" s="32"/>
      <c r="C7" s="15"/>
      <c r="D7" s="15"/>
      <c r="E7" s="15"/>
      <c r="F7" s="33"/>
      <c r="I7" s="25"/>
      <c r="M7" s="2">
        <v>425</v>
      </c>
    </row>
    <row r="8" spans="4:13" ht="12.75">
      <c r="D8" s="15"/>
      <c r="I8" s="25"/>
      <c r="M8" s="2">
        <v>425</v>
      </c>
    </row>
    <row r="9" spans="1:13" ht="12.75">
      <c r="A9" s="108"/>
      <c r="B9" s="120" t="s">
        <v>1343</v>
      </c>
      <c r="C9" s="121"/>
      <c r="D9" s="121" t="s">
        <v>1344</v>
      </c>
      <c r="E9" s="121" t="s">
        <v>1345</v>
      </c>
      <c r="F9" s="122"/>
      <c r="G9" s="123"/>
      <c r="H9" s="120"/>
      <c r="I9" s="124" t="s">
        <v>1346</v>
      </c>
      <c r="J9" s="125"/>
      <c r="K9" s="2"/>
      <c r="M9" s="2">
        <v>425</v>
      </c>
    </row>
    <row r="10" spans="1:13" s="18" customFormat="1" ht="12.75">
      <c r="A10" s="108"/>
      <c r="B10" s="120">
        <f>+B22</f>
        <v>2818375</v>
      </c>
      <c r="C10" s="126"/>
      <c r="D10" s="121" t="s">
        <v>54</v>
      </c>
      <c r="E10" s="313" t="s">
        <v>1413</v>
      </c>
      <c r="F10" s="127"/>
      <c r="G10" s="128"/>
      <c r="H10" s="316">
        <f aca="true" t="shared" si="0" ref="H10:H16">H9-B10</f>
        <v>-2818375</v>
      </c>
      <c r="I10" s="256">
        <f aca="true" t="shared" si="1" ref="I10:I17">+B10/M10</f>
        <v>6631.470588235294</v>
      </c>
      <c r="J10" s="44"/>
      <c r="K10" s="44"/>
      <c r="L10" s="44"/>
      <c r="M10" s="2">
        <v>425</v>
      </c>
    </row>
    <row r="11" spans="1:13" s="18" customFormat="1" ht="12.75">
      <c r="A11" s="108"/>
      <c r="B11" s="120">
        <f>+B1601</f>
        <v>1483600</v>
      </c>
      <c r="C11" s="126"/>
      <c r="D11" s="121" t="s">
        <v>626</v>
      </c>
      <c r="E11" s="313" t="s">
        <v>1504</v>
      </c>
      <c r="F11" s="127"/>
      <c r="G11" s="128"/>
      <c r="H11" s="316">
        <f t="shared" si="0"/>
        <v>-4301975</v>
      </c>
      <c r="I11" s="256">
        <f t="shared" si="1"/>
        <v>3490.823529411765</v>
      </c>
      <c r="J11" s="44"/>
      <c r="K11" s="44"/>
      <c r="L11" s="44"/>
      <c r="M11" s="2">
        <v>425</v>
      </c>
    </row>
    <row r="12" spans="1:13" s="18" customFormat="1" ht="12.75">
      <c r="A12" s="108"/>
      <c r="B12" s="120">
        <f>+B1778</f>
        <v>2132025</v>
      </c>
      <c r="C12" s="126"/>
      <c r="D12" s="121" t="s">
        <v>666</v>
      </c>
      <c r="E12" s="313" t="s">
        <v>1522</v>
      </c>
      <c r="F12" s="127"/>
      <c r="G12" s="128"/>
      <c r="H12" s="316">
        <f t="shared" si="0"/>
        <v>-6434000</v>
      </c>
      <c r="I12" s="256">
        <f t="shared" si="1"/>
        <v>5016.529411764706</v>
      </c>
      <c r="J12" s="44"/>
      <c r="K12" s="44"/>
      <c r="L12" s="44"/>
      <c r="M12" s="2">
        <v>425</v>
      </c>
    </row>
    <row r="13" spans="1:13" s="18" customFormat="1" ht="12.75">
      <c r="A13" s="108"/>
      <c r="B13" s="120">
        <f>+B2291</f>
        <v>1614950</v>
      </c>
      <c r="C13" s="126"/>
      <c r="D13" s="121" t="s">
        <v>958</v>
      </c>
      <c r="E13" s="313" t="s">
        <v>1523</v>
      </c>
      <c r="F13" s="127"/>
      <c r="G13" s="128"/>
      <c r="H13" s="316">
        <f t="shared" si="0"/>
        <v>-8048950</v>
      </c>
      <c r="I13" s="256">
        <f t="shared" si="1"/>
        <v>3799.8823529411766</v>
      </c>
      <c r="J13" s="44"/>
      <c r="K13" s="44"/>
      <c r="L13" s="44"/>
      <c r="M13" s="2">
        <v>425</v>
      </c>
    </row>
    <row r="14" spans="1:13" s="18" customFormat="1" ht="12.75">
      <c r="A14" s="108"/>
      <c r="B14" s="120">
        <f>+B2595</f>
        <v>434560</v>
      </c>
      <c r="C14" s="126"/>
      <c r="D14" s="121" t="s">
        <v>1127</v>
      </c>
      <c r="E14" s="313" t="s">
        <v>1535</v>
      </c>
      <c r="F14" s="127"/>
      <c r="G14" s="128"/>
      <c r="H14" s="316">
        <f t="shared" si="0"/>
        <v>-8483510</v>
      </c>
      <c r="I14" s="256">
        <f t="shared" si="1"/>
        <v>1022.4941176470588</v>
      </c>
      <c r="J14" s="44"/>
      <c r="K14" s="44"/>
      <c r="L14" s="44"/>
      <c r="M14" s="2">
        <v>425</v>
      </c>
    </row>
    <row r="15" spans="1:13" s="18" customFormat="1" ht="12.75">
      <c r="A15" s="108"/>
      <c r="B15" s="120">
        <f>+B2624</f>
        <v>208100</v>
      </c>
      <c r="C15" s="126"/>
      <c r="D15" s="121" t="s">
        <v>1145</v>
      </c>
      <c r="E15" s="126" t="s">
        <v>1347</v>
      </c>
      <c r="F15" s="127"/>
      <c r="G15" s="128"/>
      <c r="H15" s="316">
        <f t="shared" si="0"/>
        <v>-8691610</v>
      </c>
      <c r="I15" s="256">
        <f t="shared" si="1"/>
        <v>489.6470588235294</v>
      </c>
      <c r="J15" s="44"/>
      <c r="K15" s="44"/>
      <c r="L15" s="44"/>
      <c r="M15" s="2">
        <v>425</v>
      </c>
    </row>
    <row r="16" spans="1:13" s="18" customFormat="1" ht="12.75">
      <c r="A16" s="108"/>
      <c r="B16" s="120">
        <f>+B2697</f>
        <v>1098054</v>
      </c>
      <c r="C16" s="126"/>
      <c r="D16" s="121" t="s">
        <v>598</v>
      </c>
      <c r="E16" s="126"/>
      <c r="F16" s="127"/>
      <c r="G16" s="128"/>
      <c r="H16" s="316">
        <f t="shared" si="0"/>
        <v>-9789664</v>
      </c>
      <c r="I16" s="256">
        <f t="shared" si="1"/>
        <v>2583.656470588235</v>
      </c>
      <c r="J16" s="44"/>
      <c r="K16" s="2"/>
      <c r="L16" s="44"/>
      <c r="M16" s="2">
        <v>425</v>
      </c>
    </row>
    <row r="17" spans="1:13" ht="12.75">
      <c r="A17" s="130"/>
      <c r="B17" s="120">
        <f>SUM(B10:B16)</f>
        <v>9789664</v>
      </c>
      <c r="C17" s="121" t="s">
        <v>1349</v>
      </c>
      <c r="D17" s="126"/>
      <c r="E17" s="126"/>
      <c r="F17" s="127"/>
      <c r="G17" s="128"/>
      <c r="H17" s="316">
        <v>0</v>
      </c>
      <c r="I17" s="256">
        <f t="shared" si="1"/>
        <v>23034.503529411766</v>
      </c>
      <c r="J17" s="2"/>
      <c r="K17" s="2"/>
      <c r="L17" s="2"/>
      <c r="M17" s="2">
        <v>425</v>
      </c>
    </row>
    <row r="18" spans="2:13" ht="12.75">
      <c r="B18" s="74"/>
      <c r="F18" s="131"/>
      <c r="I18" s="25"/>
      <c r="M18" s="2">
        <v>425</v>
      </c>
    </row>
    <row r="19" spans="1:13" s="53" customFormat="1" ht="13.5" thickBot="1">
      <c r="A19" s="45"/>
      <c r="B19" s="88">
        <f>+B22+B1601+B1778+B2291+B2595+B2624+B2697</f>
        <v>9789664</v>
      </c>
      <c r="C19" s="117" t="s">
        <v>1348</v>
      </c>
      <c r="D19" s="48"/>
      <c r="E19" s="48"/>
      <c r="F19" s="132"/>
      <c r="G19" s="50"/>
      <c r="H19" s="84">
        <f>H18-B19</f>
        <v>-9789664</v>
      </c>
      <c r="I19" s="52">
        <f>+B19/M19</f>
        <v>23034.503529411766</v>
      </c>
      <c r="M19" s="2">
        <v>425</v>
      </c>
    </row>
    <row r="20" spans="2:13" ht="12.75">
      <c r="B20" s="74"/>
      <c r="D20" s="15"/>
      <c r="I20" s="25"/>
      <c r="M20" s="2">
        <v>425</v>
      </c>
    </row>
    <row r="21" spans="2:13" ht="12.75">
      <c r="B21" s="74"/>
      <c r="D21" s="15"/>
      <c r="I21" s="25"/>
      <c r="M21" s="2">
        <v>425</v>
      </c>
    </row>
    <row r="22" spans="1:13" s="53" customFormat="1" ht="13.5" thickBot="1">
      <c r="A22" s="45"/>
      <c r="B22" s="314">
        <f>+B25+B58+B105+B159+B192+B227+B264+B302+B376+B406+B430+B478+B511+B550+B584+B623+B682+B730+B768+B804+B855+B905+B948+B981+B1038+B1114+B1171+B1208+B1270+B1304+B1352+B1407+B1449+B1512+B1551+B1596</f>
        <v>2818375</v>
      </c>
      <c r="C22" s="45"/>
      <c r="D22" s="47" t="s">
        <v>12</v>
      </c>
      <c r="E22" s="48"/>
      <c r="F22" s="49"/>
      <c r="G22" s="50"/>
      <c r="H22" s="51">
        <f>H21-B22</f>
        <v>-2818375</v>
      </c>
      <c r="I22" s="52">
        <f>+B22/M22</f>
        <v>6631.470588235294</v>
      </c>
      <c r="J22" s="84"/>
      <c r="M22" s="2">
        <v>425</v>
      </c>
    </row>
    <row r="23" spans="2:13" ht="12.75">
      <c r="B23" s="74"/>
      <c r="H23" s="311"/>
      <c r="I23" s="25"/>
      <c r="M23" s="2">
        <v>425</v>
      </c>
    </row>
    <row r="24" spans="2:13" ht="12.75">
      <c r="B24" s="74"/>
      <c r="I24" s="25"/>
      <c r="J24" s="5"/>
      <c r="M24" s="2">
        <v>425</v>
      </c>
    </row>
    <row r="25" spans="1:13" s="60" customFormat="1" ht="12.75">
      <c r="A25" s="14"/>
      <c r="B25" s="357">
        <f>+B29+B37+B43+B48+B53</f>
        <v>22100</v>
      </c>
      <c r="C25" s="54" t="s">
        <v>13</v>
      </c>
      <c r="D25" s="55" t="s">
        <v>14</v>
      </c>
      <c r="E25" s="54" t="s">
        <v>15</v>
      </c>
      <c r="F25" s="56" t="s">
        <v>16</v>
      </c>
      <c r="G25" s="57" t="s">
        <v>17</v>
      </c>
      <c r="H25" s="312">
        <f>H24-B25</f>
        <v>-22100</v>
      </c>
      <c r="I25" s="59">
        <f aca="true" t="shared" si="2" ref="I25:I88">+B25/M25</f>
        <v>52</v>
      </c>
      <c r="J25" s="59"/>
      <c r="K25" s="59"/>
      <c r="M25" s="2">
        <v>425</v>
      </c>
    </row>
    <row r="26" spans="2:13" ht="12.75">
      <c r="B26" s="257"/>
      <c r="D26" s="15"/>
      <c r="H26" s="315">
        <v>0</v>
      </c>
      <c r="I26" s="43">
        <f t="shared" si="2"/>
        <v>0</v>
      </c>
      <c r="M26" s="2">
        <v>425</v>
      </c>
    </row>
    <row r="27" spans="2:14" ht="12.75">
      <c r="B27" s="257">
        <v>4500</v>
      </c>
      <c r="C27" s="1" t="s">
        <v>18</v>
      </c>
      <c r="D27" s="1" t="s">
        <v>12</v>
      </c>
      <c r="E27" s="1" t="s">
        <v>1536</v>
      </c>
      <c r="F27" s="62" t="s">
        <v>19</v>
      </c>
      <c r="G27" s="30" t="s">
        <v>20</v>
      </c>
      <c r="H27" s="316">
        <f>H26-B27</f>
        <v>-4500</v>
      </c>
      <c r="I27" s="256">
        <f t="shared" si="2"/>
        <v>10.588235294117647</v>
      </c>
      <c r="K27" t="s">
        <v>0</v>
      </c>
      <c r="L27">
        <v>1</v>
      </c>
      <c r="M27" s="2">
        <v>425</v>
      </c>
      <c r="N27" s="2">
        <v>500</v>
      </c>
    </row>
    <row r="28" spans="2:14" ht="12.75">
      <c r="B28" s="257">
        <v>2500</v>
      </c>
      <c r="C28" s="1" t="s">
        <v>18</v>
      </c>
      <c r="D28" s="1" t="s">
        <v>12</v>
      </c>
      <c r="E28" s="1" t="s">
        <v>1536</v>
      </c>
      <c r="F28" s="62" t="s">
        <v>21</v>
      </c>
      <c r="G28" s="30" t="s">
        <v>22</v>
      </c>
      <c r="H28" s="316">
        <f>H27-B28</f>
        <v>-7000</v>
      </c>
      <c r="I28" s="256">
        <f t="shared" si="2"/>
        <v>5.882352941176471</v>
      </c>
      <c r="K28" t="s">
        <v>0</v>
      </c>
      <c r="L28">
        <v>1</v>
      </c>
      <c r="M28" s="2">
        <v>425</v>
      </c>
      <c r="N28" s="2">
        <v>500</v>
      </c>
    </row>
    <row r="29" spans="1:13" s="67" customFormat="1" ht="12.75">
      <c r="A29" s="63"/>
      <c r="B29" s="358">
        <f>SUM(B27:B28)</f>
        <v>7000</v>
      </c>
      <c r="C29" s="63" t="s">
        <v>18</v>
      </c>
      <c r="D29" s="63"/>
      <c r="E29" s="63"/>
      <c r="F29" s="65"/>
      <c r="G29" s="65"/>
      <c r="H29" s="317">
        <v>0</v>
      </c>
      <c r="I29" s="318">
        <f t="shared" si="2"/>
        <v>16.470588235294116</v>
      </c>
      <c r="M29" s="2">
        <v>425</v>
      </c>
    </row>
    <row r="30" spans="2:13" ht="12.75">
      <c r="B30" s="257"/>
      <c r="H30" s="316">
        <f aca="true" t="shared" si="3" ref="H30:H36">H29-B30</f>
        <v>0</v>
      </c>
      <c r="I30" s="256">
        <f t="shared" si="2"/>
        <v>0</v>
      </c>
      <c r="M30" s="2">
        <v>425</v>
      </c>
    </row>
    <row r="31" spans="2:13" ht="12.75">
      <c r="B31" s="257"/>
      <c r="H31" s="316">
        <f t="shared" si="3"/>
        <v>0</v>
      </c>
      <c r="I31" s="256">
        <f t="shared" si="2"/>
        <v>0</v>
      </c>
      <c r="M31" s="2">
        <v>425</v>
      </c>
    </row>
    <row r="32" spans="2:14" ht="12.75">
      <c r="B32" s="198">
        <v>1300</v>
      </c>
      <c r="C32" s="15" t="s">
        <v>23</v>
      </c>
      <c r="D32" s="15" t="s">
        <v>12</v>
      </c>
      <c r="E32" s="15" t="s">
        <v>1537</v>
      </c>
      <c r="F32" s="33" t="s">
        <v>25</v>
      </c>
      <c r="G32" s="34" t="s">
        <v>26</v>
      </c>
      <c r="H32" s="316">
        <f t="shared" si="3"/>
        <v>-1300</v>
      </c>
      <c r="I32" s="256">
        <f t="shared" si="2"/>
        <v>3.0588235294117645</v>
      </c>
      <c r="J32" s="18"/>
      <c r="K32" s="18" t="s">
        <v>1536</v>
      </c>
      <c r="L32">
        <v>1</v>
      </c>
      <c r="M32" s="2">
        <v>425</v>
      </c>
      <c r="N32" s="44">
        <v>500</v>
      </c>
    </row>
    <row r="33" spans="2:14" ht="12.75">
      <c r="B33" s="198">
        <v>1000</v>
      </c>
      <c r="C33" s="15" t="s">
        <v>27</v>
      </c>
      <c r="D33" s="15" t="s">
        <v>12</v>
      </c>
      <c r="E33" s="15" t="s">
        <v>1537</v>
      </c>
      <c r="F33" s="33" t="s">
        <v>28</v>
      </c>
      <c r="G33" s="34" t="s">
        <v>26</v>
      </c>
      <c r="H33" s="316">
        <f t="shared" si="3"/>
        <v>-2300</v>
      </c>
      <c r="I33" s="256">
        <f t="shared" si="2"/>
        <v>2.3529411764705883</v>
      </c>
      <c r="J33" s="18"/>
      <c r="K33" s="18" t="s">
        <v>1536</v>
      </c>
      <c r="L33">
        <v>1</v>
      </c>
      <c r="M33" s="2">
        <v>425</v>
      </c>
      <c r="N33" s="44">
        <v>500</v>
      </c>
    </row>
    <row r="34" spans="2:14" ht="12.75">
      <c r="B34" s="198">
        <v>1000</v>
      </c>
      <c r="C34" s="15" t="s">
        <v>29</v>
      </c>
      <c r="D34" s="15" t="s">
        <v>12</v>
      </c>
      <c r="E34" s="15" t="s">
        <v>1537</v>
      </c>
      <c r="F34" s="33" t="s">
        <v>30</v>
      </c>
      <c r="G34" s="34" t="s">
        <v>26</v>
      </c>
      <c r="H34" s="316">
        <f t="shared" si="3"/>
        <v>-3300</v>
      </c>
      <c r="I34" s="256">
        <f t="shared" si="2"/>
        <v>2.3529411764705883</v>
      </c>
      <c r="J34" s="18"/>
      <c r="K34" s="18" t="s">
        <v>1536</v>
      </c>
      <c r="L34">
        <v>1</v>
      </c>
      <c r="M34" s="2">
        <v>425</v>
      </c>
      <c r="N34" s="44">
        <v>500</v>
      </c>
    </row>
    <row r="35" spans="2:13" ht="12.75">
      <c r="B35" s="257">
        <v>4000</v>
      </c>
      <c r="C35" s="15" t="s">
        <v>31</v>
      </c>
      <c r="D35" s="15" t="s">
        <v>12</v>
      </c>
      <c r="E35" s="1" t="s">
        <v>1537</v>
      </c>
      <c r="F35" s="33" t="s">
        <v>30</v>
      </c>
      <c r="G35" s="30" t="s">
        <v>32</v>
      </c>
      <c r="H35" s="316">
        <f t="shared" si="3"/>
        <v>-7300</v>
      </c>
      <c r="I35" s="256">
        <f t="shared" si="2"/>
        <v>9.411764705882353</v>
      </c>
      <c r="K35" s="18" t="s">
        <v>1536</v>
      </c>
      <c r="L35">
        <v>1</v>
      </c>
      <c r="M35" s="2">
        <v>425</v>
      </c>
    </row>
    <row r="36" spans="2:13" ht="12.75">
      <c r="B36" s="257">
        <v>2000</v>
      </c>
      <c r="C36" s="1" t="s">
        <v>33</v>
      </c>
      <c r="D36" s="15" t="s">
        <v>12</v>
      </c>
      <c r="E36" s="1" t="s">
        <v>1537</v>
      </c>
      <c r="F36" s="33" t="s">
        <v>30</v>
      </c>
      <c r="G36" s="30" t="s">
        <v>32</v>
      </c>
      <c r="H36" s="316">
        <f t="shared" si="3"/>
        <v>-9300</v>
      </c>
      <c r="I36" s="256">
        <f t="shared" si="2"/>
        <v>4.705882352941177</v>
      </c>
      <c r="K36" s="18" t="s">
        <v>1536</v>
      </c>
      <c r="L36">
        <v>1</v>
      </c>
      <c r="M36" s="2">
        <v>425</v>
      </c>
    </row>
    <row r="37" spans="1:13" s="67" customFormat="1" ht="12.75">
      <c r="A37" s="63"/>
      <c r="B37" s="358">
        <f>SUM(B32:B36)</f>
        <v>9300</v>
      </c>
      <c r="C37" s="63" t="s">
        <v>34</v>
      </c>
      <c r="D37" s="63"/>
      <c r="E37" s="63"/>
      <c r="F37" s="65"/>
      <c r="G37" s="65"/>
      <c r="H37" s="317">
        <v>0</v>
      </c>
      <c r="I37" s="318">
        <f t="shared" si="2"/>
        <v>21.88235294117647</v>
      </c>
      <c r="M37" s="2">
        <v>425</v>
      </c>
    </row>
    <row r="38" spans="2:13" ht="12.75">
      <c r="B38" s="257"/>
      <c r="H38" s="316">
        <f>H37-B38</f>
        <v>0</v>
      </c>
      <c r="I38" s="256">
        <f t="shared" si="2"/>
        <v>0</v>
      </c>
      <c r="M38" s="2">
        <v>425</v>
      </c>
    </row>
    <row r="39" spans="2:13" ht="12.75">
      <c r="B39" s="257"/>
      <c r="H39" s="316">
        <f>H38-B39</f>
        <v>0</v>
      </c>
      <c r="I39" s="256">
        <f t="shared" si="2"/>
        <v>0</v>
      </c>
      <c r="M39" s="2">
        <v>425</v>
      </c>
    </row>
    <row r="40" spans="2:13" ht="12.75">
      <c r="B40" s="198">
        <v>600</v>
      </c>
      <c r="C40" s="15" t="s">
        <v>35</v>
      </c>
      <c r="D40" s="15" t="s">
        <v>12</v>
      </c>
      <c r="E40" s="38" t="s">
        <v>36</v>
      </c>
      <c r="F40" s="33" t="s">
        <v>30</v>
      </c>
      <c r="G40" s="39" t="s">
        <v>26</v>
      </c>
      <c r="H40" s="316">
        <f>H39-B40</f>
        <v>-600</v>
      </c>
      <c r="I40" s="256">
        <f t="shared" si="2"/>
        <v>1.411764705882353</v>
      </c>
      <c r="K40" s="18" t="s">
        <v>1536</v>
      </c>
      <c r="L40">
        <v>1</v>
      </c>
      <c r="M40" s="2">
        <v>425</v>
      </c>
    </row>
    <row r="41" spans="2:13" ht="12.75">
      <c r="B41" s="198">
        <v>600</v>
      </c>
      <c r="C41" s="1" t="s">
        <v>35</v>
      </c>
      <c r="D41" s="15" t="s">
        <v>12</v>
      </c>
      <c r="E41" s="1" t="s">
        <v>36</v>
      </c>
      <c r="F41" s="30" t="s">
        <v>30</v>
      </c>
      <c r="G41" s="30" t="s">
        <v>37</v>
      </c>
      <c r="H41" s="316">
        <f>H40-B41</f>
        <v>-1200</v>
      </c>
      <c r="I41" s="256">
        <f t="shared" si="2"/>
        <v>1.411764705882353</v>
      </c>
      <c r="K41" s="18" t="s">
        <v>1536</v>
      </c>
      <c r="L41">
        <v>1</v>
      </c>
      <c r="M41" s="2">
        <v>425</v>
      </c>
    </row>
    <row r="42" spans="2:13" ht="12.75">
      <c r="B42" s="257">
        <v>600</v>
      </c>
      <c r="C42" s="1" t="s">
        <v>35</v>
      </c>
      <c r="D42" s="15" t="s">
        <v>12</v>
      </c>
      <c r="E42" s="1" t="s">
        <v>36</v>
      </c>
      <c r="F42" s="33" t="s">
        <v>30</v>
      </c>
      <c r="G42" s="30" t="s">
        <v>38</v>
      </c>
      <c r="H42" s="316">
        <f>H41-B42</f>
        <v>-1800</v>
      </c>
      <c r="I42" s="256">
        <f t="shared" si="2"/>
        <v>1.411764705882353</v>
      </c>
      <c r="K42" s="18" t="s">
        <v>1536</v>
      </c>
      <c r="L42">
        <v>1</v>
      </c>
      <c r="M42" s="2">
        <v>425</v>
      </c>
    </row>
    <row r="43" spans="1:13" s="67" customFormat="1" ht="12.75">
      <c r="A43" s="63"/>
      <c r="B43" s="358">
        <f>SUM(B40:B42)</f>
        <v>1800</v>
      </c>
      <c r="C43" s="63"/>
      <c r="D43" s="63"/>
      <c r="E43" s="63" t="s">
        <v>36</v>
      </c>
      <c r="F43" s="65"/>
      <c r="G43" s="65"/>
      <c r="H43" s="317">
        <v>0</v>
      </c>
      <c r="I43" s="318">
        <f t="shared" si="2"/>
        <v>4.235294117647059</v>
      </c>
      <c r="M43" s="2">
        <v>425</v>
      </c>
    </row>
    <row r="44" spans="2:13" ht="12.75">
      <c r="B44" s="257"/>
      <c r="H44" s="316">
        <f>H43-B44</f>
        <v>0</v>
      </c>
      <c r="I44" s="256">
        <f t="shared" si="2"/>
        <v>0</v>
      </c>
      <c r="M44" s="2">
        <v>425</v>
      </c>
    </row>
    <row r="45" spans="2:13" ht="12.75">
      <c r="B45" s="257"/>
      <c r="H45" s="316">
        <f>H44-B45</f>
        <v>0</v>
      </c>
      <c r="I45" s="256">
        <f t="shared" si="2"/>
        <v>0</v>
      </c>
      <c r="M45" s="2">
        <v>425</v>
      </c>
    </row>
    <row r="46" spans="2:13" ht="12.75">
      <c r="B46" s="198">
        <v>1000</v>
      </c>
      <c r="C46" s="15" t="s">
        <v>39</v>
      </c>
      <c r="D46" s="15" t="s">
        <v>12</v>
      </c>
      <c r="E46" s="15" t="s">
        <v>1537</v>
      </c>
      <c r="F46" s="33" t="s">
        <v>30</v>
      </c>
      <c r="G46" s="33" t="s">
        <v>26</v>
      </c>
      <c r="H46" s="316">
        <f>H45-B46</f>
        <v>-1000</v>
      </c>
      <c r="I46" s="256">
        <f t="shared" si="2"/>
        <v>2.3529411764705883</v>
      </c>
      <c r="K46" s="18" t="s">
        <v>1536</v>
      </c>
      <c r="L46">
        <v>1</v>
      </c>
      <c r="M46" s="2">
        <v>425</v>
      </c>
    </row>
    <row r="47" spans="2:13" ht="12.75">
      <c r="B47" s="257">
        <v>1000</v>
      </c>
      <c r="C47" s="1" t="s">
        <v>39</v>
      </c>
      <c r="D47" s="15" t="s">
        <v>12</v>
      </c>
      <c r="E47" s="1" t="s">
        <v>1537</v>
      </c>
      <c r="F47" s="33" t="s">
        <v>30</v>
      </c>
      <c r="G47" s="30" t="s">
        <v>32</v>
      </c>
      <c r="H47" s="316">
        <f>H46-B47</f>
        <v>-2000</v>
      </c>
      <c r="I47" s="256">
        <f t="shared" si="2"/>
        <v>2.3529411764705883</v>
      </c>
      <c r="K47" s="18" t="s">
        <v>1536</v>
      </c>
      <c r="L47">
        <v>1</v>
      </c>
      <c r="M47" s="2">
        <v>425</v>
      </c>
    </row>
    <row r="48" spans="1:13" s="67" customFormat="1" ht="12.75">
      <c r="A48" s="63"/>
      <c r="B48" s="358">
        <f>SUM(B46:B47)</f>
        <v>2000</v>
      </c>
      <c r="C48" s="63" t="s">
        <v>39</v>
      </c>
      <c r="D48" s="63"/>
      <c r="E48" s="63"/>
      <c r="F48" s="65"/>
      <c r="G48" s="65"/>
      <c r="H48" s="317">
        <v>0</v>
      </c>
      <c r="I48" s="318">
        <f t="shared" si="2"/>
        <v>4.705882352941177</v>
      </c>
      <c r="M48" s="2">
        <v>425</v>
      </c>
    </row>
    <row r="49" spans="2:13" ht="12.75">
      <c r="B49" s="257"/>
      <c r="H49" s="316">
        <f>H48-B49</f>
        <v>0</v>
      </c>
      <c r="I49" s="256">
        <f t="shared" si="2"/>
        <v>0</v>
      </c>
      <c r="M49" s="2">
        <v>425</v>
      </c>
    </row>
    <row r="50" spans="2:13" ht="12.75">
      <c r="B50" s="257"/>
      <c r="H50" s="316">
        <f>H49-B50</f>
        <v>0</v>
      </c>
      <c r="I50" s="256">
        <f t="shared" si="2"/>
        <v>0</v>
      </c>
      <c r="M50" s="2">
        <v>425</v>
      </c>
    </row>
    <row r="51" spans="1:13" ht="12.75">
      <c r="A51" s="15"/>
      <c r="B51" s="198">
        <v>1000</v>
      </c>
      <c r="C51" s="15" t="s">
        <v>40</v>
      </c>
      <c r="D51" s="15" t="s">
        <v>12</v>
      </c>
      <c r="E51" s="15" t="s">
        <v>41</v>
      </c>
      <c r="F51" s="33" t="s">
        <v>30</v>
      </c>
      <c r="G51" s="33" t="s">
        <v>26</v>
      </c>
      <c r="H51" s="316">
        <f>H50-B51</f>
        <v>-1000</v>
      </c>
      <c r="I51" s="256">
        <f t="shared" si="2"/>
        <v>2.3529411764705883</v>
      </c>
      <c r="J51" s="18"/>
      <c r="K51" s="18" t="s">
        <v>1536</v>
      </c>
      <c r="L51">
        <v>1</v>
      </c>
      <c r="M51" s="2">
        <v>425</v>
      </c>
    </row>
    <row r="52" spans="2:13" ht="12.75">
      <c r="B52" s="257">
        <v>1000</v>
      </c>
      <c r="C52" s="1" t="s">
        <v>40</v>
      </c>
      <c r="D52" s="15" t="s">
        <v>12</v>
      </c>
      <c r="E52" s="1" t="s">
        <v>41</v>
      </c>
      <c r="F52" s="33" t="s">
        <v>30</v>
      </c>
      <c r="G52" s="30" t="s">
        <v>32</v>
      </c>
      <c r="H52" s="316">
        <f>H51-B52</f>
        <v>-2000</v>
      </c>
      <c r="I52" s="256">
        <f t="shared" si="2"/>
        <v>2.3529411764705883</v>
      </c>
      <c r="K52" s="18" t="s">
        <v>1536</v>
      </c>
      <c r="L52">
        <v>1</v>
      </c>
      <c r="M52" s="2">
        <v>425</v>
      </c>
    </row>
    <row r="53" spans="1:13" s="67" customFormat="1" ht="12.75">
      <c r="A53" s="63"/>
      <c r="B53" s="358">
        <f>SUM(B51:B52)</f>
        <v>2000</v>
      </c>
      <c r="C53" s="63"/>
      <c r="D53" s="63"/>
      <c r="E53" s="63" t="s">
        <v>41</v>
      </c>
      <c r="F53" s="65"/>
      <c r="G53" s="65"/>
      <c r="H53" s="317">
        <v>0</v>
      </c>
      <c r="I53" s="318">
        <f t="shared" si="2"/>
        <v>4.705882352941177</v>
      </c>
      <c r="M53" s="2">
        <v>425</v>
      </c>
    </row>
    <row r="54" spans="2:13" ht="12.75">
      <c r="B54" s="257"/>
      <c r="H54" s="316">
        <f>H53-B54</f>
        <v>0</v>
      </c>
      <c r="I54" s="256">
        <f t="shared" si="2"/>
        <v>0</v>
      </c>
      <c r="M54" s="2">
        <v>425</v>
      </c>
    </row>
    <row r="55" spans="2:13" ht="12.75">
      <c r="B55" s="257"/>
      <c r="H55" s="316">
        <f>H54-B55</f>
        <v>0</v>
      </c>
      <c r="I55" s="256">
        <f t="shared" si="2"/>
        <v>0</v>
      </c>
      <c r="M55" s="2">
        <v>425</v>
      </c>
    </row>
    <row r="56" spans="2:13" ht="12.75">
      <c r="B56" s="257"/>
      <c r="H56" s="316">
        <f>H55-B56</f>
        <v>0</v>
      </c>
      <c r="I56" s="256">
        <f t="shared" si="2"/>
        <v>0</v>
      </c>
      <c r="M56" s="2">
        <v>425</v>
      </c>
    </row>
    <row r="57" spans="2:13" ht="12.75">
      <c r="B57" s="257"/>
      <c r="H57" s="316">
        <f>H56-B57</f>
        <v>0</v>
      </c>
      <c r="I57" s="256">
        <f t="shared" si="2"/>
        <v>0</v>
      </c>
      <c r="M57" s="2">
        <v>425</v>
      </c>
    </row>
    <row r="58" spans="1:13" s="67" customFormat="1" ht="12.75">
      <c r="A58" s="63"/>
      <c r="B58" s="358">
        <f>+B64++B75+B81+B87+B95+B100</f>
        <v>57000</v>
      </c>
      <c r="C58" s="68" t="s">
        <v>42</v>
      </c>
      <c r="D58" s="69" t="s">
        <v>43</v>
      </c>
      <c r="E58" s="68" t="s">
        <v>44</v>
      </c>
      <c r="F58" s="70" t="s">
        <v>45</v>
      </c>
      <c r="G58" s="71" t="s">
        <v>358</v>
      </c>
      <c r="H58" s="317">
        <f>H57-B58</f>
        <v>-57000</v>
      </c>
      <c r="I58" s="318">
        <f t="shared" si="2"/>
        <v>134.11764705882354</v>
      </c>
      <c r="J58" s="66"/>
      <c r="K58" s="66"/>
      <c r="M58" s="2">
        <v>425</v>
      </c>
    </row>
    <row r="59" spans="2:13" ht="12.75">
      <c r="B59" s="257"/>
      <c r="H59" s="316">
        <v>0</v>
      </c>
      <c r="I59" s="256">
        <f t="shared" si="2"/>
        <v>0</v>
      </c>
      <c r="M59" s="2">
        <v>425</v>
      </c>
    </row>
    <row r="60" spans="2:13" ht="12.75">
      <c r="B60" s="257">
        <v>2000</v>
      </c>
      <c r="C60" s="1" t="s">
        <v>18</v>
      </c>
      <c r="D60" s="15" t="s">
        <v>12</v>
      </c>
      <c r="E60" s="1" t="s">
        <v>46</v>
      </c>
      <c r="F60" s="62" t="s">
        <v>47</v>
      </c>
      <c r="G60" s="30" t="s">
        <v>48</v>
      </c>
      <c r="H60" s="316">
        <f>H59-B60</f>
        <v>-2000</v>
      </c>
      <c r="I60" s="256">
        <f t="shared" si="2"/>
        <v>4.705882352941177</v>
      </c>
      <c r="K60" t="s">
        <v>0</v>
      </c>
      <c r="L60">
        <v>2</v>
      </c>
      <c r="M60" s="2">
        <v>425</v>
      </c>
    </row>
    <row r="61" spans="2:13" ht="12.75">
      <c r="B61" s="257">
        <v>3000</v>
      </c>
      <c r="C61" s="1" t="s">
        <v>18</v>
      </c>
      <c r="D61" s="1" t="s">
        <v>12</v>
      </c>
      <c r="E61" s="1" t="s">
        <v>46</v>
      </c>
      <c r="F61" s="62" t="s">
        <v>49</v>
      </c>
      <c r="G61" s="30" t="s">
        <v>50</v>
      </c>
      <c r="H61" s="316">
        <f>H60-B61</f>
        <v>-5000</v>
      </c>
      <c r="I61" s="256">
        <f t="shared" si="2"/>
        <v>7.0588235294117645</v>
      </c>
      <c r="K61" t="s">
        <v>0</v>
      </c>
      <c r="L61">
        <v>2</v>
      </c>
      <c r="M61" s="2">
        <v>425</v>
      </c>
    </row>
    <row r="62" spans="2:13" ht="12.75">
      <c r="B62" s="257">
        <v>5000</v>
      </c>
      <c r="C62" s="1" t="s">
        <v>18</v>
      </c>
      <c r="D62" s="1" t="s">
        <v>12</v>
      </c>
      <c r="E62" s="1" t="s">
        <v>46</v>
      </c>
      <c r="F62" s="62" t="s">
        <v>51</v>
      </c>
      <c r="G62" s="30" t="s">
        <v>20</v>
      </c>
      <c r="H62" s="316">
        <f>H61-B62</f>
        <v>-10000</v>
      </c>
      <c r="I62" s="256">
        <f t="shared" si="2"/>
        <v>11.764705882352942</v>
      </c>
      <c r="K62" t="s">
        <v>0</v>
      </c>
      <c r="L62">
        <v>2</v>
      </c>
      <c r="M62" s="2">
        <v>425</v>
      </c>
    </row>
    <row r="63" spans="2:13" ht="12.75">
      <c r="B63" s="257">
        <v>2500</v>
      </c>
      <c r="C63" s="1" t="s">
        <v>18</v>
      </c>
      <c r="D63" s="1" t="s">
        <v>12</v>
      </c>
      <c r="E63" s="1" t="s">
        <v>46</v>
      </c>
      <c r="F63" s="62" t="s">
        <v>52</v>
      </c>
      <c r="G63" s="30" t="s">
        <v>22</v>
      </c>
      <c r="H63" s="316">
        <f>H62-B63</f>
        <v>-12500</v>
      </c>
      <c r="I63" s="256">
        <f t="shared" si="2"/>
        <v>5.882352941176471</v>
      </c>
      <c r="K63" t="s">
        <v>0</v>
      </c>
      <c r="L63">
        <v>2</v>
      </c>
      <c r="M63" s="2">
        <v>425</v>
      </c>
    </row>
    <row r="64" spans="1:13" s="67" customFormat="1" ht="12.75">
      <c r="A64" s="63"/>
      <c r="B64" s="358">
        <f>SUM(B60:B63)</f>
        <v>12500</v>
      </c>
      <c r="C64" s="63" t="s">
        <v>18</v>
      </c>
      <c r="D64" s="63"/>
      <c r="E64" s="63"/>
      <c r="F64" s="65"/>
      <c r="G64" s="65"/>
      <c r="H64" s="317">
        <v>0</v>
      </c>
      <c r="I64" s="318">
        <f t="shared" si="2"/>
        <v>29.41176470588235</v>
      </c>
      <c r="M64" s="2">
        <v>425</v>
      </c>
    </row>
    <row r="65" spans="2:13" ht="12.75">
      <c r="B65" s="257"/>
      <c r="H65" s="316">
        <f aca="true" t="shared" si="4" ref="H65:H74">H64-B65</f>
        <v>0</v>
      </c>
      <c r="I65" s="256">
        <f t="shared" si="2"/>
        <v>0</v>
      </c>
      <c r="M65" s="2">
        <v>425</v>
      </c>
    </row>
    <row r="66" spans="2:13" ht="12.75">
      <c r="B66" s="257"/>
      <c r="H66" s="316">
        <f t="shared" si="4"/>
        <v>0</v>
      </c>
      <c r="I66" s="256">
        <f t="shared" si="2"/>
        <v>0</v>
      </c>
      <c r="M66" s="2">
        <v>425</v>
      </c>
    </row>
    <row r="67" spans="1:13" ht="12.75">
      <c r="A67" s="15"/>
      <c r="B67" s="198">
        <v>2500</v>
      </c>
      <c r="C67" s="15" t="s">
        <v>53</v>
      </c>
      <c r="D67" s="15" t="s">
        <v>54</v>
      </c>
      <c r="E67" s="15" t="s">
        <v>1537</v>
      </c>
      <c r="F67" s="30" t="s">
        <v>55</v>
      </c>
      <c r="G67" s="33" t="s">
        <v>56</v>
      </c>
      <c r="H67" s="316">
        <f t="shared" si="4"/>
        <v>-2500</v>
      </c>
      <c r="I67" s="256">
        <f t="shared" si="2"/>
        <v>5.882352941176471</v>
      </c>
      <c r="J67" s="18"/>
      <c r="K67" t="s">
        <v>46</v>
      </c>
      <c r="L67" s="18">
        <v>2</v>
      </c>
      <c r="M67" s="2">
        <v>425</v>
      </c>
    </row>
    <row r="68" spans="2:13" ht="12.75">
      <c r="B68" s="257">
        <v>3000</v>
      </c>
      <c r="C68" s="15" t="s">
        <v>57</v>
      </c>
      <c r="D68" s="15" t="s">
        <v>54</v>
      </c>
      <c r="E68" s="1" t="s">
        <v>1537</v>
      </c>
      <c r="F68" s="30" t="s">
        <v>58</v>
      </c>
      <c r="G68" s="30" t="s">
        <v>56</v>
      </c>
      <c r="H68" s="316">
        <f t="shared" si="4"/>
        <v>-5500</v>
      </c>
      <c r="I68" s="256">
        <f t="shared" si="2"/>
        <v>7.0588235294117645</v>
      </c>
      <c r="K68" t="s">
        <v>46</v>
      </c>
      <c r="L68" s="18">
        <v>2</v>
      </c>
      <c r="M68" s="2">
        <v>425</v>
      </c>
    </row>
    <row r="69" spans="2:13" ht="12.75">
      <c r="B69" s="257">
        <v>3000</v>
      </c>
      <c r="C69" s="1" t="s">
        <v>59</v>
      </c>
      <c r="D69" s="15" t="s">
        <v>54</v>
      </c>
      <c r="E69" s="1" t="s">
        <v>1537</v>
      </c>
      <c r="F69" s="30" t="s">
        <v>60</v>
      </c>
      <c r="G69" s="30" t="s">
        <v>26</v>
      </c>
      <c r="H69" s="316">
        <f t="shared" si="4"/>
        <v>-8500</v>
      </c>
      <c r="I69" s="256">
        <f t="shared" si="2"/>
        <v>7.0588235294117645</v>
      </c>
      <c r="K69" t="s">
        <v>46</v>
      </c>
      <c r="L69" s="18">
        <v>2</v>
      </c>
      <c r="M69" s="2">
        <v>425</v>
      </c>
    </row>
    <row r="70" spans="2:13" ht="12.75">
      <c r="B70" s="257">
        <v>1000</v>
      </c>
      <c r="C70" s="1" t="s">
        <v>61</v>
      </c>
      <c r="D70" s="15" t="s">
        <v>54</v>
      </c>
      <c r="E70" s="1" t="s">
        <v>1537</v>
      </c>
      <c r="F70" s="30" t="s">
        <v>62</v>
      </c>
      <c r="G70" s="30" t="s">
        <v>26</v>
      </c>
      <c r="H70" s="316">
        <f t="shared" si="4"/>
        <v>-9500</v>
      </c>
      <c r="I70" s="256">
        <f t="shared" si="2"/>
        <v>2.3529411764705883</v>
      </c>
      <c r="K70" t="s">
        <v>46</v>
      </c>
      <c r="L70" s="18">
        <v>2</v>
      </c>
      <c r="M70" s="2">
        <v>425</v>
      </c>
    </row>
    <row r="71" spans="2:13" ht="12.75">
      <c r="B71" s="257">
        <v>1000</v>
      </c>
      <c r="C71" s="1" t="s">
        <v>63</v>
      </c>
      <c r="D71" s="15" t="s">
        <v>54</v>
      </c>
      <c r="E71" s="1" t="s">
        <v>1537</v>
      </c>
      <c r="F71" s="30" t="s">
        <v>62</v>
      </c>
      <c r="G71" s="30" t="s">
        <v>26</v>
      </c>
      <c r="H71" s="316">
        <f t="shared" si="4"/>
        <v>-10500</v>
      </c>
      <c r="I71" s="256">
        <f t="shared" si="2"/>
        <v>2.3529411764705883</v>
      </c>
      <c r="K71" t="s">
        <v>46</v>
      </c>
      <c r="L71" s="18">
        <v>2</v>
      </c>
      <c r="M71" s="2">
        <v>425</v>
      </c>
    </row>
    <row r="72" spans="2:13" ht="12.75">
      <c r="B72" s="257">
        <v>3000</v>
      </c>
      <c r="C72" s="1" t="s">
        <v>64</v>
      </c>
      <c r="D72" s="15" t="s">
        <v>54</v>
      </c>
      <c r="E72" s="1" t="s">
        <v>1537</v>
      </c>
      <c r="F72" s="30" t="s">
        <v>65</v>
      </c>
      <c r="G72" s="30" t="s">
        <v>32</v>
      </c>
      <c r="H72" s="316">
        <f t="shared" si="4"/>
        <v>-13500</v>
      </c>
      <c r="I72" s="256">
        <f t="shared" si="2"/>
        <v>7.0588235294117645</v>
      </c>
      <c r="K72" t="s">
        <v>46</v>
      </c>
      <c r="L72" s="18">
        <v>2</v>
      </c>
      <c r="M72" s="2">
        <v>425</v>
      </c>
    </row>
    <row r="73" spans="2:13" ht="12.75">
      <c r="B73" s="257">
        <v>1200</v>
      </c>
      <c r="C73" s="1" t="s">
        <v>66</v>
      </c>
      <c r="D73" s="15" t="s">
        <v>54</v>
      </c>
      <c r="E73" s="1" t="s">
        <v>1537</v>
      </c>
      <c r="F73" s="30" t="s">
        <v>62</v>
      </c>
      <c r="G73" s="30" t="s">
        <v>32</v>
      </c>
      <c r="H73" s="316">
        <f t="shared" si="4"/>
        <v>-14700</v>
      </c>
      <c r="I73" s="256">
        <f t="shared" si="2"/>
        <v>2.823529411764706</v>
      </c>
      <c r="K73" t="s">
        <v>46</v>
      </c>
      <c r="L73" s="18">
        <v>2</v>
      </c>
      <c r="M73" s="2">
        <v>425</v>
      </c>
    </row>
    <row r="74" spans="2:13" ht="12.75">
      <c r="B74" s="257">
        <v>1200</v>
      </c>
      <c r="C74" s="1" t="s">
        <v>67</v>
      </c>
      <c r="D74" s="15" t="s">
        <v>54</v>
      </c>
      <c r="E74" s="1" t="s">
        <v>1537</v>
      </c>
      <c r="F74" s="30" t="s">
        <v>62</v>
      </c>
      <c r="G74" s="30" t="s">
        <v>32</v>
      </c>
      <c r="H74" s="316">
        <f t="shared" si="4"/>
        <v>-15900</v>
      </c>
      <c r="I74" s="256">
        <f t="shared" si="2"/>
        <v>2.823529411764706</v>
      </c>
      <c r="K74" t="s">
        <v>46</v>
      </c>
      <c r="L74" s="18">
        <v>2</v>
      </c>
      <c r="M74" s="2">
        <v>425</v>
      </c>
    </row>
    <row r="75" spans="1:13" s="67" customFormat="1" ht="12.75">
      <c r="A75" s="63"/>
      <c r="B75" s="358">
        <f>SUM(B67:B74)</f>
        <v>15900</v>
      </c>
      <c r="C75" s="63" t="s">
        <v>68</v>
      </c>
      <c r="D75" s="63"/>
      <c r="E75" s="63"/>
      <c r="F75" s="65"/>
      <c r="G75" s="65"/>
      <c r="H75" s="317">
        <v>0</v>
      </c>
      <c r="I75" s="318">
        <f t="shared" si="2"/>
        <v>37.411764705882355</v>
      </c>
      <c r="M75" s="2">
        <v>425</v>
      </c>
    </row>
    <row r="76" spans="2:13" ht="12.75">
      <c r="B76" s="257"/>
      <c r="H76" s="316">
        <f>H75-B76</f>
        <v>0</v>
      </c>
      <c r="I76" s="256">
        <f t="shared" si="2"/>
        <v>0</v>
      </c>
      <c r="M76" s="2">
        <v>425</v>
      </c>
    </row>
    <row r="77" spans="2:13" ht="12.75">
      <c r="B77" s="257"/>
      <c r="H77" s="316">
        <f>H76-B77</f>
        <v>0</v>
      </c>
      <c r="I77" s="256">
        <f t="shared" si="2"/>
        <v>0</v>
      </c>
      <c r="M77" s="2">
        <v>425</v>
      </c>
    </row>
    <row r="78" spans="2:13" ht="12.75">
      <c r="B78" s="257">
        <v>1600</v>
      </c>
      <c r="C78" s="1" t="s">
        <v>35</v>
      </c>
      <c r="D78" s="15" t="s">
        <v>54</v>
      </c>
      <c r="E78" s="1" t="s">
        <v>36</v>
      </c>
      <c r="F78" s="30" t="s">
        <v>62</v>
      </c>
      <c r="G78" s="30" t="s">
        <v>56</v>
      </c>
      <c r="H78" s="316">
        <f>H77-B78</f>
        <v>-1600</v>
      </c>
      <c r="I78" s="256">
        <f t="shared" si="2"/>
        <v>3.764705882352941</v>
      </c>
      <c r="K78" t="s">
        <v>46</v>
      </c>
      <c r="L78" s="18">
        <v>2</v>
      </c>
      <c r="M78" s="2">
        <v>425</v>
      </c>
    </row>
    <row r="79" spans="2:13" ht="12.75">
      <c r="B79" s="257">
        <v>1400</v>
      </c>
      <c r="C79" s="1" t="s">
        <v>35</v>
      </c>
      <c r="D79" s="15" t="s">
        <v>54</v>
      </c>
      <c r="E79" s="1" t="s">
        <v>36</v>
      </c>
      <c r="F79" s="30" t="s">
        <v>62</v>
      </c>
      <c r="G79" s="30" t="s">
        <v>26</v>
      </c>
      <c r="H79" s="316">
        <f>H78-B79</f>
        <v>-3000</v>
      </c>
      <c r="I79" s="256">
        <f t="shared" si="2"/>
        <v>3.2941176470588234</v>
      </c>
      <c r="K79" t="s">
        <v>46</v>
      </c>
      <c r="L79" s="18">
        <v>2</v>
      </c>
      <c r="M79" s="2">
        <v>425</v>
      </c>
    </row>
    <row r="80" spans="1:13" s="72" customFormat="1" ht="12.75">
      <c r="A80" s="1"/>
      <c r="B80" s="257">
        <v>1200</v>
      </c>
      <c r="C80" s="1" t="s">
        <v>35</v>
      </c>
      <c r="D80" s="15" t="s">
        <v>54</v>
      </c>
      <c r="E80" s="1" t="s">
        <v>36</v>
      </c>
      <c r="F80" s="30" t="s">
        <v>62</v>
      </c>
      <c r="G80" s="30" t="s">
        <v>32</v>
      </c>
      <c r="H80" s="316">
        <f>H79-B80</f>
        <v>-4200</v>
      </c>
      <c r="I80" s="256">
        <f t="shared" si="2"/>
        <v>2.823529411764706</v>
      </c>
      <c r="J80"/>
      <c r="K80" t="s">
        <v>46</v>
      </c>
      <c r="L80" s="18">
        <v>2</v>
      </c>
      <c r="M80" s="2">
        <v>425</v>
      </c>
    </row>
    <row r="81" spans="1:13" s="67" customFormat="1" ht="12.75">
      <c r="A81" s="63"/>
      <c r="B81" s="358">
        <f>SUM(B78:B80)</f>
        <v>4200</v>
      </c>
      <c r="C81" s="63"/>
      <c r="D81" s="63"/>
      <c r="E81" s="63"/>
      <c r="F81" s="65"/>
      <c r="G81" s="65"/>
      <c r="H81" s="317">
        <v>0</v>
      </c>
      <c r="I81" s="318">
        <f t="shared" si="2"/>
        <v>9.882352941176471</v>
      </c>
      <c r="M81" s="2">
        <v>425</v>
      </c>
    </row>
    <row r="82" spans="2:13" ht="12.75">
      <c r="B82" s="257"/>
      <c r="H82" s="316">
        <f>H81-B82</f>
        <v>0</v>
      </c>
      <c r="I82" s="256">
        <f t="shared" si="2"/>
        <v>0</v>
      </c>
      <c r="M82" s="2">
        <v>425</v>
      </c>
    </row>
    <row r="83" spans="2:13" ht="12.75">
      <c r="B83" s="257"/>
      <c r="H83" s="316">
        <f>H82-B83</f>
        <v>0</v>
      </c>
      <c r="I83" s="256">
        <f t="shared" si="2"/>
        <v>0</v>
      </c>
      <c r="M83" s="2">
        <v>425</v>
      </c>
    </row>
    <row r="84" spans="1:13" s="18" customFormat="1" ht="12.75">
      <c r="A84" s="15"/>
      <c r="B84" s="198">
        <v>5000</v>
      </c>
      <c r="C84" s="15" t="s">
        <v>69</v>
      </c>
      <c r="D84" s="15" t="s">
        <v>54</v>
      </c>
      <c r="E84" s="15" t="s">
        <v>1537</v>
      </c>
      <c r="F84" s="33" t="s">
        <v>70</v>
      </c>
      <c r="G84" s="33" t="s">
        <v>56</v>
      </c>
      <c r="H84" s="316">
        <f>H83-B84</f>
        <v>-5000</v>
      </c>
      <c r="I84" s="256">
        <f t="shared" si="2"/>
        <v>11.764705882352942</v>
      </c>
      <c r="K84" s="18" t="s">
        <v>46</v>
      </c>
      <c r="L84" s="18">
        <v>2</v>
      </c>
      <c r="M84" s="2">
        <v>425</v>
      </c>
    </row>
    <row r="85" spans="1:13" ht="12.75">
      <c r="A85" s="15"/>
      <c r="B85" s="198">
        <v>5000</v>
      </c>
      <c r="C85" s="15" t="s">
        <v>69</v>
      </c>
      <c r="D85" s="15" t="s">
        <v>54</v>
      </c>
      <c r="E85" s="15" t="s">
        <v>1537</v>
      </c>
      <c r="F85" s="33" t="s">
        <v>70</v>
      </c>
      <c r="G85" s="33" t="s">
        <v>26</v>
      </c>
      <c r="H85" s="316">
        <f>H84-B85</f>
        <v>-10000</v>
      </c>
      <c r="I85" s="256">
        <f t="shared" si="2"/>
        <v>11.764705882352942</v>
      </c>
      <c r="J85" s="18"/>
      <c r="K85" s="18" t="s">
        <v>46</v>
      </c>
      <c r="L85" s="18">
        <v>2</v>
      </c>
      <c r="M85" s="2">
        <v>425</v>
      </c>
    </row>
    <row r="86" spans="2:13" ht="12.75">
      <c r="B86" s="257">
        <v>5000</v>
      </c>
      <c r="C86" s="1" t="s">
        <v>69</v>
      </c>
      <c r="D86" s="15" t="s">
        <v>54</v>
      </c>
      <c r="E86" s="1" t="s">
        <v>1537</v>
      </c>
      <c r="F86" s="30" t="s">
        <v>70</v>
      </c>
      <c r="G86" s="30" t="s">
        <v>32</v>
      </c>
      <c r="H86" s="316">
        <f>H85-B86</f>
        <v>-15000</v>
      </c>
      <c r="I86" s="256">
        <f t="shared" si="2"/>
        <v>11.764705882352942</v>
      </c>
      <c r="K86" t="s">
        <v>46</v>
      </c>
      <c r="L86" s="18">
        <v>2</v>
      </c>
      <c r="M86" s="2">
        <v>425</v>
      </c>
    </row>
    <row r="87" spans="1:13" s="67" customFormat="1" ht="12.75">
      <c r="A87" s="63"/>
      <c r="B87" s="358">
        <f>SUM(B84:B86)</f>
        <v>15000</v>
      </c>
      <c r="C87" s="63"/>
      <c r="D87" s="63"/>
      <c r="E87" s="63"/>
      <c r="F87" s="65"/>
      <c r="G87" s="65"/>
      <c r="H87" s="317">
        <v>0</v>
      </c>
      <c r="I87" s="318">
        <f t="shared" si="2"/>
        <v>35.294117647058826</v>
      </c>
      <c r="M87" s="2">
        <v>425</v>
      </c>
    </row>
    <row r="88" spans="2:13" ht="12.75">
      <c r="B88" s="257"/>
      <c r="H88" s="316">
        <f aca="true" t="shared" si="5" ref="H88:H94">H87-B88</f>
        <v>0</v>
      </c>
      <c r="I88" s="256">
        <f t="shared" si="2"/>
        <v>0</v>
      </c>
      <c r="M88" s="2">
        <v>425</v>
      </c>
    </row>
    <row r="89" spans="2:13" ht="12.75">
      <c r="B89" s="257"/>
      <c r="H89" s="316">
        <f t="shared" si="5"/>
        <v>0</v>
      </c>
      <c r="I89" s="256">
        <f aca="true" t="shared" si="6" ref="I89:I152">+B89/M89</f>
        <v>0</v>
      </c>
      <c r="M89" s="2">
        <v>425</v>
      </c>
    </row>
    <row r="90" spans="2:13" ht="12.75">
      <c r="B90" s="359">
        <v>2000</v>
      </c>
      <c r="C90" s="41" t="s">
        <v>39</v>
      </c>
      <c r="D90" s="15" t="s">
        <v>54</v>
      </c>
      <c r="E90" s="41" t="s">
        <v>1537</v>
      </c>
      <c r="F90" s="30" t="s">
        <v>62</v>
      </c>
      <c r="G90" s="30" t="s">
        <v>56</v>
      </c>
      <c r="H90" s="316">
        <f t="shared" si="5"/>
        <v>-2000</v>
      </c>
      <c r="I90" s="256">
        <f t="shared" si="6"/>
        <v>4.705882352941177</v>
      </c>
      <c r="J90" s="40"/>
      <c r="K90" t="s">
        <v>46</v>
      </c>
      <c r="L90" s="18">
        <v>2</v>
      </c>
      <c r="M90" s="2">
        <v>425</v>
      </c>
    </row>
    <row r="91" spans="2:13" ht="12.75">
      <c r="B91" s="257">
        <v>2000</v>
      </c>
      <c r="C91" s="1" t="s">
        <v>39</v>
      </c>
      <c r="D91" s="15" t="s">
        <v>54</v>
      </c>
      <c r="E91" s="1" t="s">
        <v>1537</v>
      </c>
      <c r="F91" s="30" t="s">
        <v>62</v>
      </c>
      <c r="G91" s="30" t="s">
        <v>26</v>
      </c>
      <c r="H91" s="316">
        <f t="shared" si="5"/>
        <v>-4000</v>
      </c>
      <c r="I91" s="256">
        <f t="shared" si="6"/>
        <v>4.705882352941177</v>
      </c>
      <c r="K91" t="s">
        <v>46</v>
      </c>
      <c r="L91" s="18">
        <v>2</v>
      </c>
      <c r="M91" s="2">
        <v>425</v>
      </c>
    </row>
    <row r="92" spans="2:13" ht="12.75">
      <c r="B92" s="257">
        <v>500</v>
      </c>
      <c r="C92" s="1" t="s">
        <v>39</v>
      </c>
      <c r="D92" s="15" t="s">
        <v>54</v>
      </c>
      <c r="E92" s="1" t="s">
        <v>1537</v>
      </c>
      <c r="F92" s="30" t="s">
        <v>62</v>
      </c>
      <c r="G92" s="30" t="s">
        <v>26</v>
      </c>
      <c r="H92" s="316">
        <f t="shared" si="5"/>
        <v>-4500</v>
      </c>
      <c r="I92" s="256">
        <f t="shared" si="6"/>
        <v>1.1764705882352942</v>
      </c>
      <c r="K92" t="s">
        <v>46</v>
      </c>
      <c r="L92" s="18">
        <v>2</v>
      </c>
      <c r="M92" s="2">
        <v>425</v>
      </c>
    </row>
    <row r="93" spans="1:13" s="72" customFormat="1" ht="12.75">
      <c r="A93" s="1"/>
      <c r="B93" s="257">
        <v>2000</v>
      </c>
      <c r="C93" s="1" t="s">
        <v>39</v>
      </c>
      <c r="D93" s="15" t="s">
        <v>54</v>
      </c>
      <c r="E93" s="1" t="s">
        <v>1537</v>
      </c>
      <c r="F93" s="30" t="s">
        <v>62</v>
      </c>
      <c r="G93" s="30" t="s">
        <v>32</v>
      </c>
      <c r="H93" s="316">
        <f t="shared" si="5"/>
        <v>-6500</v>
      </c>
      <c r="I93" s="256">
        <f t="shared" si="6"/>
        <v>4.705882352941177</v>
      </c>
      <c r="J93"/>
      <c r="K93" t="s">
        <v>46</v>
      </c>
      <c r="L93" s="18">
        <v>2</v>
      </c>
      <c r="M93" s="2">
        <v>425</v>
      </c>
    </row>
    <row r="94" spans="2:13" ht="12.75">
      <c r="B94" s="257">
        <v>500</v>
      </c>
      <c r="C94" s="1" t="s">
        <v>39</v>
      </c>
      <c r="D94" s="15" t="s">
        <v>54</v>
      </c>
      <c r="E94" s="1" t="s">
        <v>1537</v>
      </c>
      <c r="F94" s="30" t="s">
        <v>62</v>
      </c>
      <c r="G94" s="30" t="s">
        <v>32</v>
      </c>
      <c r="H94" s="316">
        <f t="shared" si="5"/>
        <v>-7000</v>
      </c>
      <c r="I94" s="256">
        <f t="shared" si="6"/>
        <v>1.1764705882352942</v>
      </c>
      <c r="K94" t="s">
        <v>46</v>
      </c>
      <c r="L94" s="18">
        <v>2</v>
      </c>
      <c r="M94" s="2">
        <v>425</v>
      </c>
    </row>
    <row r="95" spans="1:13" s="67" customFormat="1" ht="12.75">
      <c r="A95" s="63"/>
      <c r="B95" s="358">
        <f>SUM(B90:B94)</f>
        <v>7000</v>
      </c>
      <c r="C95" s="63"/>
      <c r="D95" s="63"/>
      <c r="E95" s="63"/>
      <c r="F95" s="65"/>
      <c r="G95" s="65"/>
      <c r="H95" s="317">
        <v>0</v>
      </c>
      <c r="I95" s="318">
        <f t="shared" si="6"/>
        <v>16.470588235294116</v>
      </c>
      <c r="M95" s="2">
        <v>425</v>
      </c>
    </row>
    <row r="96" spans="2:13" ht="12.75">
      <c r="B96" s="257"/>
      <c r="H96" s="316">
        <f>H95-B96</f>
        <v>0</v>
      </c>
      <c r="I96" s="256">
        <f t="shared" si="6"/>
        <v>0</v>
      </c>
      <c r="M96" s="2">
        <v>425</v>
      </c>
    </row>
    <row r="97" spans="2:13" ht="12.75">
      <c r="B97" s="257"/>
      <c r="H97" s="316">
        <f>H96-B97</f>
        <v>0</v>
      </c>
      <c r="I97" s="256">
        <f t="shared" si="6"/>
        <v>0</v>
      </c>
      <c r="M97" s="2">
        <v>425</v>
      </c>
    </row>
    <row r="98" spans="2:13" ht="12.75">
      <c r="B98" s="257">
        <v>1200</v>
      </c>
      <c r="C98" s="1" t="s">
        <v>71</v>
      </c>
      <c r="D98" s="15" t="s">
        <v>54</v>
      </c>
      <c r="E98" s="1" t="s">
        <v>41</v>
      </c>
      <c r="F98" s="30" t="s">
        <v>62</v>
      </c>
      <c r="G98" s="30" t="s">
        <v>26</v>
      </c>
      <c r="H98" s="316">
        <f>H97-B98</f>
        <v>-1200</v>
      </c>
      <c r="I98" s="256">
        <f t="shared" si="6"/>
        <v>2.823529411764706</v>
      </c>
      <c r="K98" t="s">
        <v>46</v>
      </c>
      <c r="L98" s="18">
        <v>2</v>
      </c>
      <c r="M98" s="2">
        <v>425</v>
      </c>
    </row>
    <row r="99" spans="2:13" ht="12.75">
      <c r="B99" s="257">
        <v>1200</v>
      </c>
      <c r="C99" s="1" t="s">
        <v>71</v>
      </c>
      <c r="D99" s="15" t="s">
        <v>54</v>
      </c>
      <c r="E99" s="1" t="s">
        <v>41</v>
      </c>
      <c r="F99" s="30" t="s">
        <v>62</v>
      </c>
      <c r="G99" s="30" t="s">
        <v>32</v>
      </c>
      <c r="H99" s="316">
        <f>H98-B99</f>
        <v>-2400</v>
      </c>
      <c r="I99" s="256">
        <f t="shared" si="6"/>
        <v>2.823529411764706</v>
      </c>
      <c r="K99" t="s">
        <v>46</v>
      </c>
      <c r="L99" s="18">
        <v>2</v>
      </c>
      <c r="M99" s="2">
        <v>425</v>
      </c>
    </row>
    <row r="100" spans="1:13" s="67" customFormat="1" ht="12.75">
      <c r="A100" s="63"/>
      <c r="B100" s="358">
        <f>SUM(B98:B99)</f>
        <v>2400</v>
      </c>
      <c r="C100" s="63"/>
      <c r="D100" s="63"/>
      <c r="E100" s="63" t="s">
        <v>41</v>
      </c>
      <c r="F100" s="65"/>
      <c r="G100" s="65"/>
      <c r="H100" s="317">
        <v>0</v>
      </c>
      <c r="I100" s="318">
        <f t="shared" si="6"/>
        <v>5.647058823529412</v>
      </c>
      <c r="M100" s="2">
        <v>425</v>
      </c>
    </row>
    <row r="101" spans="2:13" ht="12.75">
      <c r="B101" s="257"/>
      <c r="H101" s="316">
        <f>H100-B101</f>
        <v>0</v>
      </c>
      <c r="I101" s="256">
        <f t="shared" si="6"/>
        <v>0</v>
      </c>
      <c r="M101" s="2">
        <v>425</v>
      </c>
    </row>
    <row r="102" spans="2:13" ht="12.75">
      <c r="B102" s="257"/>
      <c r="H102" s="316">
        <f>H101-B102</f>
        <v>0</v>
      </c>
      <c r="I102" s="256">
        <f t="shared" si="6"/>
        <v>0</v>
      </c>
      <c r="M102" s="2">
        <v>425</v>
      </c>
    </row>
    <row r="103" spans="2:13" ht="12.75">
      <c r="B103" s="257"/>
      <c r="H103" s="316">
        <f>H102-B103</f>
        <v>0</v>
      </c>
      <c r="I103" s="256">
        <f t="shared" si="6"/>
        <v>0</v>
      </c>
      <c r="M103" s="2">
        <v>425</v>
      </c>
    </row>
    <row r="104" spans="2:13" ht="12.75">
      <c r="B104" s="257"/>
      <c r="H104" s="316">
        <f>H103-B104</f>
        <v>0</v>
      </c>
      <c r="I104" s="256">
        <f t="shared" si="6"/>
        <v>0</v>
      </c>
      <c r="M104" s="2">
        <v>425</v>
      </c>
    </row>
    <row r="105" spans="1:13" s="67" customFormat="1" ht="12.75">
      <c r="A105" s="63"/>
      <c r="B105" s="358">
        <f>+B112+B125+B133+B140+B148+B154</f>
        <v>67100</v>
      </c>
      <c r="C105" s="68" t="s">
        <v>72</v>
      </c>
      <c r="D105" s="69" t="s">
        <v>73</v>
      </c>
      <c r="E105" s="68" t="s">
        <v>74</v>
      </c>
      <c r="F105" s="70" t="s">
        <v>75</v>
      </c>
      <c r="G105" s="71" t="s">
        <v>76</v>
      </c>
      <c r="H105" s="317"/>
      <c r="I105" s="318">
        <f t="shared" si="6"/>
        <v>157.88235294117646</v>
      </c>
      <c r="J105" s="66"/>
      <c r="K105" s="66"/>
      <c r="M105" s="2">
        <v>425</v>
      </c>
    </row>
    <row r="106" spans="2:13" ht="12.75">
      <c r="B106" s="257"/>
      <c r="H106" s="316">
        <v>0</v>
      </c>
      <c r="I106" s="256">
        <f t="shared" si="6"/>
        <v>0</v>
      </c>
      <c r="M106" s="2">
        <v>425</v>
      </c>
    </row>
    <row r="107" spans="2:13" ht="12.75">
      <c r="B107" s="257">
        <v>3000</v>
      </c>
      <c r="C107" s="1" t="s">
        <v>18</v>
      </c>
      <c r="D107" s="1" t="s">
        <v>12</v>
      </c>
      <c r="E107" s="1" t="s">
        <v>77</v>
      </c>
      <c r="F107" s="62" t="s">
        <v>78</v>
      </c>
      <c r="G107" s="30" t="s">
        <v>50</v>
      </c>
      <c r="H107" s="316">
        <f>H106-B107</f>
        <v>-3000</v>
      </c>
      <c r="I107" s="256">
        <f t="shared" si="6"/>
        <v>7.0588235294117645</v>
      </c>
      <c r="K107" t="s">
        <v>0</v>
      </c>
      <c r="L107">
        <v>3</v>
      </c>
      <c r="M107" s="2">
        <v>425</v>
      </c>
    </row>
    <row r="108" spans="2:13" ht="12.75">
      <c r="B108" s="257">
        <v>3000</v>
      </c>
      <c r="C108" s="1" t="s">
        <v>18</v>
      </c>
      <c r="D108" s="1" t="s">
        <v>12</v>
      </c>
      <c r="E108" s="1" t="s">
        <v>77</v>
      </c>
      <c r="F108" s="62" t="s">
        <v>79</v>
      </c>
      <c r="G108" s="30" t="s">
        <v>20</v>
      </c>
      <c r="H108" s="316">
        <f>H107-B108</f>
        <v>-6000</v>
      </c>
      <c r="I108" s="256">
        <f t="shared" si="6"/>
        <v>7.0588235294117645</v>
      </c>
      <c r="K108" t="s">
        <v>0</v>
      </c>
      <c r="L108">
        <v>3</v>
      </c>
      <c r="M108" s="2">
        <v>425</v>
      </c>
    </row>
    <row r="109" spans="2:13" ht="12.75">
      <c r="B109" s="257">
        <v>3000</v>
      </c>
      <c r="C109" s="1" t="s">
        <v>18</v>
      </c>
      <c r="D109" s="1" t="s">
        <v>12</v>
      </c>
      <c r="E109" s="1" t="s">
        <v>77</v>
      </c>
      <c r="F109" s="62" t="s">
        <v>80</v>
      </c>
      <c r="G109" s="30" t="s">
        <v>22</v>
      </c>
      <c r="H109" s="316">
        <f>H108-B109</f>
        <v>-9000</v>
      </c>
      <c r="I109" s="256">
        <f t="shared" si="6"/>
        <v>7.0588235294117645</v>
      </c>
      <c r="K109" t="s">
        <v>0</v>
      </c>
      <c r="L109">
        <v>3</v>
      </c>
      <c r="M109" s="2">
        <v>425</v>
      </c>
    </row>
    <row r="110" spans="2:13" ht="12.75">
      <c r="B110" s="257">
        <v>3000</v>
      </c>
      <c r="C110" s="1" t="s">
        <v>18</v>
      </c>
      <c r="D110" s="1" t="s">
        <v>12</v>
      </c>
      <c r="E110" s="1" t="s">
        <v>77</v>
      </c>
      <c r="F110" s="62" t="s">
        <v>81</v>
      </c>
      <c r="G110" s="30" t="s">
        <v>82</v>
      </c>
      <c r="H110" s="316">
        <f>H109-B110</f>
        <v>-12000</v>
      </c>
      <c r="I110" s="256">
        <f t="shared" si="6"/>
        <v>7.0588235294117645</v>
      </c>
      <c r="K110" t="s">
        <v>0</v>
      </c>
      <c r="L110">
        <v>3</v>
      </c>
      <c r="M110" s="2">
        <v>425</v>
      </c>
    </row>
    <row r="111" spans="2:13" ht="12.75">
      <c r="B111" s="257">
        <v>2000</v>
      </c>
      <c r="C111" s="1" t="s">
        <v>18</v>
      </c>
      <c r="D111" s="1" t="s">
        <v>12</v>
      </c>
      <c r="E111" s="1" t="s">
        <v>77</v>
      </c>
      <c r="F111" s="62" t="s">
        <v>83</v>
      </c>
      <c r="G111" s="30" t="s">
        <v>84</v>
      </c>
      <c r="H111" s="316">
        <f>H110-B111</f>
        <v>-14000</v>
      </c>
      <c r="I111" s="256">
        <f t="shared" si="6"/>
        <v>4.705882352941177</v>
      </c>
      <c r="K111" t="s">
        <v>0</v>
      </c>
      <c r="L111">
        <v>3</v>
      </c>
      <c r="M111" s="2">
        <v>425</v>
      </c>
    </row>
    <row r="112" spans="1:13" s="67" customFormat="1" ht="12.75">
      <c r="A112" s="63"/>
      <c r="B112" s="358">
        <f>SUM(B107:B111)</f>
        <v>14000</v>
      </c>
      <c r="C112" s="63" t="s">
        <v>18</v>
      </c>
      <c r="D112" s="63"/>
      <c r="E112" s="63"/>
      <c r="F112" s="65"/>
      <c r="G112" s="65"/>
      <c r="H112" s="317">
        <v>0</v>
      </c>
      <c r="I112" s="318">
        <f t="shared" si="6"/>
        <v>32.94117647058823</v>
      </c>
      <c r="M112" s="2">
        <v>425</v>
      </c>
    </row>
    <row r="113" spans="2:13" ht="12.75">
      <c r="B113" s="257"/>
      <c r="H113" s="316">
        <f aca="true" t="shared" si="7" ref="H113:H124">H112-B113</f>
        <v>0</v>
      </c>
      <c r="I113" s="256">
        <f t="shared" si="6"/>
        <v>0</v>
      </c>
      <c r="M113" s="2">
        <v>425</v>
      </c>
    </row>
    <row r="114" spans="2:13" ht="12.75">
      <c r="B114" s="257"/>
      <c r="H114" s="316">
        <f t="shared" si="7"/>
        <v>0</v>
      </c>
      <c r="I114" s="256">
        <f t="shared" si="6"/>
        <v>0</v>
      </c>
      <c r="M114" s="2">
        <v>425</v>
      </c>
    </row>
    <row r="115" spans="2:13" ht="12.75">
      <c r="B115" s="198">
        <v>700</v>
      </c>
      <c r="C115" s="15" t="s">
        <v>85</v>
      </c>
      <c r="D115" s="15" t="s">
        <v>12</v>
      </c>
      <c r="E115" s="15" t="s">
        <v>1538</v>
      </c>
      <c r="F115" s="33" t="s">
        <v>87</v>
      </c>
      <c r="G115" s="30" t="s">
        <v>50</v>
      </c>
      <c r="H115" s="316">
        <f t="shared" si="7"/>
        <v>-700</v>
      </c>
      <c r="I115" s="256">
        <f t="shared" si="6"/>
        <v>1.6470588235294117</v>
      </c>
      <c r="K115" t="s">
        <v>88</v>
      </c>
      <c r="L115">
        <v>3</v>
      </c>
      <c r="M115" s="2">
        <v>425</v>
      </c>
    </row>
    <row r="116" spans="2:13" ht="12.75">
      <c r="B116" s="198">
        <v>2000</v>
      </c>
      <c r="C116" s="15" t="s">
        <v>89</v>
      </c>
      <c r="D116" s="15" t="s">
        <v>12</v>
      </c>
      <c r="E116" s="15" t="s">
        <v>1538</v>
      </c>
      <c r="F116" s="33" t="s">
        <v>87</v>
      </c>
      <c r="G116" s="30" t="s">
        <v>50</v>
      </c>
      <c r="H116" s="316">
        <f t="shared" si="7"/>
        <v>-2700</v>
      </c>
      <c r="I116" s="256">
        <f t="shared" si="6"/>
        <v>4.705882352941177</v>
      </c>
      <c r="K116" t="s">
        <v>88</v>
      </c>
      <c r="L116">
        <v>3</v>
      </c>
      <c r="M116" s="2">
        <v>425</v>
      </c>
    </row>
    <row r="117" spans="2:13" ht="12.75">
      <c r="B117" s="198">
        <v>2000</v>
      </c>
      <c r="C117" s="15" t="s">
        <v>90</v>
      </c>
      <c r="D117" s="15" t="s">
        <v>12</v>
      </c>
      <c r="E117" s="15" t="s">
        <v>1538</v>
      </c>
      <c r="F117" s="33" t="s">
        <v>87</v>
      </c>
      <c r="G117" s="30" t="s">
        <v>50</v>
      </c>
      <c r="H117" s="316">
        <f t="shared" si="7"/>
        <v>-4700</v>
      </c>
      <c r="I117" s="256">
        <f t="shared" si="6"/>
        <v>4.705882352941177</v>
      </c>
      <c r="K117" t="s">
        <v>88</v>
      </c>
      <c r="L117">
        <v>3</v>
      </c>
      <c r="M117" s="2">
        <v>425</v>
      </c>
    </row>
    <row r="118" spans="2:13" ht="12.75">
      <c r="B118" s="198">
        <v>2000</v>
      </c>
      <c r="C118" s="15" t="s">
        <v>91</v>
      </c>
      <c r="D118" s="15" t="s">
        <v>12</v>
      </c>
      <c r="E118" s="15" t="s">
        <v>1538</v>
      </c>
      <c r="F118" s="33" t="s">
        <v>87</v>
      </c>
      <c r="G118" s="30" t="s">
        <v>50</v>
      </c>
      <c r="H118" s="316">
        <f t="shared" si="7"/>
        <v>-6700</v>
      </c>
      <c r="I118" s="256">
        <f t="shared" si="6"/>
        <v>4.705882352941177</v>
      </c>
      <c r="K118" t="s">
        <v>88</v>
      </c>
      <c r="L118">
        <v>3</v>
      </c>
      <c r="M118" s="2">
        <v>425</v>
      </c>
    </row>
    <row r="119" spans="2:13" ht="12.75">
      <c r="B119" s="198">
        <v>2000</v>
      </c>
      <c r="C119" s="15" t="s">
        <v>89</v>
      </c>
      <c r="D119" s="15" t="s">
        <v>12</v>
      </c>
      <c r="E119" s="15" t="s">
        <v>1538</v>
      </c>
      <c r="F119" s="33" t="s">
        <v>87</v>
      </c>
      <c r="G119" s="30" t="s">
        <v>20</v>
      </c>
      <c r="H119" s="316">
        <f t="shared" si="7"/>
        <v>-8700</v>
      </c>
      <c r="I119" s="256">
        <f t="shared" si="6"/>
        <v>4.705882352941177</v>
      </c>
      <c r="K119" t="s">
        <v>88</v>
      </c>
      <c r="L119">
        <v>3</v>
      </c>
      <c r="M119" s="2">
        <v>425</v>
      </c>
    </row>
    <row r="120" spans="2:13" ht="12.75">
      <c r="B120" s="198">
        <v>2000</v>
      </c>
      <c r="C120" s="15" t="s">
        <v>92</v>
      </c>
      <c r="D120" s="15" t="s">
        <v>12</v>
      </c>
      <c r="E120" s="15" t="s">
        <v>1538</v>
      </c>
      <c r="F120" s="33" t="s">
        <v>87</v>
      </c>
      <c r="G120" s="30" t="s">
        <v>20</v>
      </c>
      <c r="H120" s="316">
        <f t="shared" si="7"/>
        <v>-10700</v>
      </c>
      <c r="I120" s="256">
        <f t="shared" si="6"/>
        <v>4.705882352941177</v>
      </c>
      <c r="K120" t="s">
        <v>88</v>
      </c>
      <c r="L120">
        <v>3</v>
      </c>
      <c r="M120" s="2">
        <v>425</v>
      </c>
    </row>
    <row r="121" spans="2:13" ht="12.75">
      <c r="B121" s="257">
        <v>1500</v>
      </c>
      <c r="C121" s="1" t="s">
        <v>93</v>
      </c>
      <c r="D121" s="15" t="s">
        <v>12</v>
      </c>
      <c r="E121" s="1" t="s">
        <v>1538</v>
      </c>
      <c r="F121" s="33" t="s">
        <v>87</v>
      </c>
      <c r="G121" s="30" t="s">
        <v>22</v>
      </c>
      <c r="H121" s="316">
        <f t="shared" si="7"/>
        <v>-12200</v>
      </c>
      <c r="I121" s="256">
        <f t="shared" si="6"/>
        <v>3.5294117647058822</v>
      </c>
      <c r="K121" t="s">
        <v>88</v>
      </c>
      <c r="L121">
        <v>3</v>
      </c>
      <c r="M121" s="2">
        <v>425</v>
      </c>
    </row>
    <row r="122" spans="2:13" ht="12.75">
      <c r="B122" s="257">
        <v>2000</v>
      </c>
      <c r="C122" s="1" t="s">
        <v>94</v>
      </c>
      <c r="D122" s="15" t="s">
        <v>12</v>
      </c>
      <c r="E122" s="1" t="s">
        <v>1538</v>
      </c>
      <c r="F122" s="33" t="s">
        <v>87</v>
      </c>
      <c r="G122" s="30" t="s">
        <v>22</v>
      </c>
      <c r="H122" s="316">
        <f t="shared" si="7"/>
        <v>-14200</v>
      </c>
      <c r="I122" s="256">
        <f t="shared" si="6"/>
        <v>4.705882352941177</v>
      </c>
      <c r="K122" t="s">
        <v>88</v>
      </c>
      <c r="L122">
        <v>3</v>
      </c>
      <c r="M122" s="2">
        <v>425</v>
      </c>
    </row>
    <row r="123" spans="2:13" ht="12.75">
      <c r="B123" s="257">
        <v>2000</v>
      </c>
      <c r="C123" s="1" t="s">
        <v>95</v>
      </c>
      <c r="D123" s="15" t="s">
        <v>12</v>
      </c>
      <c r="E123" s="1" t="s">
        <v>1538</v>
      </c>
      <c r="F123" s="33" t="s">
        <v>87</v>
      </c>
      <c r="G123" s="30" t="s">
        <v>96</v>
      </c>
      <c r="H123" s="316">
        <f t="shared" si="7"/>
        <v>-16200</v>
      </c>
      <c r="I123" s="256">
        <f t="shared" si="6"/>
        <v>4.705882352941177</v>
      </c>
      <c r="K123" t="s">
        <v>88</v>
      </c>
      <c r="L123">
        <v>3</v>
      </c>
      <c r="M123" s="2">
        <v>425</v>
      </c>
    </row>
    <row r="124" spans="2:13" ht="12.75">
      <c r="B124" s="257">
        <v>500</v>
      </c>
      <c r="C124" s="1" t="s">
        <v>97</v>
      </c>
      <c r="D124" s="15" t="s">
        <v>12</v>
      </c>
      <c r="E124" s="1" t="s">
        <v>1538</v>
      </c>
      <c r="F124" s="33" t="s">
        <v>87</v>
      </c>
      <c r="G124" s="30" t="s">
        <v>96</v>
      </c>
      <c r="H124" s="316">
        <f t="shared" si="7"/>
        <v>-16700</v>
      </c>
      <c r="I124" s="256">
        <f t="shared" si="6"/>
        <v>1.1764705882352942</v>
      </c>
      <c r="K124" t="s">
        <v>88</v>
      </c>
      <c r="L124">
        <v>3</v>
      </c>
      <c r="M124" s="2">
        <v>425</v>
      </c>
    </row>
    <row r="125" spans="1:13" s="67" customFormat="1" ht="12.75">
      <c r="A125" s="63"/>
      <c r="B125" s="358">
        <f>SUM(B115:B124)</f>
        <v>16700</v>
      </c>
      <c r="C125" s="63" t="s">
        <v>98</v>
      </c>
      <c r="D125" s="63"/>
      <c r="E125" s="63"/>
      <c r="F125" s="65"/>
      <c r="G125" s="65"/>
      <c r="H125" s="317">
        <v>0</v>
      </c>
      <c r="I125" s="318">
        <f t="shared" si="6"/>
        <v>39.294117647058826</v>
      </c>
      <c r="M125" s="2">
        <v>425</v>
      </c>
    </row>
    <row r="126" spans="2:13" ht="12.75">
      <c r="B126" s="257"/>
      <c r="H126" s="316">
        <f aca="true" t="shared" si="8" ref="H126:H132">H125-B126</f>
        <v>0</v>
      </c>
      <c r="I126" s="256">
        <f t="shared" si="6"/>
        <v>0</v>
      </c>
      <c r="M126" s="2">
        <v>425</v>
      </c>
    </row>
    <row r="127" spans="2:13" ht="12.75">
      <c r="B127" s="360"/>
      <c r="H127" s="316">
        <f t="shared" si="8"/>
        <v>0</v>
      </c>
      <c r="I127" s="256">
        <f t="shared" si="6"/>
        <v>0</v>
      </c>
      <c r="M127" s="2">
        <v>425</v>
      </c>
    </row>
    <row r="128" spans="2:13" ht="12.75">
      <c r="B128" s="198">
        <v>1500</v>
      </c>
      <c r="C128" s="15" t="s">
        <v>35</v>
      </c>
      <c r="D128" s="15" t="s">
        <v>12</v>
      </c>
      <c r="E128" s="15" t="s">
        <v>36</v>
      </c>
      <c r="F128" s="33" t="s">
        <v>87</v>
      </c>
      <c r="G128" s="30" t="s">
        <v>50</v>
      </c>
      <c r="H128" s="316">
        <f t="shared" si="8"/>
        <v>-1500</v>
      </c>
      <c r="I128" s="256">
        <f t="shared" si="6"/>
        <v>3.5294117647058822</v>
      </c>
      <c r="K128" t="s">
        <v>88</v>
      </c>
      <c r="L128">
        <v>3</v>
      </c>
      <c r="M128" s="2">
        <v>425</v>
      </c>
    </row>
    <row r="129" spans="2:13" ht="12.75">
      <c r="B129" s="198">
        <v>1500</v>
      </c>
      <c r="C129" s="1" t="s">
        <v>35</v>
      </c>
      <c r="D129" s="15" t="s">
        <v>12</v>
      </c>
      <c r="E129" s="1" t="s">
        <v>36</v>
      </c>
      <c r="F129" s="33" t="s">
        <v>87</v>
      </c>
      <c r="G129" s="34" t="s">
        <v>20</v>
      </c>
      <c r="H129" s="316">
        <f t="shared" si="8"/>
        <v>-3000</v>
      </c>
      <c r="I129" s="256">
        <f t="shared" si="6"/>
        <v>3.5294117647058822</v>
      </c>
      <c r="K129" t="s">
        <v>88</v>
      </c>
      <c r="L129">
        <v>3</v>
      </c>
      <c r="M129" s="2">
        <v>425</v>
      </c>
    </row>
    <row r="130" spans="2:13" ht="12.75">
      <c r="B130" s="257">
        <v>1500</v>
      </c>
      <c r="C130" s="1" t="s">
        <v>35</v>
      </c>
      <c r="D130" s="15" t="s">
        <v>12</v>
      </c>
      <c r="E130" s="1" t="s">
        <v>36</v>
      </c>
      <c r="F130" s="33" t="s">
        <v>87</v>
      </c>
      <c r="G130" s="30" t="s">
        <v>22</v>
      </c>
      <c r="H130" s="316">
        <f t="shared" si="8"/>
        <v>-4500</v>
      </c>
      <c r="I130" s="256">
        <f t="shared" si="6"/>
        <v>3.5294117647058822</v>
      </c>
      <c r="K130" t="s">
        <v>88</v>
      </c>
      <c r="L130">
        <v>3</v>
      </c>
      <c r="M130" s="2">
        <v>425</v>
      </c>
    </row>
    <row r="131" spans="2:13" ht="12.75">
      <c r="B131" s="257">
        <v>1400</v>
      </c>
      <c r="C131" s="1" t="s">
        <v>35</v>
      </c>
      <c r="D131" s="15" t="s">
        <v>12</v>
      </c>
      <c r="E131" s="1" t="s">
        <v>36</v>
      </c>
      <c r="F131" s="33" t="s">
        <v>87</v>
      </c>
      <c r="G131" s="30" t="s">
        <v>96</v>
      </c>
      <c r="H131" s="316">
        <f t="shared" si="8"/>
        <v>-5900</v>
      </c>
      <c r="I131" s="256">
        <f t="shared" si="6"/>
        <v>3.2941176470588234</v>
      </c>
      <c r="K131" t="s">
        <v>88</v>
      </c>
      <c r="L131">
        <v>3</v>
      </c>
      <c r="M131" s="2">
        <v>425</v>
      </c>
    </row>
    <row r="132" spans="2:13" ht="12.75">
      <c r="B132" s="257">
        <v>1500</v>
      </c>
      <c r="C132" s="1" t="s">
        <v>35</v>
      </c>
      <c r="D132" s="15" t="s">
        <v>12</v>
      </c>
      <c r="E132" s="1" t="s">
        <v>36</v>
      </c>
      <c r="F132" s="33" t="s">
        <v>87</v>
      </c>
      <c r="G132" s="30" t="s">
        <v>99</v>
      </c>
      <c r="H132" s="316">
        <f t="shared" si="8"/>
        <v>-7400</v>
      </c>
      <c r="I132" s="256">
        <f t="shared" si="6"/>
        <v>3.5294117647058822</v>
      </c>
      <c r="K132" t="s">
        <v>88</v>
      </c>
      <c r="L132">
        <v>3</v>
      </c>
      <c r="M132" s="2">
        <v>425</v>
      </c>
    </row>
    <row r="133" spans="1:13" s="67" customFormat="1" ht="12.75">
      <c r="A133" s="63"/>
      <c r="B133" s="361">
        <f>SUM(B128:B132)</f>
        <v>7400</v>
      </c>
      <c r="C133" s="63"/>
      <c r="D133" s="63"/>
      <c r="E133" s="63" t="s">
        <v>36</v>
      </c>
      <c r="F133" s="65"/>
      <c r="G133" s="65"/>
      <c r="H133" s="317">
        <v>0</v>
      </c>
      <c r="I133" s="318">
        <f t="shared" si="6"/>
        <v>17.41176470588235</v>
      </c>
      <c r="M133" s="2">
        <v>425</v>
      </c>
    </row>
    <row r="134" spans="2:13" ht="12.75">
      <c r="B134" s="360"/>
      <c r="H134" s="316">
        <f aca="true" t="shared" si="9" ref="H134:H139">H133-B134</f>
        <v>0</v>
      </c>
      <c r="I134" s="256">
        <f t="shared" si="6"/>
        <v>0</v>
      </c>
      <c r="M134" s="2">
        <v>425</v>
      </c>
    </row>
    <row r="135" spans="2:13" ht="12.75">
      <c r="B135" s="360"/>
      <c r="H135" s="316">
        <f t="shared" si="9"/>
        <v>0</v>
      </c>
      <c r="I135" s="256">
        <f t="shared" si="6"/>
        <v>0</v>
      </c>
      <c r="M135" s="2">
        <v>425</v>
      </c>
    </row>
    <row r="136" spans="2:13" ht="12.75">
      <c r="B136" s="198">
        <v>5000</v>
      </c>
      <c r="C136" s="15" t="s">
        <v>69</v>
      </c>
      <c r="D136" s="15" t="s">
        <v>12</v>
      </c>
      <c r="E136" s="15" t="s">
        <v>1538</v>
      </c>
      <c r="F136" s="33" t="s">
        <v>100</v>
      </c>
      <c r="G136" s="30" t="s">
        <v>50</v>
      </c>
      <c r="H136" s="316">
        <f t="shared" si="9"/>
        <v>-5000</v>
      </c>
      <c r="I136" s="256">
        <f t="shared" si="6"/>
        <v>11.764705882352942</v>
      </c>
      <c r="K136" t="s">
        <v>88</v>
      </c>
      <c r="L136">
        <v>3</v>
      </c>
      <c r="M136" s="2">
        <v>425</v>
      </c>
    </row>
    <row r="137" spans="2:13" ht="12.75">
      <c r="B137" s="257">
        <v>3000</v>
      </c>
      <c r="C137" s="1" t="s">
        <v>69</v>
      </c>
      <c r="D137" s="15" t="s">
        <v>12</v>
      </c>
      <c r="E137" s="1" t="s">
        <v>1538</v>
      </c>
      <c r="F137" s="33" t="s">
        <v>87</v>
      </c>
      <c r="G137" s="30" t="s">
        <v>20</v>
      </c>
      <c r="H137" s="316">
        <f t="shared" si="9"/>
        <v>-8000</v>
      </c>
      <c r="I137" s="256">
        <f t="shared" si="6"/>
        <v>7.0588235294117645</v>
      </c>
      <c r="K137" t="s">
        <v>88</v>
      </c>
      <c r="L137">
        <v>3</v>
      </c>
      <c r="M137" s="2">
        <v>425</v>
      </c>
    </row>
    <row r="138" spans="2:13" ht="12.75">
      <c r="B138" s="257">
        <v>3000</v>
      </c>
      <c r="C138" s="1" t="s">
        <v>69</v>
      </c>
      <c r="D138" s="15" t="s">
        <v>12</v>
      </c>
      <c r="E138" s="1" t="s">
        <v>1538</v>
      </c>
      <c r="F138" s="33" t="s">
        <v>87</v>
      </c>
      <c r="G138" s="30" t="s">
        <v>22</v>
      </c>
      <c r="H138" s="316">
        <f t="shared" si="9"/>
        <v>-11000</v>
      </c>
      <c r="I138" s="256">
        <f t="shared" si="6"/>
        <v>7.0588235294117645</v>
      </c>
      <c r="K138" t="s">
        <v>88</v>
      </c>
      <c r="L138">
        <v>3</v>
      </c>
      <c r="M138" s="2">
        <v>425</v>
      </c>
    </row>
    <row r="139" spans="2:13" ht="12.75">
      <c r="B139" s="257">
        <v>5000</v>
      </c>
      <c r="C139" s="1" t="s">
        <v>69</v>
      </c>
      <c r="D139" s="15" t="s">
        <v>12</v>
      </c>
      <c r="E139" s="1" t="s">
        <v>1538</v>
      </c>
      <c r="F139" s="33" t="s">
        <v>101</v>
      </c>
      <c r="G139" s="30" t="s">
        <v>96</v>
      </c>
      <c r="H139" s="316">
        <f t="shared" si="9"/>
        <v>-16000</v>
      </c>
      <c r="I139" s="256">
        <f t="shared" si="6"/>
        <v>11.764705882352942</v>
      </c>
      <c r="K139" t="s">
        <v>88</v>
      </c>
      <c r="L139">
        <v>3</v>
      </c>
      <c r="M139" s="2">
        <v>425</v>
      </c>
    </row>
    <row r="140" spans="1:13" s="67" customFormat="1" ht="12.75">
      <c r="A140" s="63"/>
      <c r="B140" s="358">
        <f>SUM(B136:B139)</f>
        <v>16000</v>
      </c>
      <c r="C140" s="63" t="s">
        <v>69</v>
      </c>
      <c r="D140" s="63"/>
      <c r="E140" s="63"/>
      <c r="F140" s="65"/>
      <c r="G140" s="65"/>
      <c r="H140" s="317">
        <v>0</v>
      </c>
      <c r="I140" s="318">
        <f t="shared" si="6"/>
        <v>37.64705882352941</v>
      </c>
      <c r="M140" s="2">
        <v>425</v>
      </c>
    </row>
    <row r="141" spans="2:13" ht="12.75">
      <c r="B141" s="257"/>
      <c r="H141" s="316">
        <f aca="true" t="shared" si="10" ref="H141:H147">H140-B141</f>
        <v>0</v>
      </c>
      <c r="I141" s="256">
        <f t="shared" si="6"/>
        <v>0</v>
      </c>
      <c r="M141" s="2">
        <v>425</v>
      </c>
    </row>
    <row r="142" spans="2:13" ht="12.75">
      <c r="B142" s="257"/>
      <c r="H142" s="316">
        <f t="shared" si="10"/>
        <v>0</v>
      </c>
      <c r="I142" s="256">
        <f t="shared" si="6"/>
        <v>0</v>
      </c>
      <c r="M142" s="2">
        <v>425</v>
      </c>
    </row>
    <row r="143" spans="2:13" ht="12.75">
      <c r="B143" s="198">
        <v>2000</v>
      </c>
      <c r="C143" s="15" t="s">
        <v>39</v>
      </c>
      <c r="D143" s="15" t="s">
        <v>12</v>
      </c>
      <c r="E143" s="15" t="s">
        <v>1538</v>
      </c>
      <c r="F143" s="33" t="s">
        <v>87</v>
      </c>
      <c r="G143" s="30" t="s">
        <v>50</v>
      </c>
      <c r="H143" s="316">
        <f t="shared" si="10"/>
        <v>-2000</v>
      </c>
      <c r="I143" s="256">
        <f t="shared" si="6"/>
        <v>4.705882352941177</v>
      </c>
      <c r="K143" t="s">
        <v>88</v>
      </c>
      <c r="L143">
        <v>3</v>
      </c>
      <c r="M143" s="2">
        <v>425</v>
      </c>
    </row>
    <row r="144" spans="2:13" ht="12.75">
      <c r="B144" s="257">
        <v>2000</v>
      </c>
      <c r="C144" s="1" t="s">
        <v>39</v>
      </c>
      <c r="D144" s="15" t="s">
        <v>12</v>
      </c>
      <c r="E144" s="1" t="s">
        <v>1538</v>
      </c>
      <c r="F144" s="33" t="s">
        <v>87</v>
      </c>
      <c r="G144" s="30" t="s">
        <v>20</v>
      </c>
      <c r="H144" s="316">
        <f t="shared" si="10"/>
        <v>-4000</v>
      </c>
      <c r="I144" s="256">
        <f t="shared" si="6"/>
        <v>4.705882352941177</v>
      </c>
      <c r="K144" t="s">
        <v>88</v>
      </c>
      <c r="L144">
        <v>3</v>
      </c>
      <c r="M144" s="2">
        <v>425</v>
      </c>
    </row>
    <row r="145" spans="2:13" ht="12.75">
      <c r="B145" s="257">
        <v>2000</v>
      </c>
      <c r="C145" s="1" t="s">
        <v>39</v>
      </c>
      <c r="D145" s="15" t="s">
        <v>12</v>
      </c>
      <c r="E145" s="1" t="s">
        <v>1538</v>
      </c>
      <c r="F145" s="33" t="s">
        <v>87</v>
      </c>
      <c r="G145" s="30" t="s">
        <v>22</v>
      </c>
      <c r="H145" s="316">
        <f t="shared" si="10"/>
        <v>-6000</v>
      </c>
      <c r="I145" s="256">
        <f t="shared" si="6"/>
        <v>4.705882352941177</v>
      </c>
      <c r="K145" t="s">
        <v>88</v>
      </c>
      <c r="L145">
        <v>3</v>
      </c>
      <c r="M145" s="2">
        <v>425</v>
      </c>
    </row>
    <row r="146" spans="2:13" ht="12.75">
      <c r="B146" s="257">
        <v>2000</v>
      </c>
      <c r="C146" s="1" t="s">
        <v>39</v>
      </c>
      <c r="D146" s="15" t="s">
        <v>12</v>
      </c>
      <c r="E146" s="1" t="s">
        <v>1538</v>
      </c>
      <c r="F146" s="33" t="s">
        <v>87</v>
      </c>
      <c r="G146" s="30" t="s">
        <v>96</v>
      </c>
      <c r="H146" s="316">
        <f t="shared" si="10"/>
        <v>-8000</v>
      </c>
      <c r="I146" s="256">
        <f t="shared" si="6"/>
        <v>4.705882352941177</v>
      </c>
      <c r="K146" t="s">
        <v>88</v>
      </c>
      <c r="L146">
        <v>3</v>
      </c>
      <c r="M146" s="2">
        <v>425</v>
      </c>
    </row>
    <row r="147" spans="2:13" ht="12.75">
      <c r="B147" s="257">
        <v>2000</v>
      </c>
      <c r="C147" s="1" t="s">
        <v>39</v>
      </c>
      <c r="D147" s="15" t="s">
        <v>12</v>
      </c>
      <c r="E147" s="1" t="s">
        <v>1538</v>
      </c>
      <c r="F147" s="33" t="s">
        <v>87</v>
      </c>
      <c r="G147" s="30" t="s">
        <v>99</v>
      </c>
      <c r="H147" s="316">
        <f t="shared" si="10"/>
        <v>-10000</v>
      </c>
      <c r="I147" s="256">
        <f t="shared" si="6"/>
        <v>4.705882352941177</v>
      </c>
      <c r="K147" t="s">
        <v>88</v>
      </c>
      <c r="L147">
        <v>3</v>
      </c>
      <c r="M147" s="2">
        <v>425</v>
      </c>
    </row>
    <row r="148" spans="1:13" s="67" customFormat="1" ht="12.75">
      <c r="A148" s="63"/>
      <c r="B148" s="358">
        <f>SUM(B143:B147)</f>
        <v>10000</v>
      </c>
      <c r="C148" s="63"/>
      <c r="D148" s="63"/>
      <c r="E148" s="63"/>
      <c r="F148" s="65"/>
      <c r="G148" s="65"/>
      <c r="H148" s="317">
        <v>0</v>
      </c>
      <c r="I148" s="318">
        <f t="shared" si="6"/>
        <v>23.529411764705884</v>
      </c>
      <c r="M148" s="2">
        <v>425</v>
      </c>
    </row>
    <row r="149" spans="2:13" ht="12.75">
      <c r="B149" s="257"/>
      <c r="H149" s="316">
        <f>H148-B149</f>
        <v>0</v>
      </c>
      <c r="I149" s="256">
        <f t="shared" si="6"/>
        <v>0</v>
      </c>
      <c r="M149" s="2">
        <v>425</v>
      </c>
    </row>
    <row r="150" spans="2:13" ht="12.75">
      <c r="B150" s="257"/>
      <c r="H150" s="316">
        <f>H149-B150</f>
        <v>0</v>
      </c>
      <c r="I150" s="256">
        <f t="shared" si="6"/>
        <v>0</v>
      </c>
      <c r="M150" s="2">
        <v>425</v>
      </c>
    </row>
    <row r="151" spans="2:13" ht="12.75">
      <c r="B151" s="198">
        <v>1000</v>
      </c>
      <c r="C151" s="15" t="s">
        <v>102</v>
      </c>
      <c r="D151" s="15" t="s">
        <v>12</v>
      </c>
      <c r="E151" s="15" t="s">
        <v>41</v>
      </c>
      <c r="F151" s="33" t="s">
        <v>87</v>
      </c>
      <c r="G151" s="30" t="s">
        <v>50</v>
      </c>
      <c r="H151" s="316">
        <f>H150-B151</f>
        <v>-1000</v>
      </c>
      <c r="I151" s="256">
        <f t="shared" si="6"/>
        <v>2.3529411764705883</v>
      </c>
      <c r="K151" t="s">
        <v>88</v>
      </c>
      <c r="L151">
        <v>3</v>
      </c>
      <c r="M151" s="2">
        <v>425</v>
      </c>
    </row>
    <row r="152" spans="2:13" ht="12.75">
      <c r="B152" s="257">
        <v>1000</v>
      </c>
      <c r="C152" s="1" t="s">
        <v>102</v>
      </c>
      <c r="D152" s="15" t="s">
        <v>12</v>
      </c>
      <c r="E152" s="1" t="s">
        <v>41</v>
      </c>
      <c r="F152" s="33" t="s">
        <v>87</v>
      </c>
      <c r="G152" s="30" t="s">
        <v>20</v>
      </c>
      <c r="H152" s="316">
        <f>H151-B152</f>
        <v>-2000</v>
      </c>
      <c r="I152" s="256">
        <f t="shared" si="6"/>
        <v>2.3529411764705883</v>
      </c>
      <c r="K152" t="s">
        <v>88</v>
      </c>
      <c r="L152">
        <v>3</v>
      </c>
      <c r="M152" s="2">
        <v>425</v>
      </c>
    </row>
    <row r="153" spans="2:13" ht="12.75">
      <c r="B153" s="257">
        <v>1000</v>
      </c>
      <c r="C153" s="1" t="s">
        <v>102</v>
      </c>
      <c r="D153" s="15" t="s">
        <v>12</v>
      </c>
      <c r="E153" s="1" t="s">
        <v>41</v>
      </c>
      <c r="F153" s="33" t="s">
        <v>87</v>
      </c>
      <c r="G153" s="30" t="s">
        <v>22</v>
      </c>
      <c r="H153" s="316">
        <f>H152-B153</f>
        <v>-3000</v>
      </c>
      <c r="I153" s="256">
        <f aca="true" t="shared" si="11" ref="I153:I216">+B153/M153</f>
        <v>2.3529411764705883</v>
      </c>
      <c r="K153" t="s">
        <v>88</v>
      </c>
      <c r="L153">
        <v>3</v>
      </c>
      <c r="M153" s="2">
        <v>425</v>
      </c>
    </row>
    <row r="154" spans="1:13" s="67" customFormat="1" ht="12.75">
      <c r="A154" s="63"/>
      <c r="B154" s="358">
        <f>SUM(B151:B153)</f>
        <v>3000</v>
      </c>
      <c r="C154" s="63"/>
      <c r="D154" s="63"/>
      <c r="E154" s="63" t="s">
        <v>41</v>
      </c>
      <c r="F154" s="65"/>
      <c r="G154" s="65"/>
      <c r="H154" s="317">
        <v>0</v>
      </c>
      <c r="I154" s="318">
        <f t="shared" si="11"/>
        <v>7.0588235294117645</v>
      </c>
      <c r="M154" s="2">
        <v>425</v>
      </c>
    </row>
    <row r="155" spans="2:13" ht="12.75">
      <c r="B155" s="257"/>
      <c r="H155" s="316">
        <f>H154-B155</f>
        <v>0</v>
      </c>
      <c r="I155" s="256">
        <f t="shared" si="11"/>
        <v>0</v>
      </c>
      <c r="M155" s="2">
        <v>425</v>
      </c>
    </row>
    <row r="156" spans="2:13" ht="12.75">
      <c r="B156" s="257"/>
      <c r="H156" s="316">
        <f>H155-B156</f>
        <v>0</v>
      </c>
      <c r="I156" s="256">
        <f t="shared" si="11"/>
        <v>0</v>
      </c>
      <c r="M156" s="2">
        <v>425</v>
      </c>
    </row>
    <row r="157" spans="2:13" ht="12.75">
      <c r="B157" s="257"/>
      <c r="H157" s="316">
        <f>H156-B157</f>
        <v>0</v>
      </c>
      <c r="I157" s="256">
        <f t="shared" si="11"/>
        <v>0</v>
      </c>
      <c r="M157" s="2">
        <v>425</v>
      </c>
    </row>
    <row r="158" spans="2:13" ht="12.75">
      <c r="B158" s="257"/>
      <c r="H158" s="316">
        <f>H157-B158</f>
        <v>0</v>
      </c>
      <c r="I158" s="256">
        <f t="shared" si="11"/>
        <v>0</v>
      </c>
      <c r="M158" s="2">
        <v>425</v>
      </c>
    </row>
    <row r="159" spans="1:13" s="67" customFormat="1" ht="12.75">
      <c r="A159" s="63"/>
      <c r="B159" s="358">
        <f>+B162+B172+B177+B182+B187</f>
        <v>18200</v>
      </c>
      <c r="C159" s="68" t="s">
        <v>103</v>
      </c>
      <c r="D159" s="69" t="s">
        <v>104</v>
      </c>
      <c r="E159" s="68" t="s">
        <v>15</v>
      </c>
      <c r="F159" s="70" t="s">
        <v>105</v>
      </c>
      <c r="G159" s="71" t="s">
        <v>358</v>
      </c>
      <c r="H159" s="317">
        <f>H158-B159</f>
        <v>-18200</v>
      </c>
      <c r="I159" s="318">
        <f t="shared" si="11"/>
        <v>42.8235294117647</v>
      </c>
      <c r="J159" s="66"/>
      <c r="K159" s="66"/>
      <c r="M159" s="2">
        <v>425</v>
      </c>
    </row>
    <row r="160" spans="2:13" ht="12.75">
      <c r="B160" s="257"/>
      <c r="H160" s="316">
        <v>0</v>
      </c>
      <c r="I160" s="256">
        <f t="shared" si="11"/>
        <v>0</v>
      </c>
      <c r="M160" s="2">
        <v>425</v>
      </c>
    </row>
    <row r="161" spans="2:13" ht="12.75">
      <c r="B161" s="257">
        <v>3000</v>
      </c>
      <c r="C161" s="1" t="s">
        <v>0</v>
      </c>
      <c r="D161" s="1" t="s">
        <v>12</v>
      </c>
      <c r="E161" s="1" t="s">
        <v>106</v>
      </c>
      <c r="F161" s="62" t="s">
        <v>107</v>
      </c>
      <c r="G161" s="30" t="s">
        <v>82</v>
      </c>
      <c r="H161" s="316">
        <f>H160-B161</f>
        <v>-3000</v>
      </c>
      <c r="I161" s="256">
        <f t="shared" si="11"/>
        <v>7.0588235294117645</v>
      </c>
      <c r="K161" t="s">
        <v>0</v>
      </c>
      <c r="L161">
        <v>4</v>
      </c>
      <c r="M161" s="2">
        <v>425</v>
      </c>
    </row>
    <row r="162" spans="1:13" s="67" customFormat="1" ht="12.75">
      <c r="A162" s="63"/>
      <c r="B162" s="358">
        <f>SUM(B161)</f>
        <v>3000</v>
      </c>
      <c r="C162" s="63" t="s">
        <v>18</v>
      </c>
      <c r="D162" s="63"/>
      <c r="E162" s="63"/>
      <c r="F162" s="65"/>
      <c r="G162" s="65"/>
      <c r="H162" s="317">
        <v>0</v>
      </c>
      <c r="I162" s="318">
        <f t="shared" si="11"/>
        <v>7.0588235294117645</v>
      </c>
      <c r="M162" s="2">
        <v>425</v>
      </c>
    </row>
    <row r="163" spans="2:13" ht="12.75">
      <c r="B163" s="257"/>
      <c r="H163" s="316">
        <f aca="true" t="shared" si="12" ref="H163:H171">H162-B163</f>
        <v>0</v>
      </c>
      <c r="I163" s="256">
        <f t="shared" si="11"/>
        <v>0</v>
      </c>
      <c r="M163" s="2">
        <v>425</v>
      </c>
    </row>
    <row r="164" spans="2:13" ht="12.75">
      <c r="B164" s="257"/>
      <c r="H164" s="316">
        <f t="shared" si="12"/>
        <v>0</v>
      </c>
      <c r="I164" s="256">
        <f t="shared" si="11"/>
        <v>0</v>
      </c>
      <c r="M164" s="2">
        <v>425</v>
      </c>
    </row>
    <row r="165" spans="2:13" ht="12.75">
      <c r="B165" s="198">
        <v>1300</v>
      </c>
      <c r="C165" s="1" t="s">
        <v>23</v>
      </c>
      <c r="D165" s="15" t="s">
        <v>54</v>
      </c>
      <c r="E165" s="1" t="s">
        <v>1537</v>
      </c>
      <c r="F165" s="30" t="s">
        <v>108</v>
      </c>
      <c r="G165" s="34" t="s">
        <v>32</v>
      </c>
      <c r="H165" s="316">
        <f t="shared" si="12"/>
        <v>-1300</v>
      </c>
      <c r="I165" s="256">
        <f t="shared" si="11"/>
        <v>3.0588235294117645</v>
      </c>
      <c r="K165" t="s">
        <v>106</v>
      </c>
      <c r="L165">
        <v>4</v>
      </c>
      <c r="M165" s="2">
        <v>425</v>
      </c>
    </row>
    <row r="166" spans="2:13" ht="12.75">
      <c r="B166" s="198">
        <v>1000</v>
      </c>
      <c r="C166" s="36" t="s">
        <v>109</v>
      </c>
      <c r="D166" s="15" t="s">
        <v>54</v>
      </c>
      <c r="E166" s="36" t="s">
        <v>1537</v>
      </c>
      <c r="F166" s="30" t="s">
        <v>110</v>
      </c>
      <c r="G166" s="34" t="s">
        <v>32</v>
      </c>
      <c r="H166" s="316">
        <f t="shared" si="12"/>
        <v>-2300</v>
      </c>
      <c r="I166" s="256">
        <f t="shared" si="11"/>
        <v>2.3529411764705883</v>
      </c>
      <c r="K166" t="s">
        <v>106</v>
      </c>
      <c r="L166">
        <v>4</v>
      </c>
      <c r="M166" s="2">
        <v>425</v>
      </c>
    </row>
    <row r="167" spans="2:13" ht="12.75">
      <c r="B167" s="198">
        <v>500</v>
      </c>
      <c r="C167" s="36" t="s">
        <v>111</v>
      </c>
      <c r="D167" s="15" t="s">
        <v>54</v>
      </c>
      <c r="E167" s="36" t="s">
        <v>1537</v>
      </c>
      <c r="F167" s="30" t="s">
        <v>112</v>
      </c>
      <c r="G167" s="34" t="s">
        <v>32</v>
      </c>
      <c r="H167" s="316">
        <f t="shared" si="12"/>
        <v>-2800</v>
      </c>
      <c r="I167" s="256">
        <f t="shared" si="11"/>
        <v>1.1764705882352942</v>
      </c>
      <c r="K167" t="s">
        <v>106</v>
      </c>
      <c r="L167">
        <v>4</v>
      </c>
      <c r="M167" s="2">
        <v>425</v>
      </c>
    </row>
    <row r="168" spans="2:13" ht="12.75">
      <c r="B168" s="198">
        <v>1000</v>
      </c>
      <c r="C168" s="36" t="s">
        <v>113</v>
      </c>
      <c r="D168" s="15" t="s">
        <v>54</v>
      </c>
      <c r="E168" s="36" t="s">
        <v>1537</v>
      </c>
      <c r="F168" s="30" t="s">
        <v>114</v>
      </c>
      <c r="G168" s="34" t="s">
        <v>32</v>
      </c>
      <c r="H168" s="316">
        <f t="shared" si="12"/>
        <v>-3800</v>
      </c>
      <c r="I168" s="256">
        <f t="shared" si="11"/>
        <v>2.3529411764705883</v>
      </c>
      <c r="K168" t="s">
        <v>106</v>
      </c>
      <c r="L168">
        <v>4</v>
      </c>
      <c r="M168" s="2">
        <v>425</v>
      </c>
    </row>
    <row r="169" spans="2:13" ht="12.75">
      <c r="B169" s="257">
        <v>2000</v>
      </c>
      <c r="C169" s="1" t="s">
        <v>118</v>
      </c>
      <c r="D169" s="15" t="s">
        <v>54</v>
      </c>
      <c r="E169" s="1" t="s">
        <v>36</v>
      </c>
      <c r="F169" s="30" t="s">
        <v>112</v>
      </c>
      <c r="G169" s="30" t="s">
        <v>38</v>
      </c>
      <c r="H169" s="316">
        <f t="shared" si="12"/>
        <v>-5800</v>
      </c>
      <c r="I169" s="256">
        <f t="shared" si="11"/>
        <v>4.705882352941177</v>
      </c>
      <c r="K169" t="s">
        <v>106</v>
      </c>
      <c r="L169">
        <v>4</v>
      </c>
      <c r="M169" s="2">
        <v>425</v>
      </c>
    </row>
    <row r="170" spans="2:13" ht="12.75">
      <c r="B170" s="257">
        <v>2000</v>
      </c>
      <c r="C170" s="1" t="s">
        <v>119</v>
      </c>
      <c r="D170" s="15" t="s">
        <v>54</v>
      </c>
      <c r="E170" s="1" t="s">
        <v>36</v>
      </c>
      <c r="F170" s="30" t="s">
        <v>112</v>
      </c>
      <c r="G170" s="30" t="s">
        <v>38</v>
      </c>
      <c r="H170" s="316">
        <f t="shared" si="12"/>
        <v>-7800</v>
      </c>
      <c r="I170" s="256">
        <f t="shared" si="11"/>
        <v>4.705882352941177</v>
      </c>
      <c r="K170" t="s">
        <v>106</v>
      </c>
      <c r="L170">
        <v>4</v>
      </c>
      <c r="M170" s="2">
        <v>425</v>
      </c>
    </row>
    <row r="171" spans="2:13" ht="12.75">
      <c r="B171" s="257">
        <v>1700</v>
      </c>
      <c r="C171" s="1" t="s">
        <v>115</v>
      </c>
      <c r="D171" s="15" t="s">
        <v>54</v>
      </c>
      <c r="E171" s="1" t="s">
        <v>1537</v>
      </c>
      <c r="F171" s="30" t="s">
        <v>116</v>
      </c>
      <c r="G171" s="30" t="s">
        <v>117</v>
      </c>
      <c r="H171" s="316">
        <f t="shared" si="12"/>
        <v>-9500</v>
      </c>
      <c r="I171" s="256">
        <f t="shared" si="11"/>
        <v>4</v>
      </c>
      <c r="K171" t="s">
        <v>106</v>
      </c>
      <c r="L171">
        <v>4</v>
      </c>
      <c r="M171" s="2">
        <v>425</v>
      </c>
    </row>
    <row r="172" spans="1:13" s="67" customFormat="1" ht="12.75">
      <c r="A172" s="63"/>
      <c r="B172" s="358">
        <f>SUM(B165:B171)</f>
        <v>9500</v>
      </c>
      <c r="C172" s="63" t="s">
        <v>98</v>
      </c>
      <c r="D172" s="63"/>
      <c r="E172" s="63"/>
      <c r="F172" s="65"/>
      <c r="G172" s="65"/>
      <c r="H172" s="317">
        <v>0</v>
      </c>
      <c r="I172" s="318">
        <f t="shared" si="11"/>
        <v>22.352941176470587</v>
      </c>
      <c r="M172" s="2">
        <v>425</v>
      </c>
    </row>
    <row r="173" spans="2:13" ht="12.75">
      <c r="B173" s="257"/>
      <c r="H173" s="316">
        <f>H172-B173</f>
        <v>0</v>
      </c>
      <c r="I173" s="256">
        <f t="shared" si="11"/>
        <v>0</v>
      </c>
      <c r="M173" s="2">
        <v>425</v>
      </c>
    </row>
    <row r="174" spans="2:13" ht="12.75">
      <c r="B174" s="257"/>
      <c r="H174" s="316">
        <f>H173-B174</f>
        <v>0</v>
      </c>
      <c r="I174" s="256">
        <f t="shared" si="11"/>
        <v>0</v>
      </c>
      <c r="M174" s="2">
        <v>425</v>
      </c>
    </row>
    <row r="175" spans="2:13" ht="12.75">
      <c r="B175" s="257">
        <v>1500</v>
      </c>
      <c r="C175" s="41" t="s">
        <v>35</v>
      </c>
      <c r="D175" s="15" t="s">
        <v>54</v>
      </c>
      <c r="E175" s="41" t="s">
        <v>36</v>
      </c>
      <c r="F175" s="30" t="s">
        <v>112</v>
      </c>
      <c r="G175" s="30" t="s">
        <v>38</v>
      </c>
      <c r="H175" s="316">
        <f>H174-B175</f>
        <v>-1500</v>
      </c>
      <c r="I175" s="256">
        <f t="shared" si="11"/>
        <v>3.5294117647058822</v>
      </c>
      <c r="J175" s="40"/>
      <c r="K175" t="s">
        <v>106</v>
      </c>
      <c r="L175">
        <v>4</v>
      </c>
      <c r="M175" s="2">
        <v>425</v>
      </c>
    </row>
    <row r="176" spans="2:13" ht="12.75">
      <c r="B176" s="257">
        <v>200</v>
      </c>
      <c r="C176" s="1" t="s">
        <v>35</v>
      </c>
      <c r="D176" s="15" t="s">
        <v>54</v>
      </c>
      <c r="E176" s="1" t="s">
        <v>36</v>
      </c>
      <c r="F176" s="30" t="s">
        <v>112</v>
      </c>
      <c r="G176" s="30" t="s">
        <v>117</v>
      </c>
      <c r="H176" s="316">
        <f>H175-B176</f>
        <v>-1700</v>
      </c>
      <c r="I176" s="256">
        <f t="shared" si="11"/>
        <v>0.47058823529411764</v>
      </c>
      <c r="K176" t="s">
        <v>106</v>
      </c>
      <c r="L176">
        <v>4</v>
      </c>
      <c r="M176" s="2">
        <v>425</v>
      </c>
    </row>
    <row r="177" spans="1:13" s="67" customFormat="1" ht="12.75">
      <c r="A177" s="63"/>
      <c r="B177" s="358">
        <f>SUM(B175:B176)</f>
        <v>1700</v>
      </c>
      <c r="C177" s="63"/>
      <c r="D177" s="63"/>
      <c r="E177" s="63" t="s">
        <v>36</v>
      </c>
      <c r="F177" s="65"/>
      <c r="G177" s="65"/>
      <c r="H177" s="317">
        <v>0</v>
      </c>
      <c r="I177" s="318">
        <f t="shared" si="11"/>
        <v>4</v>
      </c>
      <c r="M177" s="2">
        <v>425</v>
      </c>
    </row>
    <row r="178" spans="2:13" ht="12.75">
      <c r="B178" s="257"/>
      <c r="H178" s="316">
        <f>H177-B178</f>
        <v>0</v>
      </c>
      <c r="I178" s="256">
        <f t="shared" si="11"/>
        <v>0</v>
      </c>
      <c r="M178" s="2">
        <v>425</v>
      </c>
    </row>
    <row r="179" spans="2:13" ht="12.75">
      <c r="B179" s="257"/>
      <c r="H179" s="316">
        <f>H178-B179</f>
        <v>0</v>
      </c>
      <c r="I179" s="256">
        <f t="shared" si="11"/>
        <v>0</v>
      </c>
      <c r="M179" s="2">
        <v>425</v>
      </c>
    </row>
    <row r="180" spans="2:13" ht="12.75">
      <c r="B180" s="198">
        <v>1000</v>
      </c>
      <c r="C180" s="15" t="s">
        <v>39</v>
      </c>
      <c r="D180" s="15" t="s">
        <v>54</v>
      </c>
      <c r="E180" s="15" t="s">
        <v>1537</v>
      </c>
      <c r="F180" s="30" t="s">
        <v>112</v>
      </c>
      <c r="G180" s="33" t="s">
        <v>32</v>
      </c>
      <c r="H180" s="316">
        <f>H179-B180</f>
        <v>-1000</v>
      </c>
      <c r="I180" s="256">
        <f t="shared" si="11"/>
        <v>2.3529411764705883</v>
      </c>
      <c r="K180" t="s">
        <v>106</v>
      </c>
      <c r="L180">
        <v>4</v>
      </c>
      <c r="M180" s="2">
        <v>425</v>
      </c>
    </row>
    <row r="181" spans="2:13" ht="12.75">
      <c r="B181" s="257">
        <v>1000</v>
      </c>
      <c r="C181" s="1" t="s">
        <v>39</v>
      </c>
      <c r="D181" s="15" t="s">
        <v>54</v>
      </c>
      <c r="E181" s="1" t="s">
        <v>1537</v>
      </c>
      <c r="F181" s="30" t="s">
        <v>112</v>
      </c>
      <c r="G181" s="30" t="s">
        <v>38</v>
      </c>
      <c r="H181" s="316">
        <f>H180-B181</f>
        <v>-2000</v>
      </c>
      <c r="I181" s="256">
        <f t="shared" si="11"/>
        <v>2.3529411764705883</v>
      </c>
      <c r="K181" t="s">
        <v>106</v>
      </c>
      <c r="L181">
        <v>4</v>
      </c>
      <c r="M181" s="2">
        <v>425</v>
      </c>
    </row>
    <row r="182" spans="1:13" s="67" customFormat="1" ht="12.75">
      <c r="A182" s="63"/>
      <c r="B182" s="358">
        <f>SUM(B180:B181)</f>
        <v>2000</v>
      </c>
      <c r="C182" s="63" t="s">
        <v>39</v>
      </c>
      <c r="D182" s="63"/>
      <c r="E182" s="63"/>
      <c r="F182" s="65"/>
      <c r="G182" s="65"/>
      <c r="H182" s="317">
        <v>0</v>
      </c>
      <c r="I182" s="318">
        <f t="shared" si="11"/>
        <v>4.705882352941177</v>
      </c>
      <c r="M182" s="2">
        <v>425</v>
      </c>
    </row>
    <row r="183" spans="2:13" ht="12.75">
      <c r="B183" s="257"/>
      <c r="H183" s="316">
        <f>H182-B183</f>
        <v>0</v>
      </c>
      <c r="I183" s="256">
        <f t="shared" si="11"/>
        <v>0</v>
      </c>
      <c r="M183" s="2">
        <v>425</v>
      </c>
    </row>
    <row r="184" spans="2:13" ht="12.75">
      <c r="B184" s="257"/>
      <c r="H184" s="316">
        <f>H183-B184</f>
        <v>0</v>
      </c>
      <c r="I184" s="256">
        <f t="shared" si="11"/>
        <v>0</v>
      </c>
      <c r="M184" s="2">
        <v>425</v>
      </c>
    </row>
    <row r="185" spans="1:13" ht="12.75">
      <c r="A185" s="15"/>
      <c r="B185" s="198">
        <v>1000</v>
      </c>
      <c r="C185" s="15" t="s">
        <v>120</v>
      </c>
      <c r="D185" s="15" t="s">
        <v>54</v>
      </c>
      <c r="E185" s="15" t="s">
        <v>41</v>
      </c>
      <c r="F185" s="30" t="s">
        <v>112</v>
      </c>
      <c r="G185" s="33" t="s">
        <v>32</v>
      </c>
      <c r="H185" s="316">
        <f>H184-B185</f>
        <v>-1000</v>
      </c>
      <c r="I185" s="256">
        <f t="shared" si="11"/>
        <v>2.3529411764705883</v>
      </c>
      <c r="J185" s="18"/>
      <c r="K185" t="s">
        <v>106</v>
      </c>
      <c r="L185">
        <v>4</v>
      </c>
      <c r="M185" s="2">
        <v>425</v>
      </c>
    </row>
    <row r="186" spans="1:13" s="18" customFormat="1" ht="12.75">
      <c r="A186" s="15"/>
      <c r="B186" s="198">
        <v>1000</v>
      </c>
      <c r="C186" s="15" t="s">
        <v>120</v>
      </c>
      <c r="D186" s="15" t="s">
        <v>54</v>
      </c>
      <c r="E186" s="15" t="s">
        <v>41</v>
      </c>
      <c r="F186" s="33" t="s">
        <v>112</v>
      </c>
      <c r="G186" s="33" t="s">
        <v>38</v>
      </c>
      <c r="H186" s="316">
        <f>H185-B186</f>
        <v>-2000</v>
      </c>
      <c r="I186" s="256">
        <f t="shared" si="11"/>
        <v>2.3529411764705883</v>
      </c>
      <c r="K186" s="18" t="s">
        <v>106</v>
      </c>
      <c r="L186" s="18">
        <v>4</v>
      </c>
      <c r="M186" s="2">
        <v>425</v>
      </c>
    </row>
    <row r="187" spans="1:13" s="67" customFormat="1" ht="12.75">
      <c r="A187" s="63"/>
      <c r="B187" s="358">
        <f>SUM(B185:B186)</f>
        <v>2000</v>
      </c>
      <c r="C187" s="63"/>
      <c r="D187" s="63"/>
      <c r="E187" s="63" t="s">
        <v>41</v>
      </c>
      <c r="F187" s="65"/>
      <c r="G187" s="65"/>
      <c r="H187" s="317">
        <v>0</v>
      </c>
      <c r="I187" s="318">
        <f t="shared" si="11"/>
        <v>4.705882352941177</v>
      </c>
      <c r="M187" s="2">
        <v>425</v>
      </c>
    </row>
    <row r="188" spans="2:13" ht="12.75">
      <c r="B188" s="257"/>
      <c r="H188" s="316">
        <f>H187-B188</f>
        <v>0</v>
      </c>
      <c r="I188" s="256">
        <f t="shared" si="11"/>
        <v>0</v>
      </c>
      <c r="M188" s="2">
        <v>425</v>
      </c>
    </row>
    <row r="189" spans="2:13" ht="12.75">
      <c r="B189" s="257"/>
      <c r="H189" s="316">
        <f>H188-B189</f>
        <v>0</v>
      </c>
      <c r="I189" s="256">
        <f t="shared" si="11"/>
        <v>0</v>
      </c>
      <c r="M189" s="2">
        <v>425</v>
      </c>
    </row>
    <row r="190" spans="2:13" ht="12.75">
      <c r="B190" s="257"/>
      <c r="H190" s="316">
        <f>H189-B190</f>
        <v>0</v>
      </c>
      <c r="I190" s="256">
        <f t="shared" si="11"/>
        <v>0</v>
      </c>
      <c r="M190" s="2">
        <v>425</v>
      </c>
    </row>
    <row r="191" spans="2:13" ht="12.75">
      <c r="B191" s="257"/>
      <c r="H191" s="316">
        <f>H190-B191</f>
        <v>0</v>
      </c>
      <c r="I191" s="256">
        <f t="shared" si="11"/>
        <v>0</v>
      </c>
      <c r="M191" s="2">
        <v>425</v>
      </c>
    </row>
    <row r="192" spans="1:13" s="67" customFormat="1" ht="12.75">
      <c r="A192" s="63"/>
      <c r="B192" s="358">
        <f>+B195+B201+B209+B213+B218+B222</f>
        <v>14550</v>
      </c>
      <c r="C192" s="68" t="s">
        <v>121</v>
      </c>
      <c r="D192" s="69" t="s">
        <v>104</v>
      </c>
      <c r="E192" s="68" t="s">
        <v>15</v>
      </c>
      <c r="F192" s="70" t="s">
        <v>122</v>
      </c>
      <c r="G192" s="71" t="s">
        <v>123</v>
      </c>
      <c r="H192" s="317"/>
      <c r="I192" s="318">
        <f t="shared" si="11"/>
        <v>34.23529411764706</v>
      </c>
      <c r="J192" s="66"/>
      <c r="K192" s="66"/>
      <c r="M192" s="2">
        <v>425</v>
      </c>
    </row>
    <row r="193" spans="2:13" ht="12.75">
      <c r="B193" s="257"/>
      <c r="H193" s="316">
        <v>0</v>
      </c>
      <c r="I193" s="256">
        <f t="shared" si="11"/>
        <v>0</v>
      </c>
      <c r="M193" s="2">
        <v>425</v>
      </c>
    </row>
    <row r="194" spans="2:13" ht="12.75">
      <c r="B194" s="257">
        <v>2500</v>
      </c>
      <c r="C194" s="1" t="s">
        <v>18</v>
      </c>
      <c r="D194" s="1" t="s">
        <v>12</v>
      </c>
      <c r="E194" s="1" t="s">
        <v>124</v>
      </c>
      <c r="F194" s="62" t="s">
        <v>125</v>
      </c>
      <c r="G194" s="30" t="s">
        <v>22</v>
      </c>
      <c r="H194" s="316">
        <f>H193-B194</f>
        <v>-2500</v>
      </c>
      <c r="I194" s="256">
        <f t="shared" si="11"/>
        <v>5.882352941176471</v>
      </c>
      <c r="K194" t="s">
        <v>0</v>
      </c>
      <c r="L194">
        <v>5</v>
      </c>
      <c r="M194" s="2">
        <v>425</v>
      </c>
    </row>
    <row r="195" spans="1:13" s="67" customFormat="1" ht="12.75">
      <c r="A195" s="63"/>
      <c r="B195" s="358">
        <f>SUM(B194)</f>
        <v>2500</v>
      </c>
      <c r="C195" s="63" t="s">
        <v>0</v>
      </c>
      <c r="D195" s="63"/>
      <c r="E195" s="63"/>
      <c r="F195" s="65"/>
      <c r="G195" s="65"/>
      <c r="H195" s="317">
        <v>0</v>
      </c>
      <c r="I195" s="318">
        <f t="shared" si="11"/>
        <v>5.882352941176471</v>
      </c>
      <c r="M195" s="2">
        <v>425</v>
      </c>
    </row>
    <row r="196" spans="2:13" ht="12.75">
      <c r="B196" s="257"/>
      <c r="H196" s="316">
        <f>H195-B196</f>
        <v>0</v>
      </c>
      <c r="I196" s="256">
        <f t="shared" si="11"/>
        <v>0</v>
      </c>
      <c r="M196" s="2">
        <v>425</v>
      </c>
    </row>
    <row r="197" spans="2:13" ht="12.75">
      <c r="B197" s="257"/>
      <c r="H197" s="316">
        <f>H196-B197</f>
        <v>0</v>
      </c>
      <c r="I197" s="256">
        <f t="shared" si="11"/>
        <v>0</v>
      </c>
      <c r="M197" s="2">
        <v>425</v>
      </c>
    </row>
    <row r="198" spans="2:13" ht="12.75">
      <c r="B198" s="198">
        <v>1200</v>
      </c>
      <c r="C198" s="15" t="s">
        <v>126</v>
      </c>
      <c r="D198" s="15" t="s">
        <v>54</v>
      </c>
      <c r="E198" s="38" t="s">
        <v>1537</v>
      </c>
      <c r="F198" s="30" t="s">
        <v>127</v>
      </c>
      <c r="G198" s="39" t="s">
        <v>32</v>
      </c>
      <c r="H198" s="316">
        <f>H197-B198</f>
        <v>-1200</v>
      </c>
      <c r="I198" s="256">
        <f t="shared" si="11"/>
        <v>2.823529411764706</v>
      </c>
      <c r="K198" t="s">
        <v>124</v>
      </c>
      <c r="L198">
        <v>5</v>
      </c>
      <c r="M198" s="2">
        <v>425</v>
      </c>
    </row>
    <row r="199" spans="2:13" ht="12.75">
      <c r="B199" s="257">
        <v>1000</v>
      </c>
      <c r="C199" s="1" t="s">
        <v>128</v>
      </c>
      <c r="D199" s="15" t="s">
        <v>54</v>
      </c>
      <c r="E199" s="1" t="s">
        <v>1537</v>
      </c>
      <c r="F199" s="30" t="s">
        <v>129</v>
      </c>
      <c r="G199" s="30" t="s">
        <v>38</v>
      </c>
      <c r="H199" s="316">
        <f>H198-B199</f>
        <v>-2200</v>
      </c>
      <c r="I199" s="256">
        <f t="shared" si="11"/>
        <v>2.3529411764705883</v>
      </c>
      <c r="K199" t="s">
        <v>124</v>
      </c>
      <c r="L199">
        <v>5</v>
      </c>
      <c r="M199" s="2">
        <v>425</v>
      </c>
    </row>
    <row r="200" spans="2:13" ht="12.75">
      <c r="B200" s="257">
        <v>1200</v>
      </c>
      <c r="C200" s="15" t="s">
        <v>130</v>
      </c>
      <c r="D200" s="15" t="s">
        <v>54</v>
      </c>
      <c r="E200" s="1" t="s">
        <v>1537</v>
      </c>
      <c r="F200" s="30" t="s">
        <v>131</v>
      </c>
      <c r="G200" s="30" t="s">
        <v>38</v>
      </c>
      <c r="H200" s="316">
        <f>H199-B200</f>
        <v>-3400</v>
      </c>
      <c r="I200" s="256">
        <f t="shared" si="11"/>
        <v>2.823529411764706</v>
      </c>
      <c r="K200" t="s">
        <v>124</v>
      </c>
      <c r="L200">
        <v>5</v>
      </c>
      <c r="M200" s="2">
        <v>425</v>
      </c>
    </row>
    <row r="201" spans="1:13" s="67" customFormat="1" ht="12.75">
      <c r="A201" s="63"/>
      <c r="B201" s="358">
        <f>SUM(B198:B200)</f>
        <v>3400</v>
      </c>
      <c r="C201" s="63" t="s">
        <v>98</v>
      </c>
      <c r="D201" s="63"/>
      <c r="E201" s="63"/>
      <c r="F201" s="65"/>
      <c r="G201" s="65"/>
      <c r="H201" s="317">
        <v>0</v>
      </c>
      <c r="I201" s="318">
        <f t="shared" si="11"/>
        <v>8</v>
      </c>
      <c r="M201" s="2">
        <v>425</v>
      </c>
    </row>
    <row r="202" spans="2:13" ht="12.75">
      <c r="B202" s="257"/>
      <c r="H202" s="316">
        <f aca="true" t="shared" si="13" ref="H202:H208">H201-B202</f>
        <v>0</v>
      </c>
      <c r="I202" s="256">
        <f t="shared" si="11"/>
        <v>0</v>
      </c>
      <c r="M202" s="2">
        <v>425</v>
      </c>
    </row>
    <row r="203" spans="2:13" ht="12.75">
      <c r="B203" s="257"/>
      <c r="H203" s="316">
        <f t="shared" si="13"/>
        <v>0</v>
      </c>
      <c r="I203" s="256">
        <f t="shared" si="11"/>
        <v>0</v>
      </c>
      <c r="M203" s="2">
        <v>425</v>
      </c>
    </row>
    <row r="204" spans="2:13" ht="12.75">
      <c r="B204" s="198">
        <v>550</v>
      </c>
      <c r="C204" s="1" t="s">
        <v>35</v>
      </c>
      <c r="D204" s="15" t="s">
        <v>54</v>
      </c>
      <c r="E204" s="1" t="s">
        <v>36</v>
      </c>
      <c r="F204" s="30" t="s">
        <v>129</v>
      </c>
      <c r="G204" s="34" t="s">
        <v>26</v>
      </c>
      <c r="H204" s="316">
        <f t="shared" si="13"/>
        <v>-550</v>
      </c>
      <c r="I204" s="256">
        <f t="shared" si="11"/>
        <v>1.2941176470588236</v>
      </c>
      <c r="K204" t="s">
        <v>124</v>
      </c>
      <c r="L204">
        <v>5</v>
      </c>
      <c r="M204" s="2">
        <v>425</v>
      </c>
    </row>
    <row r="205" spans="2:13" ht="12.75">
      <c r="B205" s="198">
        <v>500</v>
      </c>
      <c r="C205" s="15" t="s">
        <v>35</v>
      </c>
      <c r="D205" s="15" t="s">
        <v>54</v>
      </c>
      <c r="E205" s="15" t="s">
        <v>36</v>
      </c>
      <c r="F205" s="30" t="s">
        <v>129</v>
      </c>
      <c r="G205" s="33" t="s">
        <v>32</v>
      </c>
      <c r="H205" s="316">
        <f t="shared" si="13"/>
        <v>-1050</v>
      </c>
      <c r="I205" s="256">
        <f t="shared" si="11"/>
        <v>1.1764705882352942</v>
      </c>
      <c r="K205" t="s">
        <v>124</v>
      </c>
      <c r="L205">
        <v>5</v>
      </c>
      <c r="M205" s="2">
        <v>425</v>
      </c>
    </row>
    <row r="206" spans="2:13" ht="12.75">
      <c r="B206" s="257">
        <v>1000</v>
      </c>
      <c r="C206" s="1" t="s">
        <v>35</v>
      </c>
      <c r="D206" s="15" t="s">
        <v>54</v>
      </c>
      <c r="E206" s="1" t="s">
        <v>36</v>
      </c>
      <c r="F206" s="30" t="s">
        <v>129</v>
      </c>
      <c r="G206" s="30" t="s">
        <v>38</v>
      </c>
      <c r="H206" s="316">
        <f t="shared" si="13"/>
        <v>-2050</v>
      </c>
      <c r="I206" s="256">
        <f t="shared" si="11"/>
        <v>2.3529411764705883</v>
      </c>
      <c r="K206" t="s">
        <v>124</v>
      </c>
      <c r="L206">
        <v>5</v>
      </c>
      <c r="M206" s="2">
        <v>425</v>
      </c>
    </row>
    <row r="207" spans="2:13" ht="12.75">
      <c r="B207" s="257">
        <v>600</v>
      </c>
      <c r="C207" s="1" t="s">
        <v>35</v>
      </c>
      <c r="D207" s="15" t="s">
        <v>54</v>
      </c>
      <c r="E207" s="1" t="s">
        <v>36</v>
      </c>
      <c r="F207" s="30" t="s">
        <v>129</v>
      </c>
      <c r="G207" s="30" t="s">
        <v>132</v>
      </c>
      <c r="H207" s="316">
        <f t="shared" si="13"/>
        <v>-2650</v>
      </c>
      <c r="I207" s="256">
        <f t="shared" si="11"/>
        <v>1.411764705882353</v>
      </c>
      <c r="K207" t="s">
        <v>124</v>
      </c>
      <c r="L207">
        <v>5</v>
      </c>
      <c r="M207" s="2">
        <v>425</v>
      </c>
    </row>
    <row r="208" spans="2:13" ht="12.75">
      <c r="B208" s="257">
        <v>300</v>
      </c>
      <c r="C208" s="1" t="s">
        <v>35</v>
      </c>
      <c r="D208" s="15" t="s">
        <v>54</v>
      </c>
      <c r="E208" s="1" t="s">
        <v>36</v>
      </c>
      <c r="F208" s="30" t="s">
        <v>129</v>
      </c>
      <c r="G208" s="30" t="s">
        <v>37</v>
      </c>
      <c r="H208" s="316">
        <f t="shared" si="13"/>
        <v>-2950</v>
      </c>
      <c r="I208" s="256">
        <f t="shared" si="11"/>
        <v>0.7058823529411765</v>
      </c>
      <c r="K208" t="s">
        <v>124</v>
      </c>
      <c r="L208">
        <v>5</v>
      </c>
      <c r="M208" s="2">
        <v>425</v>
      </c>
    </row>
    <row r="209" spans="1:13" s="67" customFormat="1" ht="12.75">
      <c r="A209" s="63"/>
      <c r="B209" s="358">
        <f>SUM(B204:B208)</f>
        <v>2950</v>
      </c>
      <c r="C209" s="63"/>
      <c r="D209" s="63"/>
      <c r="E209" s="63" t="s">
        <v>36</v>
      </c>
      <c r="F209" s="65"/>
      <c r="G209" s="65"/>
      <c r="H209" s="317">
        <v>0</v>
      </c>
      <c r="I209" s="318">
        <f t="shared" si="11"/>
        <v>6.9411764705882355</v>
      </c>
      <c r="M209" s="2">
        <v>425</v>
      </c>
    </row>
    <row r="210" spans="2:13" ht="12.75">
      <c r="B210" s="257"/>
      <c r="H210" s="316">
        <f>H209-B210</f>
        <v>0</v>
      </c>
      <c r="I210" s="256">
        <f t="shared" si="11"/>
        <v>0</v>
      </c>
      <c r="M210" s="2">
        <v>425</v>
      </c>
    </row>
    <row r="211" spans="2:13" ht="12.75">
      <c r="B211" s="257"/>
      <c r="H211" s="316">
        <f>H210-B211</f>
        <v>0</v>
      </c>
      <c r="I211" s="256">
        <f t="shared" si="11"/>
        <v>0</v>
      </c>
      <c r="M211" s="2">
        <v>425</v>
      </c>
    </row>
    <row r="212" spans="2:13" ht="12.75">
      <c r="B212" s="198">
        <v>2500</v>
      </c>
      <c r="C212" s="36" t="s">
        <v>69</v>
      </c>
      <c r="D212" s="15" t="s">
        <v>54</v>
      </c>
      <c r="E212" s="36" t="s">
        <v>1537</v>
      </c>
      <c r="F212" s="30" t="s">
        <v>133</v>
      </c>
      <c r="G212" s="34" t="s">
        <v>32</v>
      </c>
      <c r="H212" s="316">
        <f>H211-B212</f>
        <v>-2500</v>
      </c>
      <c r="I212" s="256">
        <f t="shared" si="11"/>
        <v>5.882352941176471</v>
      </c>
      <c r="L212">
        <v>5</v>
      </c>
      <c r="M212" s="2">
        <v>425</v>
      </c>
    </row>
    <row r="213" spans="1:13" s="67" customFormat="1" ht="12.75">
      <c r="A213" s="63"/>
      <c r="B213" s="362">
        <f>SUM(B212)</f>
        <v>2500</v>
      </c>
      <c r="C213" s="75" t="s">
        <v>69</v>
      </c>
      <c r="D213" s="63"/>
      <c r="E213" s="75"/>
      <c r="F213" s="65"/>
      <c r="G213" s="65"/>
      <c r="H213" s="317">
        <v>0</v>
      </c>
      <c r="I213" s="318">
        <f t="shared" si="11"/>
        <v>5.882352941176471</v>
      </c>
      <c r="J213" s="75"/>
      <c r="K213" s="75"/>
      <c r="M213" s="2">
        <v>425</v>
      </c>
    </row>
    <row r="214" spans="2:13" ht="12.75">
      <c r="B214" s="257"/>
      <c r="H214" s="316">
        <f>H213-B214</f>
        <v>0</v>
      </c>
      <c r="I214" s="256">
        <f t="shared" si="11"/>
        <v>0</v>
      </c>
      <c r="M214" s="2">
        <v>425</v>
      </c>
    </row>
    <row r="215" spans="2:13" ht="12.75">
      <c r="B215" s="257"/>
      <c r="H215" s="316">
        <f>H214-B215</f>
        <v>0</v>
      </c>
      <c r="I215" s="256">
        <f t="shared" si="11"/>
        <v>0</v>
      </c>
      <c r="M215" s="2">
        <v>425</v>
      </c>
    </row>
    <row r="216" spans="1:13" ht="12.75">
      <c r="A216" s="15"/>
      <c r="B216" s="198">
        <v>1000</v>
      </c>
      <c r="C216" s="15" t="s">
        <v>39</v>
      </c>
      <c r="D216" s="15" t="s">
        <v>54</v>
      </c>
      <c r="E216" s="15" t="s">
        <v>1537</v>
      </c>
      <c r="F216" s="30" t="s">
        <v>129</v>
      </c>
      <c r="G216" s="33" t="s">
        <v>32</v>
      </c>
      <c r="H216" s="316">
        <f>H215-B216</f>
        <v>-1000</v>
      </c>
      <c r="I216" s="256">
        <f t="shared" si="11"/>
        <v>2.3529411764705883</v>
      </c>
      <c r="J216" s="18"/>
      <c r="K216" t="s">
        <v>124</v>
      </c>
      <c r="L216">
        <v>5</v>
      </c>
      <c r="M216" s="2">
        <v>425</v>
      </c>
    </row>
    <row r="217" spans="2:13" ht="12.75">
      <c r="B217" s="198">
        <v>1000</v>
      </c>
      <c r="C217" s="41" t="s">
        <v>39</v>
      </c>
      <c r="D217" s="15" t="s">
        <v>54</v>
      </c>
      <c r="E217" s="41" t="s">
        <v>1537</v>
      </c>
      <c r="F217" s="30" t="s">
        <v>129</v>
      </c>
      <c r="G217" s="30" t="s">
        <v>38</v>
      </c>
      <c r="H217" s="316">
        <f>H216-B217</f>
        <v>-2000</v>
      </c>
      <c r="I217" s="256">
        <f aca="true" t="shared" si="14" ref="I217:I280">+B217/M217</f>
        <v>2.3529411764705883</v>
      </c>
      <c r="J217" s="40"/>
      <c r="K217" t="s">
        <v>124</v>
      </c>
      <c r="L217">
        <v>5</v>
      </c>
      <c r="M217" s="2">
        <v>425</v>
      </c>
    </row>
    <row r="218" spans="1:13" s="67" customFormat="1" ht="12.75">
      <c r="A218" s="63"/>
      <c r="B218" s="358">
        <f>SUM(B216:B217)</f>
        <v>2000</v>
      </c>
      <c r="C218" s="63" t="s">
        <v>39</v>
      </c>
      <c r="D218" s="63"/>
      <c r="E218" s="63"/>
      <c r="F218" s="65"/>
      <c r="G218" s="65"/>
      <c r="H218" s="317">
        <v>0</v>
      </c>
      <c r="I218" s="318">
        <f t="shared" si="14"/>
        <v>4.705882352941177</v>
      </c>
      <c r="M218" s="2">
        <v>425</v>
      </c>
    </row>
    <row r="219" spans="2:13" ht="12.75">
      <c r="B219" s="257"/>
      <c r="H219" s="316">
        <f>H218-B219</f>
        <v>0</v>
      </c>
      <c r="I219" s="256">
        <f t="shared" si="14"/>
        <v>0</v>
      </c>
      <c r="M219" s="2">
        <v>425</v>
      </c>
    </row>
    <row r="220" spans="2:13" ht="12.75">
      <c r="B220" s="257"/>
      <c r="H220" s="316">
        <f>H219-B220</f>
        <v>0</v>
      </c>
      <c r="I220" s="256">
        <f t="shared" si="14"/>
        <v>0</v>
      </c>
      <c r="M220" s="2">
        <v>425</v>
      </c>
    </row>
    <row r="221" spans="2:13" ht="12.75">
      <c r="B221" s="257">
        <v>1200</v>
      </c>
      <c r="C221" s="15" t="s">
        <v>134</v>
      </c>
      <c r="D221" s="15" t="s">
        <v>54</v>
      </c>
      <c r="E221" s="1" t="s">
        <v>41</v>
      </c>
      <c r="F221" s="30" t="s">
        <v>129</v>
      </c>
      <c r="G221" s="30" t="s">
        <v>32</v>
      </c>
      <c r="H221" s="316">
        <f>H220-B221</f>
        <v>-1200</v>
      </c>
      <c r="I221" s="256">
        <f t="shared" si="14"/>
        <v>2.823529411764706</v>
      </c>
      <c r="K221" t="s">
        <v>124</v>
      </c>
      <c r="L221">
        <v>5</v>
      </c>
      <c r="M221" s="2">
        <v>425</v>
      </c>
    </row>
    <row r="222" spans="1:13" s="67" customFormat="1" ht="12.75">
      <c r="A222" s="63"/>
      <c r="B222" s="358">
        <f>SUM(B221)</f>
        <v>1200</v>
      </c>
      <c r="C222" s="63"/>
      <c r="D222" s="63"/>
      <c r="E222" s="63" t="s">
        <v>41</v>
      </c>
      <c r="F222" s="65"/>
      <c r="G222" s="65"/>
      <c r="H222" s="317">
        <v>0</v>
      </c>
      <c r="I222" s="318">
        <f t="shared" si="14"/>
        <v>2.823529411764706</v>
      </c>
      <c r="M222" s="2">
        <v>425</v>
      </c>
    </row>
    <row r="223" spans="2:13" ht="12.75">
      <c r="B223" s="74"/>
      <c r="H223" s="316">
        <f>H222-B223</f>
        <v>0</v>
      </c>
      <c r="I223" s="256">
        <f t="shared" si="14"/>
        <v>0</v>
      </c>
      <c r="M223" s="2">
        <v>425</v>
      </c>
    </row>
    <row r="224" spans="2:13" ht="12.75">
      <c r="B224" s="74"/>
      <c r="H224" s="316">
        <f>H223-B224</f>
        <v>0</v>
      </c>
      <c r="I224" s="256">
        <f t="shared" si="14"/>
        <v>0</v>
      </c>
      <c r="M224" s="2">
        <v>425</v>
      </c>
    </row>
    <row r="225" spans="2:13" ht="12.75">
      <c r="B225" s="74"/>
      <c r="H225" s="316">
        <f>H224-B225</f>
        <v>0</v>
      </c>
      <c r="I225" s="256">
        <f t="shared" si="14"/>
        <v>0</v>
      </c>
      <c r="M225" s="2">
        <v>425</v>
      </c>
    </row>
    <row r="226" spans="2:13" ht="12.75">
      <c r="B226" s="74"/>
      <c r="H226" s="316">
        <f>H225-B226</f>
        <v>0</v>
      </c>
      <c r="I226" s="256">
        <f t="shared" si="14"/>
        <v>0</v>
      </c>
      <c r="M226" s="2">
        <v>425</v>
      </c>
    </row>
    <row r="227" spans="1:13" s="67" customFormat="1" ht="12.75">
      <c r="A227" s="63"/>
      <c r="B227" s="348">
        <f>+B231+B238+B243+B248+B254+B259</f>
        <v>31200</v>
      </c>
      <c r="C227" s="68" t="s">
        <v>135</v>
      </c>
      <c r="D227" s="69" t="s">
        <v>136</v>
      </c>
      <c r="E227" s="68" t="s">
        <v>44</v>
      </c>
      <c r="F227" s="70" t="s">
        <v>137</v>
      </c>
      <c r="G227" s="71" t="s">
        <v>138</v>
      </c>
      <c r="H227" s="317">
        <f>H226-B227</f>
        <v>-31200</v>
      </c>
      <c r="I227" s="318">
        <f t="shared" si="14"/>
        <v>73.41176470588235</v>
      </c>
      <c r="J227" s="66"/>
      <c r="K227" s="66"/>
      <c r="M227" s="2">
        <v>425</v>
      </c>
    </row>
    <row r="228" spans="2:13" ht="12.75">
      <c r="B228" s="349"/>
      <c r="H228" s="316">
        <v>0</v>
      </c>
      <c r="I228" s="256">
        <f t="shared" si="14"/>
        <v>0</v>
      </c>
      <c r="M228" s="2">
        <v>425</v>
      </c>
    </row>
    <row r="229" spans="2:13" ht="12.75">
      <c r="B229" s="349">
        <v>2500</v>
      </c>
      <c r="C229" s="1" t="s">
        <v>18</v>
      </c>
      <c r="D229" s="1" t="s">
        <v>12</v>
      </c>
      <c r="E229" s="1" t="s">
        <v>46</v>
      </c>
      <c r="F229" s="62" t="s">
        <v>139</v>
      </c>
      <c r="G229" s="30" t="s">
        <v>82</v>
      </c>
      <c r="H229" s="316">
        <f>H228-B229</f>
        <v>-2500</v>
      </c>
      <c r="I229" s="256">
        <f t="shared" si="14"/>
        <v>5.882352941176471</v>
      </c>
      <c r="K229" t="s">
        <v>0</v>
      </c>
      <c r="L229">
        <v>6</v>
      </c>
      <c r="M229" s="2">
        <v>425</v>
      </c>
    </row>
    <row r="230" spans="2:13" ht="12.75">
      <c r="B230" s="349">
        <v>2500</v>
      </c>
      <c r="C230" s="1" t="s">
        <v>18</v>
      </c>
      <c r="D230" s="1" t="s">
        <v>12</v>
      </c>
      <c r="E230" s="1" t="s">
        <v>46</v>
      </c>
      <c r="F230" s="62" t="s">
        <v>140</v>
      </c>
      <c r="G230" s="30" t="s">
        <v>84</v>
      </c>
      <c r="H230" s="316">
        <f>H229-B230</f>
        <v>-5000</v>
      </c>
      <c r="I230" s="256">
        <f t="shared" si="14"/>
        <v>5.882352941176471</v>
      </c>
      <c r="K230" t="s">
        <v>0</v>
      </c>
      <c r="L230">
        <v>6</v>
      </c>
      <c r="M230" s="2">
        <v>425</v>
      </c>
    </row>
    <row r="231" spans="1:13" s="67" customFormat="1" ht="12.75">
      <c r="A231" s="63"/>
      <c r="B231" s="350">
        <f>SUM(B229:B230)</f>
        <v>5000</v>
      </c>
      <c r="C231" s="63" t="s">
        <v>18</v>
      </c>
      <c r="D231" s="63"/>
      <c r="E231" s="63"/>
      <c r="F231" s="65"/>
      <c r="G231" s="65"/>
      <c r="H231" s="317">
        <v>0</v>
      </c>
      <c r="I231" s="318">
        <f t="shared" si="14"/>
        <v>11.764705882352942</v>
      </c>
      <c r="M231" s="2">
        <v>425</v>
      </c>
    </row>
    <row r="232" spans="2:13" ht="12.75">
      <c r="B232" s="349"/>
      <c r="H232" s="316">
        <f aca="true" t="shared" si="15" ref="H232:H237">H231-B232</f>
        <v>0</v>
      </c>
      <c r="I232" s="256">
        <f t="shared" si="14"/>
        <v>0</v>
      </c>
      <c r="M232" s="2">
        <v>425</v>
      </c>
    </row>
    <row r="233" spans="2:13" ht="12.75">
      <c r="B233" s="349"/>
      <c r="H233" s="316">
        <f t="shared" si="15"/>
        <v>0</v>
      </c>
      <c r="I233" s="256">
        <f t="shared" si="14"/>
        <v>0</v>
      </c>
      <c r="M233" s="2">
        <v>425</v>
      </c>
    </row>
    <row r="234" spans="2:13" ht="12.75">
      <c r="B234" s="349">
        <v>2000</v>
      </c>
      <c r="C234" s="1" t="s">
        <v>141</v>
      </c>
      <c r="D234" s="15" t="s">
        <v>54</v>
      </c>
      <c r="E234" s="1" t="s">
        <v>1537</v>
      </c>
      <c r="F234" s="30" t="s">
        <v>142</v>
      </c>
      <c r="G234" s="30" t="s">
        <v>38</v>
      </c>
      <c r="H234" s="316">
        <f t="shared" si="15"/>
        <v>-2000</v>
      </c>
      <c r="I234" s="256">
        <f t="shared" si="14"/>
        <v>4.705882352941177</v>
      </c>
      <c r="K234" t="s">
        <v>46</v>
      </c>
      <c r="L234" s="18">
        <v>6</v>
      </c>
      <c r="M234" s="2">
        <v>425</v>
      </c>
    </row>
    <row r="235" spans="2:13" ht="12.75">
      <c r="B235" s="349">
        <v>2000</v>
      </c>
      <c r="C235" s="1" t="s">
        <v>143</v>
      </c>
      <c r="D235" s="15" t="s">
        <v>54</v>
      </c>
      <c r="E235" s="1" t="s">
        <v>1537</v>
      </c>
      <c r="F235" s="30" t="s">
        <v>142</v>
      </c>
      <c r="G235" s="30" t="s">
        <v>38</v>
      </c>
      <c r="H235" s="316">
        <f t="shared" si="15"/>
        <v>-4000</v>
      </c>
      <c r="I235" s="256">
        <f t="shared" si="14"/>
        <v>4.705882352941177</v>
      </c>
      <c r="K235" t="s">
        <v>46</v>
      </c>
      <c r="L235" s="18">
        <v>6</v>
      </c>
      <c r="M235" s="2">
        <v>425</v>
      </c>
    </row>
    <row r="236" spans="2:13" ht="12.75">
      <c r="B236" s="349">
        <v>1500</v>
      </c>
      <c r="C236" s="1" t="s">
        <v>144</v>
      </c>
      <c r="D236" s="15" t="s">
        <v>54</v>
      </c>
      <c r="E236" s="1" t="s">
        <v>1537</v>
      </c>
      <c r="F236" s="30" t="s">
        <v>142</v>
      </c>
      <c r="G236" s="30" t="s">
        <v>117</v>
      </c>
      <c r="H236" s="316">
        <f t="shared" si="15"/>
        <v>-5500</v>
      </c>
      <c r="I236" s="256">
        <f t="shared" si="14"/>
        <v>3.5294117647058822</v>
      </c>
      <c r="K236" t="s">
        <v>46</v>
      </c>
      <c r="L236" s="18">
        <v>6</v>
      </c>
      <c r="M236" s="2">
        <v>425</v>
      </c>
    </row>
    <row r="237" spans="2:13" ht="12.75">
      <c r="B237" s="349">
        <v>1500</v>
      </c>
      <c r="C237" s="1" t="s">
        <v>145</v>
      </c>
      <c r="D237" s="15" t="s">
        <v>54</v>
      </c>
      <c r="E237" s="1" t="s">
        <v>1537</v>
      </c>
      <c r="F237" s="30" t="s">
        <v>142</v>
      </c>
      <c r="G237" s="30" t="s">
        <v>117</v>
      </c>
      <c r="H237" s="316">
        <f t="shared" si="15"/>
        <v>-7000</v>
      </c>
      <c r="I237" s="256">
        <f t="shared" si="14"/>
        <v>3.5294117647058822</v>
      </c>
      <c r="K237" t="s">
        <v>46</v>
      </c>
      <c r="L237" s="18">
        <v>6</v>
      </c>
      <c r="M237" s="2">
        <v>425</v>
      </c>
    </row>
    <row r="238" spans="1:13" s="67" customFormat="1" ht="12.75">
      <c r="A238" s="63"/>
      <c r="B238" s="348">
        <f>SUM(B234:B237)</f>
        <v>7000</v>
      </c>
      <c r="C238" s="63" t="s">
        <v>98</v>
      </c>
      <c r="D238" s="63"/>
      <c r="E238" s="63"/>
      <c r="F238" s="65"/>
      <c r="G238" s="65"/>
      <c r="H238" s="317">
        <v>0</v>
      </c>
      <c r="I238" s="318">
        <f t="shared" si="14"/>
        <v>16.470588235294116</v>
      </c>
      <c r="M238" s="2">
        <v>425</v>
      </c>
    </row>
    <row r="239" spans="2:13" ht="12.75">
      <c r="B239" s="349"/>
      <c r="H239" s="316">
        <f>H238-B239</f>
        <v>0</v>
      </c>
      <c r="I239" s="256">
        <f t="shared" si="14"/>
        <v>0</v>
      </c>
      <c r="M239" s="2">
        <v>425</v>
      </c>
    </row>
    <row r="240" spans="2:13" ht="12.75">
      <c r="B240" s="349"/>
      <c r="H240" s="316">
        <f>H239-B240</f>
        <v>0</v>
      </c>
      <c r="I240" s="256">
        <f t="shared" si="14"/>
        <v>0</v>
      </c>
      <c r="M240" s="2">
        <v>425</v>
      </c>
    </row>
    <row r="241" spans="2:13" ht="12.75">
      <c r="B241" s="349">
        <v>1300</v>
      </c>
      <c r="C241" s="1" t="s">
        <v>35</v>
      </c>
      <c r="D241" s="15" t="s">
        <v>54</v>
      </c>
      <c r="E241" s="1" t="s">
        <v>36</v>
      </c>
      <c r="F241" s="30" t="s">
        <v>142</v>
      </c>
      <c r="G241" s="30" t="s">
        <v>38</v>
      </c>
      <c r="H241" s="316">
        <f>H240-B241</f>
        <v>-1300</v>
      </c>
      <c r="I241" s="256">
        <f t="shared" si="14"/>
        <v>3.0588235294117645</v>
      </c>
      <c r="K241" t="s">
        <v>46</v>
      </c>
      <c r="L241" s="18">
        <v>6</v>
      </c>
      <c r="M241" s="2">
        <v>425</v>
      </c>
    </row>
    <row r="242" spans="2:13" ht="13.5" customHeight="1">
      <c r="B242" s="349">
        <v>1400</v>
      </c>
      <c r="C242" s="1" t="s">
        <v>35</v>
      </c>
      <c r="D242" s="15" t="s">
        <v>54</v>
      </c>
      <c r="E242" s="1" t="s">
        <v>36</v>
      </c>
      <c r="F242" s="30" t="s">
        <v>142</v>
      </c>
      <c r="G242" s="30" t="s">
        <v>117</v>
      </c>
      <c r="H242" s="316">
        <f>H241-B242</f>
        <v>-2700</v>
      </c>
      <c r="I242" s="256">
        <f t="shared" si="14"/>
        <v>3.2941176470588234</v>
      </c>
      <c r="K242" t="s">
        <v>46</v>
      </c>
      <c r="L242" s="18">
        <v>6</v>
      </c>
      <c r="M242" s="2">
        <v>425</v>
      </c>
    </row>
    <row r="243" spans="1:13" s="67" customFormat="1" ht="12.75">
      <c r="A243" s="63"/>
      <c r="B243" s="348">
        <f>SUM(B241:B242)</f>
        <v>2700</v>
      </c>
      <c r="C243" s="63"/>
      <c r="D243" s="63"/>
      <c r="E243" s="63" t="s">
        <v>36</v>
      </c>
      <c r="F243" s="65"/>
      <c r="G243" s="65"/>
      <c r="H243" s="317">
        <v>0</v>
      </c>
      <c r="I243" s="318">
        <f t="shared" si="14"/>
        <v>6.352941176470588</v>
      </c>
      <c r="M243" s="2">
        <v>425</v>
      </c>
    </row>
    <row r="244" spans="2:13" ht="12.75">
      <c r="B244" s="349"/>
      <c r="H244" s="316">
        <f>H243-B244</f>
        <v>0</v>
      </c>
      <c r="I244" s="256">
        <f t="shared" si="14"/>
        <v>0</v>
      </c>
      <c r="M244" s="2">
        <v>425</v>
      </c>
    </row>
    <row r="245" spans="2:13" ht="12.75">
      <c r="B245" s="349"/>
      <c r="H245" s="316">
        <f>H244-B245</f>
        <v>0</v>
      </c>
      <c r="I245" s="256">
        <f t="shared" si="14"/>
        <v>0</v>
      </c>
      <c r="M245" s="2">
        <v>425</v>
      </c>
    </row>
    <row r="246" spans="2:13" ht="12.75">
      <c r="B246" s="349">
        <v>5000</v>
      </c>
      <c r="C246" s="1" t="s">
        <v>69</v>
      </c>
      <c r="D246" s="15" t="s">
        <v>54</v>
      </c>
      <c r="E246" s="1" t="s">
        <v>1537</v>
      </c>
      <c r="F246" s="30" t="s">
        <v>146</v>
      </c>
      <c r="G246" s="30" t="s">
        <v>38</v>
      </c>
      <c r="H246" s="316">
        <f>H245-B246</f>
        <v>-5000</v>
      </c>
      <c r="I246" s="256">
        <f t="shared" si="14"/>
        <v>11.764705882352942</v>
      </c>
      <c r="K246" t="s">
        <v>46</v>
      </c>
      <c r="L246" s="18">
        <v>6</v>
      </c>
      <c r="M246" s="2">
        <v>425</v>
      </c>
    </row>
    <row r="247" spans="2:13" ht="12.75">
      <c r="B247" s="349">
        <v>5000</v>
      </c>
      <c r="C247" s="1" t="s">
        <v>69</v>
      </c>
      <c r="D247" s="15" t="s">
        <v>54</v>
      </c>
      <c r="E247" s="1" t="s">
        <v>1537</v>
      </c>
      <c r="F247" s="30" t="s">
        <v>146</v>
      </c>
      <c r="G247" s="30" t="s">
        <v>117</v>
      </c>
      <c r="H247" s="316">
        <f>H246-B247</f>
        <v>-10000</v>
      </c>
      <c r="I247" s="256">
        <f t="shared" si="14"/>
        <v>11.764705882352942</v>
      </c>
      <c r="K247" t="s">
        <v>46</v>
      </c>
      <c r="L247" s="18">
        <v>6</v>
      </c>
      <c r="M247" s="2">
        <v>425</v>
      </c>
    </row>
    <row r="248" spans="1:13" s="67" customFormat="1" ht="12.75">
      <c r="A248" s="63"/>
      <c r="B248" s="348">
        <f>SUM(B246:B247)</f>
        <v>10000</v>
      </c>
      <c r="C248" s="63" t="s">
        <v>69</v>
      </c>
      <c r="D248" s="63"/>
      <c r="E248" s="63"/>
      <c r="F248" s="65"/>
      <c r="G248" s="65"/>
      <c r="H248" s="317">
        <v>0</v>
      </c>
      <c r="I248" s="318">
        <f t="shared" si="14"/>
        <v>23.529411764705884</v>
      </c>
      <c r="M248" s="2">
        <v>425</v>
      </c>
    </row>
    <row r="249" spans="2:13" ht="12.75">
      <c r="B249" s="349"/>
      <c r="H249" s="316">
        <f>H248-B249</f>
        <v>0</v>
      </c>
      <c r="I249" s="256">
        <f t="shared" si="14"/>
        <v>0</v>
      </c>
      <c r="M249" s="2">
        <v>425</v>
      </c>
    </row>
    <row r="250" spans="2:13" ht="12.75">
      <c r="B250" s="349"/>
      <c r="H250" s="316">
        <f>H249-B250</f>
        <v>0</v>
      </c>
      <c r="I250" s="256">
        <f t="shared" si="14"/>
        <v>0</v>
      </c>
      <c r="M250" s="2">
        <v>425</v>
      </c>
    </row>
    <row r="251" spans="2:13" ht="12.75">
      <c r="B251" s="349">
        <v>2000</v>
      </c>
      <c r="C251" s="1" t="s">
        <v>39</v>
      </c>
      <c r="D251" s="15" t="s">
        <v>54</v>
      </c>
      <c r="E251" s="1" t="s">
        <v>1537</v>
      </c>
      <c r="F251" s="30" t="s">
        <v>142</v>
      </c>
      <c r="G251" s="30" t="s">
        <v>38</v>
      </c>
      <c r="H251" s="316">
        <f>H250-B251</f>
        <v>-2000</v>
      </c>
      <c r="I251" s="256">
        <f t="shared" si="14"/>
        <v>4.705882352941177</v>
      </c>
      <c r="K251" t="s">
        <v>46</v>
      </c>
      <c r="L251" s="18">
        <v>6</v>
      </c>
      <c r="M251" s="2">
        <v>425</v>
      </c>
    </row>
    <row r="252" spans="2:13" ht="12.75">
      <c r="B252" s="349">
        <v>2000</v>
      </c>
      <c r="C252" s="1" t="s">
        <v>39</v>
      </c>
      <c r="D252" s="15" t="s">
        <v>54</v>
      </c>
      <c r="E252" s="1" t="s">
        <v>1537</v>
      </c>
      <c r="F252" s="30" t="s">
        <v>142</v>
      </c>
      <c r="G252" s="30" t="s">
        <v>117</v>
      </c>
      <c r="H252" s="316">
        <f>H251-B252</f>
        <v>-4000</v>
      </c>
      <c r="I252" s="256">
        <f t="shared" si="14"/>
        <v>4.705882352941177</v>
      </c>
      <c r="K252" t="s">
        <v>46</v>
      </c>
      <c r="L252" s="18">
        <v>6</v>
      </c>
      <c r="M252" s="2">
        <v>425</v>
      </c>
    </row>
    <row r="253" spans="2:13" ht="12.75">
      <c r="B253" s="349">
        <v>500</v>
      </c>
      <c r="C253" s="1" t="s">
        <v>39</v>
      </c>
      <c r="D253" s="15" t="s">
        <v>54</v>
      </c>
      <c r="E253" s="1" t="s">
        <v>1537</v>
      </c>
      <c r="F253" s="30" t="s">
        <v>142</v>
      </c>
      <c r="G253" s="30" t="s">
        <v>117</v>
      </c>
      <c r="H253" s="316">
        <f>H252-B253</f>
        <v>-4500</v>
      </c>
      <c r="I253" s="256">
        <f t="shared" si="14"/>
        <v>1.1764705882352942</v>
      </c>
      <c r="K253" t="s">
        <v>46</v>
      </c>
      <c r="L253" s="18">
        <v>6</v>
      </c>
      <c r="M253" s="2">
        <v>425</v>
      </c>
    </row>
    <row r="254" spans="1:13" s="67" customFormat="1" ht="12.75">
      <c r="A254" s="63"/>
      <c r="B254" s="348">
        <f>SUM(B251:B253)</f>
        <v>4500</v>
      </c>
      <c r="C254" s="63" t="s">
        <v>39</v>
      </c>
      <c r="D254" s="63"/>
      <c r="E254" s="63"/>
      <c r="F254" s="65"/>
      <c r="G254" s="65"/>
      <c r="H254" s="317">
        <v>0</v>
      </c>
      <c r="I254" s="318">
        <f t="shared" si="14"/>
        <v>10.588235294117647</v>
      </c>
      <c r="M254" s="2">
        <v>425</v>
      </c>
    </row>
    <row r="255" spans="2:13" ht="12.75">
      <c r="B255" s="349"/>
      <c r="H255" s="316">
        <f>H254-B255</f>
        <v>0</v>
      </c>
      <c r="I255" s="256">
        <f t="shared" si="14"/>
        <v>0</v>
      </c>
      <c r="M255" s="2">
        <v>425</v>
      </c>
    </row>
    <row r="256" spans="2:13" ht="12.75">
      <c r="B256" s="349"/>
      <c r="H256" s="316">
        <f>H255-B256</f>
        <v>0</v>
      </c>
      <c r="I256" s="256">
        <f t="shared" si="14"/>
        <v>0</v>
      </c>
      <c r="M256" s="2">
        <v>425</v>
      </c>
    </row>
    <row r="257" spans="2:13" ht="12.75">
      <c r="B257" s="349">
        <v>1000</v>
      </c>
      <c r="C257" s="1" t="s">
        <v>71</v>
      </c>
      <c r="D257" s="15" t="s">
        <v>54</v>
      </c>
      <c r="E257" s="1" t="s">
        <v>41</v>
      </c>
      <c r="F257" s="30" t="s">
        <v>142</v>
      </c>
      <c r="G257" s="30" t="s">
        <v>38</v>
      </c>
      <c r="H257" s="316">
        <f>H256-B257</f>
        <v>-1000</v>
      </c>
      <c r="I257" s="256">
        <f t="shared" si="14"/>
        <v>2.3529411764705883</v>
      </c>
      <c r="K257" t="s">
        <v>46</v>
      </c>
      <c r="L257" s="18">
        <v>6</v>
      </c>
      <c r="M257" s="2">
        <v>425</v>
      </c>
    </row>
    <row r="258" spans="2:13" ht="12.75">
      <c r="B258" s="349">
        <v>1000</v>
      </c>
      <c r="C258" s="1" t="s">
        <v>71</v>
      </c>
      <c r="D258" s="15" t="s">
        <v>54</v>
      </c>
      <c r="E258" s="1" t="s">
        <v>41</v>
      </c>
      <c r="F258" s="30" t="s">
        <v>142</v>
      </c>
      <c r="G258" s="30" t="s">
        <v>117</v>
      </c>
      <c r="H258" s="316">
        <f>H257-B258</f>
        <v>-2000</v>
      </c>
      <c r="I258" s="256">
        <f t="shared" si="14"/>
        <v>2.3529411764705883</v>
      </c>
      <c r="K258" t="s">
        <v>46</v>
      </c>
      <c r="L258" s="18">
        <v>6</v>
      </c>
      <c r="M258" s="2">
        <v>425</v>
      </c>
    </row>
    <row r="259" spans="1:13" s="67" customFormat="1" ht="12.75">
      <c r="A259" s="63"/>
      <c r="B259" s="348">
        <f>SUM(B257:B258)</f>
        <v>2000</v>
      </c>
      <c r="C259" s="63"/>
      <c r="D259" s="63"/>
      <c r="E259" s="63" t="s">
        <v>41</v>
      </c>
      <c r="F259" s="65"/>
      <c r="G259" s="65"/>
      <c r="H259" s="317">
        <v>0</v>
      </c>
      <c r="I259" s="318">
        <f t="shared" si="14"/>
        <v>4.705882352941177</v>
      </c>
      <c r="M259" s="2">
        <v>425</v>
      </c>
    </row>
    <row r="260" spans="2:13" ht="12.75">
      <c r="B260" s="74"/>
      <c r="H260" s="316">
        <f>H259-B260</f>
        <v>0</v>
      </c>
      <c r="I260" s="256">
        <f t="shared" si="14"/>
        <v>0</v>
      </c>
      <c r="M260" s="2">
        <v>425</v>
      </c>
    </row>
    <row r="261" spans="2:13" ht="12.75">
      <c r="B261" s="74"/>
      <c r="H261" s="316">
        <f>H260-B261</f>
        <v>0</v>
      </c>
      <c r="I261" s="256">
        <f t="shared" si="14"/>
        <v>0</v>
      </c>
      <c r="M261" s="2">
        <v>425</v>
      </c>
    </row>
    <row r="262" spans="2:13" ht="12.75">
      <c r="B262" s="74"/>
      <c r="H262" s="316">
        <f>H261-B262</f>
        <v>0</v>
      </c>
      <c r="I262" s="256">
        <f t="shared" si="14"/>
        <v>0</v>
      </c>
      <c r="M262" s="2">
        <v>425</v>
      </c>
    </row>
    <row r="263" spans="2:13" ht="12.75">
      <c r="B263" s="74"/>
      <c r="H263" s="316">
        <f>H262-B263</f>
        <v>0</v>
      </c>
      <c r="I263" s="256">
        <f t="shared" si="14"/>
        <v>0</v>
      </c>
      <c r="M263" s="2">
        <v>425</v>
      </c>
    </row>
    <row r="264" spans="1:13" s="67" customFormat="1" ht="12.75">
      <c r="A264" s="63"/>
      <c r="B264" s="358">
        <f>+B268+B275+B280+B285+B292+B297</f>
        <v>32900</v>
      </c>
      <c r="C264" s="68" t="s">
        <v>147</v>
      </c>
      <c r="D264" s="69" t="s">
        <v>1498</v>
      </c>
      <c r="E264" s="68" t="s">
        <v>44</v>
      </c>
      <c r="F264" s="70" t="s">
        <v>148</v>
      </c>
      <c r="G264" s="71" t="s">
        <v>123</v>
      </c>
      <c r="H264" s="317"/>
      <c r="I264" s="318">
        <f t="shared" si="14"/>
        <v>77.41176470588235</v>
      </c>
      <c r="J264" s="66"/>
      <c r="K264" s="66"/>
      <c r="M264" s="2">
        <v>425</v>
      </c>
    </row>
    <row r="265" spans="2:13" ht="12.75">
      <c r="B265" s="257"/>
      <c r="H265" s="316">
        <v>0</v>
      </c>
      <c r="I265" s="256">
        <f t="shared" si="14"/>
        <v>0</v>
      </c>
      <c r="M265" s="2">
        <v>425</v>
      </c>
    </row>
    <row r="266" spans="2:13" ht="12.75">
      <c r="B266" s="257">
        <v>2500</v>
      </c>
      <c r="C266" s="1" t="s">
        <v>18</v>
      </c>
      <c r="D266" s="1" t="s">
        <v>12</v>
      </c>
      <c r="E266" s="1" t="s">
        <v>46</v>
      </c>
      <c r="F266" s="62" t="s">
        <v>149</v>
      </c>
      <c r="G266" s="30" t="s">
        <v>150</v>
      </c>
      <c r="H266" s="316">
        <f>H265-B266</f>
        <v>-2500</v>
      </c>
      <c r="I266" s="256">
        <f t="shared" si="14"/>
        <v>5.882352941176471</v>
      </c>
      <c r="K266" t="s">
        <v>0</v>
      </c>
      <c r="L266">
        <v>7</v>
      </c>
      <c r="M266" s="2">
        <v>425</v>
      </c>
    </row>
    <row r="267" spans="2:13" ht="12.75">
      <c r="B267" s="257">
        <v>2500</v>
      </c>
      <c r="C267" s="1" t="s">
        <v>18</v>
      </c>
      <c r="D267" s="1" t="s">
        <v>12</v>
      </c>
      <c r="E267" s="1" t="s">
        <v>46</v>
      </c>
      <c r="F267" s="62" t="s">
        <v>151</v>
      </c>
      <c r="G267" s="30" t="s">
        <v>152</v>
      </c>
      <c r="H267" s="316">
        <f>H266-B267</f>
        <v>-5000</v>
      </c>
      <c r="I267" s="256">
        <f t="shared" si="14"/>
        <v>5.882352941176471</v>
      </c>
      <c r="K267" t="s">
        <v>0</v>
      </c>
      <c r="L267">
        <v>7</v>
      </c>
      <c r="M267" s="2">
        <v>425</v>
      </c>
    </row>
    <row r="268" spans="1:13" s="67" customFormat="1" ht="12.75">
      <c r="A268" s="63"/>
      <c r="B268" s="358">
        <f>SUM(B266:B267)</f>
        <v>5000</v>
      </c>
      <c r="C268" s="63" t="s">
        <v>18</v>
      </c>
      <c r="D268" s="63"/>
      <c r="E268" s="63"/>
      <c r="F268" s="65"/>
      <c r="G268" s="65"/>
      <c r="H268" s="317">
        <v>0</v>
      </c>
      <c r="I268" s="318">
        <f t="shared" si="14"/>
        <v>11.764705882352942</v>
      </c>
      <c r="M268" s="2">
        <v>425</v>
      </c>
    </row>
    <row r="269" spans="2:13" ht="12.75">
      <c r="B269" s="257"/>
      <c r="H269" s="316">
        <f aca="true" t="shared" si="16" ref="H269:H274">H268-B269</f>
        <v>0</v>
      </c>
      <c r="I269" s="256">
        <f t="shared" si="14"/>
        <v>0</v>
      </c>
      <c r="M269" s="2">
        <v>425</v>
      </c>
    </row>
    <row r="270" spans="2:13" ht="12.75">
      <c r="B270" s="257"/>
      <c r="H270" s="316">
        <f t="shared" si="16"/>
        <v>0</v>
      </c>
      <c r="I270" s="256">
        <f t="shared" si="14"/>
        <v>0</v>
      </c>
      <c r="M270" s="2">
        <v>425</v>
      </c>
    </row>
    <row r="271" spans="2:13" ht="12.75">
      <c r="B271" s="257">
        <v>3000</v>
      </c>
      <c r="C271" s="1" t="s">
        <v>1565</v>
      </c>
      <c r="D271" s="15" t="s">
        <v>54</v>
      </c>
      <c r="E271" s="1" t="s">
        <v>1537</v>
      </c>
      <c r="F271" s="30" t="s">
        <v>153</v>
      </c>
      <c r="G271" s="30" t="s">
        <v>154</v>
      </c>
      <c r="H271" s="316">
        <f t="shared" si="16"/>
        <v>-3000</v>
      </c>
      <c r="I271" s="256">
        <f t="shared" si="14"/>
        <v>7.0588235294117645</v>
      </c>
      <c r="K271" t="s">
        <v>46</v>
      </c>
      <c r="L271" s="18">
        <v>7</v>
      </c>
      <c r="M271" s="2">
        <v>425</v>
      </c>
    </row>
    <row r="272" spans="2:13" ht="12.75">
      <c r="B272" s="257">
        <v>3000</v>
      </c>
      <c r="C272" s="1" t="s">
        <v>1566</v>
      </c>
      <c r="D272" s="15" t="s">
        <v>54</v>
      </c>
      <c r="E272" s="1" t="s">
        <v>1537</v>
      </c>
      <c r="F272" s="30" t="s">
        <v>155</v>
      </c>
      <c r="G272" s="30" t="s">
        <v>154</v>
      </c>
      <c r="H272" s="316">
        <f t="shared" si="16"/>
        <v>-6000</v>
      </c>
      <c r="I272" s="256">
        <f t="shared" si="14"/>
        <v>7.0588235294117645</v>
      </c>
      <c r="K272" t="s">
        <v>46</v>
      </c>
      <c r="L272" s="18">
        <v>7</v>
      </c>
      <c r="M272" s="2">
        <v>425</v>
      </c>
    </row>
    <row r="273" spans="2:13" ht="12.75">
      <c r="B273" s="257">
        <v>1200</v>
      </c>
      <c r="C273" s="1" t="s">
        <v>66</v>
      </c>
      <c r="D273" s="15" t="s">
        <v>54</v>
      </c>
      <c r="E273" s="1" t="s">
        <v>1537</v>
      </c>
      <c r="F273" s="30" t="s">
        <v>156</v>
      </c>
      <c r="G273" s="30" t="s">
        <v>157</v>
      </c>
      <c r="H273" s="316">
        <f t="shared" si="16"/>
        <v>-7200</v>
      </c>
      <c r="I273" s="256">
        <f t="shared" si="14"/>
        <v>2.823529411764706</v>
      </c>
      <c r="K273" t="s">
        <v>46</v>
      </c>
      <c r="L273" s="18">
        <v>7</v>
      </c>
      <c r="M273" s="2">
        <v>425</v>
      </c>
    </row>
    <row r="274" spans="2:13" ht="12.75">
      <c r="B274" s="257">
        <v>1200</v>
      </c>
      <c r="C274" s="1" t="s">
        <v>66</v>
      </c>
      <c r="D274" s="15" t="s">
        <v>54</v>
      </c>
      <c r="E274" s="1" t="s">
        <v>1537</v>
      </c>
      <c r="F274" s="30" t="s">
        <v>156</v>
      </c>
      <c r="G274" s="30" t="s">
        <v>157</v>
      </c>
      <c r="H274" s="316">
        <f t="shared" si="16"/>
        <v>-8400</v>
      </c>
      <c r="I274" s="256">
        <f t="shared" si="14"/>
        <v>2.823529411764706</v>
      </c>
      <c r="K274" t="s">
        <v>46</v>
      </c>
      <c r="L274" s="18">
        <v>7</v>
      </c>
      <c r="M274" s="2">
        <v>425</v>
      </c>
    </row>
    <row r="275" spans="1:13" s="67" customFormat="1" ht="12.75">
      <c r="A275" s="63"/>
      <c r="B275" s="358">
        <f>SUM(B271:B274)</f>
        <v>8400</v>
      </c>
      <c r="C275" s="63" t="s">
        <v>34</v>
      </c>
      <c r="D275" s="63"/>
      <c r="E275" s="63"/>
      <c r="F275" s="65"/>
      <c r="G275" s="65"/>
      <c r="H275" s="317">
        <v>0</v>
      </c>
      <c r="I275" s="318">
        <f t="shared" si="14"/>
        <v>19.764705882352942</v>
      </c>
      <c r="M275" s="2">
        <v>425</v>
      </c>
    </row>
    <row r="276" spans="2:13" ht="12.75">
      <c r="B276" s="257"/>
      <c r="H276" s="316">
        <f>H275-B276</f>
        <v>0</v>
      </c>
      <c r="I276" s="256">
        <f t="shared" si="14"/>
        <v>0</v>
      </c>
      <c r="M276" s="2">
        <v>425</v>
      </c>
    </row>
    <row r="277" spans="2:13" ht="12.75">
      <c r="B277" s="257"/>
      <c r="H277" s="316">
        <f>H276-B277</f>
        <v>0</v>
      </c>
      <c r="I277" s="256">
        <f t="shared" si="14"/>
        <v>0</v>
      </c>
      <c r="M277" s="2">
        <v>425</v>
      </c>
    </row>
    <row r="278" spans="2:13" ht="12.75">
      <c r="B278" s="257">
        <v>1000</v>
      </c>
      <c r="C278" s="1" t="s">
        <v>35</v>
      </c>
      <c r="D278" s="15" t="s">
        <v>54</v>
      </c>
      <c r="E278" s="1" t="s">
        <v>36</v>
      </c>
      <c r="F278" s="30" t="s">
        <v>156</v>
      </c>
      <c r="G278" s="30" t="s">
        <v>154</v>
      </c>
      <c r="H278" s="316">
        <f>H277-B278</f>
        <v>-1000</v>
      </c>
      <c r="I278" s="256">
        <f t="shared" si="14"/>
        <v>2.3529411764705883</v>
      </c>
      <c r="K278" t="s">
        <v>46</v>
      </c>
      <c r="L278" s="18">
        <v>7</v>
      </c>
      <c r="M278" s="2">
        <v>425</v>
      </c>
    </row>
    <row r="279" spans="2:13" ht="12.75">
      <c r="B279" s="257">
        <v>1300</v>
      </c>
      <c r="C279" s="1" t="s">
        <v>35</v>
      </c>
      <c r="D279" s="15" t="s">
        <v>54</v>
      </c>
      <c r="E279" s="1" t="s">
        <v>36</v>
      </c>
      <c r="F279" s="30" t="s">
        <v>156</v>
      </c>
      <c r="G279" s="30" t="s">
        <v>157</v>
      </c>
      <c r="H279" s="316">
        <f>H278-B279</f>
        <v>-2300</v>
      </c>
      <c r="I279" s="256">
        <f t="shared" si="14"/>
        <v>3.0588235294117645</v>
      </c>
      <c r="K279" t="s">
        <v>46</v>
      </c>
      <c r="L279" s="18">
        <v>7</v>
      </c>
      <c r="M279" s="2">
        <v>425</v>
      </c>
    </row>
    <row r="280" spans="1:13" s="67" customFormat="1" ht="12.75">
      <c r="A280" s="63"/>
      <c r="B280" s="358">
        <f>SUM(B278:B279)</f>
        <v>2300</v>
      </c>
      <c r="C280" s="63"/>
      <c r="D280" s="63"/>
      <c r="E280" s="63" t="s">
        <v>36</v>
      </c>
      <c r="F280" s="65"/>
      <c r="G280" s="65"/>
      <c r="H280" s="317">
        <v>0</v>
      </c>
      <c r="I280" s="318">
        <f t="shared" si="14"/>
        <v>5.411764705882353</v>
      </c>
      <c r="M280" s="2">
        <v>425</v>
      </c>
    </row>
    <row r="281" spans="2:13" ht="12.75">
      <c r="B281" s="257"/>
      <c r="H281" s="316">
        <f>H280-B281</f>
        <v>0</v>
      </c>
      <c r="I281" s="256">
        <f aca="true" t="shared" si="17" ref="I281:I344">+B281/M281</f>
        <v>0</v>
      </c>
      <c r="M281" s="2">
        <v>425</v>
      </c>
    </row>
    <row r="282" spans="2:13" ht="12.75">
      <c r="B282" s="257"/>
      <c r="H282" s="316">
        <f>H281-B282</f>
        <v>0</v>
      </c>
      <c r="I282" s="256">
        <f t="shared" si="17"/>
        <v>0</v>
      </c>
      <c r="M282" s="2">
        <v>425</v>
      </c>
    </row>
    <row r="283" spans="2:13" ht="12.75">
      <c r="B283" s="257">
        <v>5000</v>
      </c>
      <c r="C283" s="1" t="s">
        <v>69</v>
      </c>
      <c r="D283" s="15" t="s">
        <v>54</v>
      </c>
      <c r="E283" s="1" t="s">
        <v>1537</v>
      </c>
      <c r="F283" s="30" t="s">
        <v>158</v>
      </c>
      <c r="G283" s="30" t="s">
        <v>154</v>
      </c>
      <c r="H283" s="316">
        <f>H282-B283</f>
        <v>-5000</v>
      </c>
      <c r="I283" s="256">
        <f t="shared" si="17"/>
        <v>11.764705882352942</v>
      </c>
      <c r="K283" t="s">
        <v>46</v>
      </c>
      <c r="L283" s="18">
        <v>7</v>
      </c>
      <c r="M283" s="2">
        <v>425</v>
      </c>
    </row>
    <row r="284" spans="2:13" ht="12.75">
      <c r="B284" s="257">
        <v>5000</v>
      </c>
      <c r="C284" s="1" t="s">
        <v>69</v>
      </c>
      <c r="D284" s="15" t="s">
        <v>54</v>
      </c>
      <c r="E284" s="1" t="s">
        <v>1537</v>
      </c>
      <c r="F284" s="30" t="s">
        <v>158</v>
      </c>
      <c r="G284" s="30" t="s">
        <v>157</v>
      </c>
      <c r="H284" s="316">
        <f>H283-B284</f>
        <v>-10000</v>
      </c>
      <c r="I284" s="256">
        <f t="shared" si="17"/>
        <v>11.764705882352942</v>
      </c>
      <c r="K284" t="s">
        <v>46</v>
      </c>
      <c r="L284" s="18">
        <v>7</v>
      </c>
      <c r="M284" s="2">
        <v>425</v>
      </c>
    </row>
    <row r="285" spans="1:13" s="67" customFormat="1" ht="12.75">
      <c r="A285" s="63"/>
      <c r="B285" s="358">
        <f>SUM(B283:B284)</f>
        <v>10000</v>
      </c>
      <c r="C285" s="63" t="s">
        <v>69</v>
      </c>
      <c r="D285" s="63"/>
      <c r="E285" s="63"/>
      <c r="F285" s="65"/>
      <c r="G285" s="65"/>
      <c r="H285" s="317">
        <v>0</v>
      </c>
      <c r="I285" s="318">
        <f t="shared" si="17"/>
        <v>23.529411764705884</v>
      </c>
      <c r="M285" s="2">
        <v>425</v>
      </c>
    </row>
    <row r="286" spans="2:13" ht="12.75">
      <c r="B286" s="257"/>
      <c r="H286" s="316">
        <f aca="true" t="shared" si="18" ref="H286:H291">H285-B286</f>
        <v>0</v>
      </c>
      <c r="I286" s="256">
        <f t="shared" si="17"/>
        <v>0</v>
      </c>
      <c r="M286" s="2">
        <v>425</v>
      </c>
    </row>
    <row r="287" spans="2:13" ht="12.75">
      <c r="B287" s="257"/>
      <c r="H287" s="316">
        <f t="shared" si="18"/>
        <v>0</v>
      </c>
      <c r="I287" s="256">
        <f t="shared" si="17"/>
        <v>0</v>
      </c>
      <c r="M287" s="2">
        <v>425</v>
      </c>
    </row>
    <row r="288" spans="2:13" ht="12.75">
      <c r="B288" s="257">
        <v>2000</v>
      </c>
      <c r="C288" s="1" t="s">
        <v>39</v>
      </c>
      <c r="D288" s="15" t="s">
        <v>54</v>
      </c>
      <c r="E288" s="1" t="s">
        <v>1537</v>
      </c>
      <c r="F288" s="30" t="s">
        <v>156</v>
      </c>
      <c r="G288" s="30" t="s">
        <v>154</v>
      </c>
      <c r="H288" s="316">
        <f t="shared" si="18"/>
        <v>-2000</v>
      </c>
      <c r="I288" s="256">
        <f t="shared" si="17"/>
        <v>4.705882352941177</v>
      </c>
      <c r="K288" t="s">
        <v>46</v>
      </c>
      <c r="L288" s="18">
        <v>7</v>
      </c>
      <c r="M288" s="2">
        <v>425</v>
      </c>
    </row>
    <row r="289" spans="2:13" ht="12.75">
      <c r="B289" s="257">
        <v>500</v>
      </c>
      <c r="C289" s="1" t="s">
        <v>39</v>
      </c>
      <c r="D289" s="15" t="s">
        <v>54</v>
      </c>
      <c r="E289" s="1" t="s">
        <v>1537</v>
      </c>
      <c r="F289" s="30" t="s">
        <v>156</v>
      </c>
      <c r="G289" s="30" t="s">
        <v>154</v>
      </c>
      <c r="H289" s="316">
        <f t="shared" si="18"/>
        <v>-2500</v>
      </c>
      <c r="I289" s="256">
        <f t="shared" si="17"/>
        <v>1.1764705882352942</v>
      </c>
      <c r="K289" t="s">
        <v>46</v>
      </c>
      <c r="L289" s="18">
        <v>7</v>
      </c>
      <c r="M289" s="2">
        <v>425</v>
      </c>
    </row>
    <row r="290" spans="2:13" ht="12.75">
      <c r="B290" s="257">
        <v>2000</v>
      </c>
      <c r="C290" s="1" t="s">
        <v>39</v>
      </c>
      <c r="D290" s="15" t="s">
        <v>54</v>
      </c>
      <c r="E290" s="1" t="s">
        <v>1537</v>
      </c>
      <c r="F290" s="30" t="s">
        <v>156</v>
      </c>
      <c r="G290" s="30" t="s">
        <v>157</v>
      </c>
      <c r="H290" s="316">
        <f t="shared" si="18"/>
        <v>-4500</v>
      </c>
      <c r="I290" s="256">
        <f t="shared" si="17"/>
        <v>4.705882352941177</v>
      </c>
      <c r="K290" t="s">
        <v>46</v>
      </c>
      <c r="L290" s="18">
        <v>7</v>
      </c>
      <c r="M290" s="2">
        <v>425</v>
      </c>
    </row>
    <row r="291" spans="2:13" ht="12.75">
      <c r="B291" s="257">
        <v>500</v>
      </c>
      <c r="C291" s="1" t="s">
        <v>39</v>
      </c>
      <c r="D291" s="15" t="s">
        <v>54</v>
      </c>
      <c r="E291" s="1" t="s">
        <v>1537</v>
      </c>
      <c r="F291" s="30" t="s">
        <v>156</v>
      </c>
      <c r="G291" s="30" t="s">
        <v>157</v>
      </c>
      <c r="H291" s="316">
        <f t="shared" si="18"/>
        <v>-5000</v>
      </c>
      <c r="I291" s="256">
        <f t="shared" si="17"/>
        <v>1.1764705882352942</v>
      </c>
      <c r="K291" t="s">
        <v>46</v>
      </c>
      <c r="L291" s="18">
        <v>7</v>
      </c>
      <c r="M291" s="2">
        <v>425</v>
      </c>
    </row>
    <row r="292" spans="1:13" s="67" customFormat="1" ht="12.75">
      <c r="A292" s="63"/>
      <c r="B292" s="358">
        <f>SUM(B288:B291)</f>
        <v>5000</v>
      </c>
      <c r="C292" s="63" t="s">
        <v>39</v>
      </c>
      <c r="D292" s="63"/>
      <c r="E292" s="63"/>
      <c r="F292" s="65"/>
      <c r="G292" s="65"/>
      <c r="H292" s="317">
        <v>0</v>
      </c>
      <c r="I292" s="318">
        <f t="shared" si="17"/>
        <v>11.764705882352942</v>
      </c>
      <c r="M292" s="2">
        <v>425</v>
      </c>
    </row>
    <row r="293" spans="2:13" ht="12.75">
      <c r="B293" s="257"/>
      <c r="H293" s="316">
        <f>H292-B293</f>
        <v>0</v>
      </c>
      <c r="I293" s="256">
        <f t="shared" si="17"/>
        <v>0</v>
      </c>
      <c r="M293" s="2">
        <v>425</v>
      </c>
    </row>
    <row r="294" spans="2:13" ht="12.75">
      <c r="B294" s="257"/>
      <c r="H294" s="316">
        <f>H293-B294</f>
        <v>0</v>
      </c>
      <c r="I294" s="256">
        <f t="shared" si="17"/>
        <v>0</v>
      </c>
      <c r="M294" s="2">
        <v>425</v>
      </c>
    </row>
    <row r="295" spans="2:13" ht="12.75">
      <c r="B295" s="257">
        <v>1200</v>
      </c>
      <c r="C295" s="1" t="s">
        <v>71</v>
      </c>
      <c r="D295" s="15" t="s">
        <v>54</v>
      </c>
      <c r="E295" s="1" t="s">
        <v>41</v>
      </c>
      <c r="F295" s="30" t="s">
        <v>156</v>
      </c>
      <c r="G295" s="30" t="s">
        <v>154</v>
      </c>
      <c r="H295" s="316">
        <f>H294-B295</f>
        <v>-1200</v>
      </c>
      <c r="I295" s="256">
        <f t="shared" si="17"/>
        <v>2.823529411764706</v>
      </c>
      <c r="K295" t="s">
        <v>46</v>
      </c>
      <c r="L295" s="18">
        <v>7</v>
      </c>
      <c r="M295" s="2">
        <v>425</v>
      </c>
    </row>
    <row r="296" spans="2:13" ht="12.75">
      <c r="B296" s="257">
        <v>1000</v>
      </c>
      <c r="C296" s="1" t="s">
        <v>71</v>
      </c>
      <c r="D296" s="15" t="s">
        <v>54</v>
      </c>
      <c r="E296" s="1" t="s">
        <v>41</v>
      </c>
      <c r="F296" s="30" t="s">
        <v>156</v>
      </c>
      <c r="G296" s="30" t="s">
        <v>157</v>
      </c>
      <c r="H296" s="316">
        <f>H295-B296</f>
        <v>-2200</v>
      </c>
      <c r="I296" s="256">
        <f t="shared" si="17"/>
        <v>2.3529411764705883</v>
      </c>
      <c r="K296" t="s">
        <v>46</v>
      </c>
      <c r="L296" s="18">
        <v>7</v>
      </c>
      <c r="M296" s="2">
        <v>425</v>
      </c>
    </row>
    <row r="297" spans="1:13" s="67" customFormat="1" ht="12.75">
      <c r="A297" s="63"/>
      <c r="B297" s="358">
        <f>SUM(B295:B296)</f>
        <v>2200</v>
      </c>
      <c r="C297" s="63"/>
      <c r="D297" s="63"/>
      <c r="E297" s="63" t="s">
        <v>41</v>
      </c>
      <c r="F297" s="65"/>
      <c r="G297" s="65"/>
      <c r="H297" s="317">
        <v>0</v>
      </c>
      <c r="I297" s="318">
        <f t="shared" si="17"/>
        <v>5.176470588235294</v>
      </c>
      <c r="M297" s="2">
        <v>425</v>
      </c>
    </row>
    <row r="298" spans="2:13" ht="12.75">
      <c r="B298" s="257"/>
      <c r="H298" s="316">
        <f>H297-B298</f>
        <v>0</v>
      </c>
      <c r="I298" s="256">
        <f t="shared" si="17"/>
        <v>0</v>
      </c>
      <c r="M298" s="2">
        <v>425</v>
      </c>
    </row>
    <row r="299" spans="2:13" ht="12.75">
      <c r="B299" s="257"/>
      <c r="H299" s="316">
        <f>H298-B299</f>
        <v>0</v>
      </c>
      <c r="I299" s="256">
        <f t="shared" si="17"/>
        <v>0</v>
      </c>
      <c r="M299" s="2">
        <v>425</v>
      </c>
    </row>
    <row r="300" spans="2:13" ht="12.75">
      <c r="B300" s="257"/>
      <c r="H300" s="316">
        <f>H299-B300</f>
        <v>0</v>
      </c>
      <c r="I300" s="256">
        <f t="shared" si="17"/>
        <v>0</v>
      </c>
      <c r="M300" s="2">
        <v>425</v>
      </c>
    </row>
    <row r="301" spans="2:13" ht="12.75">
      <c r="B301" s="257"/>
      <c r="H301" s="316">
        <f>H300-B301</f>
        <v>0</v>
      </c>
      <c r="I301" s="256">
        <f t="shared" si="17"/>
        <v>0</v>
      </c>
      <c r="M301" s="2">
        <v>425</v>
      </c>
    </row>
    <row r="302" spans="1:13" s="67" customFormat="1" ht="12.75">
      <c r="A302" s="63"/>
      <c r="B302" s="358">
        <f>+B313+B325+B337+B349+B360+B371</f>
        <v>126000</v>
      </c>
      <c r="C302" s="68" t="s">
        <v>159</v>
      </c>
      <c r="D302" s="69" t="s">
        <v>160</v>
      </c>
      <c r="E302" s="68" t="s">
        <v>188</v>
      </c>
      <c r="F302" s="70" t="s">
        <v>334</v>
      </c>
      <c r="G302" s="71" t="s">
        <v>123</v>
      </c>
      <c r="H302" s="317"/>
      <c r="I302" s="318">
        <f t="shared" si="17"/>
        <v>296.47058823529414</v>
      </c>
      <c r="J302" s="66"/>
      <c r="K302" s="66"/>
      <c r="M302" s="2">
        <v>425</v>
      </c>
    </row>
    <row r="303" spans="2:13" ht="12.75">
      <c r="B303" s="257"/>
      <c r="H303" s="316">
        <v>0</v>
      </c>
      <c r="I303" s="256">
        <f t="shared" si="17"/>
        <v>0</v>
      </c>
      <c r="M303" s="2">
        <v>425</v>
      </c>
    </row>
    <row r="304" spans="2:13" ht="12.75">
      <c r="B304" s="257">
        <v>6000</v>
      </c>
      <c r="C304" s="1" t="s">
        <v>18</v>
      </c>
      <c r="D304" s="1" t="s">
        <v>12</v>
      </c>
      <c r="E304" s="1" t="s">
        <v>77</v>
      </c>
      <c r="F304" s="62" t="s">
        <v>161</v>
      </c>
      <c r="G304" s="30" t="s">
        <v>152</v>
      </c>
      <c r="H304" s="316">
        <f aca="true" t="shared" si="19" ref="H304:H312">H303-B304</f>
        <v>-6000</v>
      </c>
      <c r="I304" s="256">
        <f t="shared" si="17"/>
        <v>14.117647058823529</v>
      </c>
      <c r="K304" t="s">
        <v>0</v>
      </c>
      <c r="L304">
        <v>8</v>
      </c>
      <c r="M304" s="2">
        <v>425</v>
      </c>
    </row>
    <row r="305" spans="2:13" ht="12.75">
      <c r="B305" s="360">
        <v>2000</v>
      </c>
      <c r="C305" s="1" t="s">
        <v>18</v>
      </c>
      <c r="D305" s="1" t="s">
        <v>12</v>
      </c>
      <c r="E305" s="1" t="s">
        <v>77</v>
      </c>
      <c r="F305" s="62" t="s">
        <v>162</v>
      </c>
      <c r="G305" s="30" t="s">
        <v>132</v>
      </c>
      <c r="H305" s="316">
        <f t="shared" si="19"/>
        <v>-8000</v>
      </c>
      <c r="I305" s="256">
        <f t="shared" si="17"/>
        <v>4.705882352941177</v>
      </c>
      <c r="K305" t="s">
        <v>0</v>
      </c>
      <c r="L305">
        <v>8</v>
      </c>
      <c r="M305" s="2">
        <v>425</v>
      </c>
    </row>
    <row r="306" spans="2:13" ht="12.75">
      <c r="B306" s="257">
        <v>5500</v>
      </c>
      <c r="C306" s="1" t="s">
        <v>18</v>
      </c>
      <c r="D306" s="1" t="s">
        <v>12</v>
      </c>
      <c r="E306" s="1" t="s">
        <v>77</v>
      </c>
      <c r="F306" s="62" t="s">
        <v>163</v>
      </c>
      <c r="G306" s="30" t="s">
        <v>37</v>
      </c>
      <c r="H306" s="316">
        <f t="shared" si="19"/>
        <v>-13500</v>
      </c>
      <c r="I306" s="256">
        <f t="shared" si="17"/>
        <v>12.941176470588236</v>
      </c>
      <c r="K306" t="s">
        <v>0</v>
      </c>
      <c r="L306">
        <v>8</v>
      </c>
      <c r="M306" s="2">
        <v>425</v>
      </c>
    </row>
    <row r="307" spans="2:13" ht="12.75">
      <c r="B307" s="198">
        <v>4000</v>
      </c>
      <c r="C307" s="1" t="s">
        <v>18</v>
      </c>
      <c r="D307" s="1" t="s">
        <v>12</v>
      </c>
      <c r="E307" s="1" t="s">
        <v>77</v>
      </c>
      <c r="F307" s="62" t="s">
        <v>164</v>
      </c>
      <c r="G307" s="30" t="s">
        <v>165</v>
      </c>
      <c r="H307" s="316">
        <f t="shared" si="19"/>
        <v>-17500</v>
      </c>
      <c r="I307" s="256">
        <f t="shared" si="17"/>
        <v>9.411764705882353</v>
      </c>
      <c r="K307" t="s">
        <v>0</v>
      </c>
      <c r="L307">
        <v>8</v>
      </c>
      <c r="M307" s="2">
        <v>425</v>
      </c>
    </row>
    <row r="308" spans="2:13" ht="12.75">
      <c r="B308" s="257">
        <v>3000</v>
      </c>
      <c r="C308" s="1" t="s">
        <v>18</v>
      </c>
      <c r="D308" s="1" t="s">
        <v>12</v>
      </c>
      <c r="E308" s="1" t="s">
        <v>77</v>
      </c>
      <c r="F308" s="62" t="s">
        <v>166</v>
      </c>
      <c r="G308" s="30" t="s">
        <v>167</v>
      </c>
      <c r="H308" s="316">
        <f t="shared" si="19"/>
        <v>-20500</v>
      </c>
      <c r="I308" s="256">
        <f t="shared" si="17"/>
        <v>7.0588235294117645</v>
      </c>
      <c r="K308" t="s">
        <v>0</v>
      </c>
      <c r="L308">
        <v>8</v>
      </c>
      <c r="M308" s="2">
        <v>425</v>
      </c>
    </row>
    <row r="309" spans="2:13" ht="12.75">
      <c r="B309" s="257">
        <v>3000</v>
      </c>
      <c r="C309" s="1" t="s">
        <v>18</v>
      </c>
      <c r="D309" s="1" t="s">
        <v>12</v>
      </c>
      <c r="E309" s="1" t="s">
        <v>77</v>
      </c>
      <c r="F309" s="62" t="s">
        <v>168</v>
      </c>
      <c r="G309" s="30" t="s">
        <v>169</v>
      </c>
      <c r="H309" s="316">
        <f t="shared" si="19"/>
        <v>-23500</v>
      </c>
      <c r="I309" s="256">
        <f t="shared" si="17"/>
        <v>7.0588235294117645</v>
      </c>
      <c r="K309" t="s">
        <v>0</v>
      </c>
      <c r="L309">
        <v>8</v>
      </c>
      <c r="M309" s="2">
        <v>425</v>
      </c>
    </row>
    <row r="310" spans="2:13" ht="12.75">
      <c r="B310" s="257">
        <v>3000</v>
      </c>
      <c r="C310" s="1" t="s">
        <v>18</v>
      </c>
      <c r="D310" s="1" t="s">
        <v>12</v>
      </c>
      <c r="E310" s="1" t="s">
        <v>77</v>
      </c>
      <c r="F310" s="62" t="s">
        <v>170</v>
      </c>
      <c r="G310" s="30" t="s">
        <v>171</v>
      </c>
      <c r="H310" s="316">
        <f t="shared" si="19"/>
        <v>-26500</v>
      </c>
      <c r="I310" s="256">
        <f t="shared" si="17"/>
        <v>7.0588235294117645</v>
      </c>
      <c r="K310" t="s">
        <v>0</v>
      </c>
      <c r="L310">
        <v>8</v>
      </c>
      <c r="M310" s="2">
        <v>425</v>
      </c>
    </row>
    <row r="311" spans="2:13" ht="12.75">
      <c r="B311" s="257">
        <v>5000</v>
      </c>
      <c r="C311" s="1" t="s">
        <v>18</v>
      </c>
      <c r="D311" s="1" t="s">
        <v>12</v>
      </c>
      <c r="E311" s="1" t="s">
        <v>77</v>
      </c>
      <c r="F311" s="62" t="s">
        <v>172</v>
      </c>
      <c r="G311" s="30" t="s">
        <v>173</v>
      </c>
      <c r="H311" s="316">
        <f t="shared" si="19"/>
        <v>-31500</v>
      </c>
      <c r="I311" s="256">
        <f t="shared" si="17"/>
        <v>11.764705882352942</v>
      </c>
      <c r="K311" t="s">
        <v>0</v>
      </c>
      <c r="L311">
        <v>8</v>
      </c>
      <c r="M311" s="2">
        <v>425</v>
      </c>
    </row>
    <row r="312" spans="2:13" ht="12.75">
      <c r="B312" s="257">
        <v>4000</v>
      </c>
      <c r="C312" s="1" t="s">
        <v>18</v>
      </c>
      <c r="D312" s="1" t="s">
        <v>12</v>
      </c>
      <c r="E312" s="1" t="s">
        <v>77</v>
      </c>
      <c r="F312" s="62" t="s">
        <v>174</v>
      </c>
      <c r="G312" s="30" t="s">
        <v>175</v>
      </c>
      <c r="H312" s="316">
        <f t="shared" si="19"/>
        <v>-35500</v>
      </c>
      <c r="I312" s="256">
        <f t="shared" si="17"/>
        <v>9.411764705882353</v>
      </c>
      <c r="K312" t="s">
        <v>0</v>
      </c>
      <c r="L312">
        <v>8</v>
      </c>
      <c r="M312" s="2">
        <v>425</v>
      </c>
    </row>
    <row r="313" spans="1:13" s="67" customFormat="1" ht="12.75">
      <c r="A313" s="63"/>
      <c r="B313" s="358">
        <f>SUM(B304:B312)</f>
        <v>35500</v>
      </c>
      <c r="C313" s="63" t="s">
        <v>18</v>
      </c>
      <c r="D313" s="63"/>
      <c r="E313" s="63"/>
      <c r="F313" s="76"/>
      <c r="G313" s="65"/>
      <c r="H313" s="317">
        <v>0</v>
      </c>
      <c r="I313" s="318">
        <f t="shared" si="17"/>
        <v>83.52941176470588</v>
      </c>
      <c r="M313" s="2">
        <v>425</v>
      </c>
    </row>
    <row r="314" spans="2:13" ht="12.75">
      <c r="B314" s="257"/>
      <c r="F314" s="62"/>
      <c r="H314" s="316">
        <f aca="true" t="shared" si="20" ref="H314:H324">H313-B314</f>
        <v>0</v>
      </c>
      <c r="I314" s="256">
        <f t="shared" si="17"/>
        <v>0</v>
      </c>
      <c r="M314" s="2">
        <v>425</v>
      </c>
    </row>
    <row r="315" spans="1:13" s="18" customFormat="1" ht="12.75">
      <c r="A315" s="15"/>
      <c r="B315" s="198"/>
      <c r="C315" s="15"/>
      <c r="D315" s="15"/>
      <c r="E315" s="15"/>
      <c r="F315" s="33"/>
      <c r="G315" s="33"/>
      <c r="H315" s="316">
        <f t="shared" si="20"/>
        <v>0</v>
      </c>
      <c r="I315" s="256">
        <f t="shared" si="17"/>
        <v>0</v>
      </c>
      <c r="M315" s="2">
        <v>425</v>
      </c>
    </row>
    <row r="316" spans="2:13" ht="12.75">
      <c r="B316" s="257">
        <v>3000</v>
      </c>
      <c r="C316" s="1" t="s">
        <v>176</v>
      </c>
      <c r="D316" s="15" t="s">
        <v>54</v>
      </c>
      <c r="E316" s="1" t="s">
        <v>1537</v>
      </c>
      <c r="F316" s="30" t="s">
        <v>177</v>
      </c>
      <c r="G316" s="30" t="s">
        <v>157</v>
      </c>
      <c r="H316" s="316">
        <f t="shared" si="20"/>
        <v>-3000</v>
      </c>
      <c r="I316" s="256">
        <f t="shared" si="17"/>
        <v>7.0588235294117645</v>
      </c>
      <c r="K316" t="s">
        <v>88</v>
      </c>
      <c r="L316">
        <v>8</v>
      </c>
      <c r="M316" s="2">
        <v>425</v>
      </c>
    </row>
    <row r="317" spans="2:13" ht="12.75">
      <c r="B317" s="257">
        <v>1000</v>
      </c>
      <c r="C317" s="1" t="s">
        <v>178</v>
      </c>
      <c r="D317" s="1" t="s">
        <v>54</v>
      </c>
      <c r="E317" s="1" t="s">
        <v>1537</v>
      </c>
      <c r="F317" s="30" t="s">
        <v>179</v>
      </c>
      <c r="G317" s="30" t="s">
        <v>37</v>
      </c>
      <c r="H317" s="316">
        <f t="shared" si="20"/>
        <v>-4000</v>
      </c>
      <c r="I317" s="256">
        <f t="shared" si="17"/>
        <v>2.3529411764705883</v>
      </c>
      <c r="K317" t="s">
        <v>88</v>
      </c>
      <c r="L317">
        <v>8</v>
      </c>
      <c r="M317" s="2">
        <v>425</v>
      </c>
    </row>
    <row r="318" spans="2:13" ht="12.75">
      <c r="B318" s="257">
        <v>1000</v>
      </c>
      <c r="C318" s="1" t="s">
        <v>180</v>
      </c>
      <c r="D318" s="1" t="s">
        <v>54</v>
      </c>
      <c r="E318" s="1" t="s">
        <v>1537</v>
      </c>
      <c r="F318" s="30" t="s">
        <v>179</v>
      </c>
      <c r="G318" s="30" t="s">
        <v>37</v>
      </c>
      <c r="H318" s="316">
        <f t="shared" si="20"/>
        <v>-5000</v>
      </c>
      <c r="I318" s="256">
        <f t="shared" si="17"/>
        <v>2.3529411764705883</v>
      </c>
      <c r="K318" t="s">
        <v>88</v>
      </c>
      <c r="L318">
        <v>8</v>
      </c>
      <c r="M318" s="2">
        <v>425</v>
      </c>
    </row>
    <row r="319" spans="2:13" ht="12.75">
      <c r="B319" s="257">
        <v>1000</v>
      </c>
      <c r="C319" s="1" t="s">
        <v>181</v>
      </c>
      <c r="D319" s="1" t="s">
        <v>54</v>
      </c>
      <c r="E319" s="1" t="s">
        <v>1537</v>
      </c>
      <c r="F319" s="30" t="s">
        <v>179</v>
      </c>
      <c r="G319" s="30" t="s">
        <v>169</v>
      </c>
      <c r="H319" s="316">
        <f t="shared" si="20"/>
        <v>-6000</v>
      </c>
      <c r="I319" s="256">
        <f t="shared" si="17"/>
        <v>2.3529411764705883</v>
      </c>
      <c r="K319" t="s">
        <v>88</v>
      </c>
      <c r="L319">
        <v>8</v>
      </c>
      <c r="M319" s="2">
        <v>425</v>
      </c>
    </row>
    <row r="320" spans="2:13" ht="12.75">
      <c r="B320" s="257">
        <v>1000</v>
      </c>
      <c r="C320" s="1" t="s">
        <v>182</v>
      </c>
      <c r="D320" s="1" t="s">
        <v>54</v>
      </c>
      <c r="E320" s="1" t="s">
        <v>1537</v>
      </c>
      <c r="F320" s="30" t="s">
        <v>179</v>
      </c>
      <c r="G320" s="30" t="s">
        <v>169</v>
      </c>
      <c r="H320" s="316">
        <f t="shared" si="20"/>
        <v>-7000</v>
      </c>
      <c r="I320" s="256">
        <f t="shared" si="17"/>
        <v>2.3529411764705883</v>
      </c>
      <c r="K320" t="s">
        <v>88</v>
      </c>
      <c r="L320">
        <v>8</v>
      </c>
      <c r="M320" s="2">
        <v>425</v>
      </c>
    </row>
    <row r="321" spans="2:13" ht="12.75">
      <c r="B321" s="257">
        <v>1000</v>
      </c>
      <c r="C321" s="1" t="s">
        <v>183</v>
      </c>
      <c r="D321" s="1" t="s">
        <v>54</v>
      </c>
      <c r="E321" s="1" t="s">
        <v>1537</v>
      </c>
      <c r="F321" s="30" t="s">
        <v>179</v>
      </c>
      <c r="G321" s="30" t="s">
        <v>171</v>
      </c>
      <c r="H321" s="316">
        <f t="shared" si="20"/>
        <v>-8000</v>
      </c>
      <c r="I321" s="256">
        <f t="shared" si="17"/>
        <v>2.3529411764705883</v>
      </c>
      <c r="K321" t="s">
        <v>88</v>
      </c>
      <c r="L321">
        <v>8</v>
      </c>
      <c r="M321" s="2">
        <v>425</v>
      </c>
    </row>
    <row r="322" spans="2:13" ht="12.75">
      <c r="B322" s="257">
        <v>1000</v>
      </c>
      <c r="C322" s="15" t="s">
        <v>1567</v>
      </c>
      <c r="D322" s="1" t="s">
        <v>54</v>
      </c>
      <c r="E322" s="1" t="s">
        <v>1537</v>
      </c>
      <c r="F322" s="30" t="s">
        <v>179</v>
      </c>
      <c r="G322" s="30" t="s">
        <v>171</v>
      </c>
      <c r="H322" s="316">
        <f t="shared" si="20"/>
        <v>-9000</v>
      </c>
      <c r="I322" s="256">
        <f t="shared" si="17"/>
        <v>2.3529411764705883</v>
      </c>
      <c r="K322" t="s">
        <v>88</v>
      </c>
      <c r="L322">
        <v>8</v>
      </c>
      <c r="M322" s="2">
        <v>425</v>
      </c>
    </row>
    <row r="323" spans="2:13" ht="12.75">
      <c r="B323" s="257">
        <v>500</v>
      </c>
      <c r="C323" s="1" t="s">
        <v>184</v>
      </c>
      <c r="D323" s="1" t="s">
        <v>54</v>
      </c>
      <c r="E323" s="1" t="s">
        <v>1537</v>
      </c>
      <c r="F323" s="30" t="s">
        <v>179</v>
      </c>
      <c r="G323" s="30" t="s">
        <v>175</v>
      </c>
      <c r="H323" s="316">
        <f t="shared" si="20"/>
        <v>-9500</v>
      </c>
      <c r="I323" s="256">
        <f t="shared" si="17"/>
        <v>1.1764705882352942</v>
      </c>
      <c r="K323" t="s">
        <v>88</v>
      </c>
      <c r="L323">
        <v>8</v>
      </c>
      <c r="M323" s="2">
        <v>425</v>
      </c>
    </row>
    <row r="324" spans="2:13" ht="12.75">
      <c r="B324" s="257">
        <v>500</v>
      </c>
      <c r="C324" s="1" t="s">
        <v>185</v>
      </c>
      <c r="D324" s="1" t="s">
        <v>54</v>
      </c>
      <c r="E324" s="1" t="s">
        <v>1537</v>
      </c>
      <c r="F324" s="30" t="s">
        <v>179</v>
      </c>
      <c r="G324" s="30" t="s">
        <v>175</v>
      </c>
      <c r="H324" s="316">
        <f t="shared" si="20"/>
        <v>-10000</v>
      </c>
      <c r="I324" s="256">
        <f t="shared" si="17"/>
        <v>1.1764705882352942</v>
      </c>
      <c r="K324" t="s">
        <v>88</v>
      </c>
      <c r="L324">
        <v>8</v>
      </c>
      <c r="M324" s="2">
        <v>425</v>
      </c>
    </row>
    <row r="325" spans="1:13" s="67" customFormat="1" ht="12.75">
      <c r="A325" s="63"/>
      <c r="B325" s="358">
        <f>SUM(B316:B324)</f>
        <v>10000</v>
      </c>
      <c r="C325" s="63" t="s">
        <v>34</v>
      </c>
      <c r="D325" s="63"/>
      <c r="E325" s="63"/>
      <c r="F325" s="65"/>
      <c r="G325" s="65"/>
      <c r="H325" s="317">
        <v>0</v>
      </c>
      <c r="I325" s="318">
        <f t="shared" si="17"/>
        <v>23.529411764705884</v>
      </c>
      <c r="M325" s="2">
        <v>425</v>
      </c>
    </row>
    <row r="326" spans="2:13" ht="12.75">
      <c r="B326" s="257"/>
      <c r="H326" s="316">
        <f aca="true" t="shared" si="21" ref="H326:H336">H325-B326</f>
        <v>0</v>
      </c>
      <c r="I326" s="256">
        <f t="shared" si="17"/>
        <v>0</v>
      </c>
      <c r="M326" s="2">
        <v>425</v>
      </c>
    </row>
    <row r="327" spans="2:13" ht="12.75">
      <c r="B327" s="257"/>
      <c r="H327" s="316">
        <f t="shared" si="21"/>
        <v>0</v>
      </c>
      <c r="I327" s="256">
        <f t="shared" si="17"/>
        <v>0</v>
      </c>
      <c r="M327" s="2">
        <v>425</v>
      </c>
    </row>
    <row r="328" spans="2:13" ht="12.75">
      <c r="B328" s="198">
        <v>1500</v>
      </c>
      <c r="C328" s="1" t="s">
        <v>35</v>
      </c>
      <c r="D328" s="1" t="s">
        <v>54</v>
      </c>
      <c r="E328" s="1" t="s">
        <v>36</v>
      </c>
      <c r="F328" s="30" t="s">
        <v>179</v>
      </c>
      <c r="G328" s="30" t="s">
        <v>157</v>
      </c>
      <c r="H328" s="316">
        <f t="shared" si="21"/>
        <v>-1500</v>
      </c>
      <c r="I328" s="256">
        <f t="shared" si="17"/>
        <v>3.5294117647058822</v>
      </c>
      <c r="K328" t="s">
        <v>88</v>
      </c>
      <c r="L328">
        <v>8</v>
      </c>
      <c r="M328" s="2">
        <v>425</v>
      </c>
    </row>
    <row r="329" spans="2:13" ht="12.75">
      <c r="B329" s="198">
        <v>1000</v>
      </c>
      <c r="C329" s="1" t="s">
        <v>35</v>
      </c>
      <c r="D329" s="1" t="s">
        <v>54</v>
      </c>
      <c r="E329" s="1" t="s">
        <v>36</v>
      </c>
      <c r="F329" s="30" t="s">
        <v>179</v>
      </c>
      <c r="G329" s="30" t="s">
        <v>132</v>
      </c>
      <c r="H329" s="316">
        <f t="shared" si="21"/>
        <v>-2500</v>
      </c>
      <c r="I329" s="256">
        <f t="shared" si="17"/>
        <v>2.3529411764705883</v>
      </c>
      <c r="K329" t="s">
        <v>88</v>
      </c>
      <c r="L329">
        <v>8</v>
      </c>
      <c r="M329" s="2">
        <v>425</v>
      </c>
    </row>
    <row r="330" spans="2:13" ht="12.75">
      <c r="B330" s="198">
        <v>1500</v>
      </c>
      <c r="C330" s="1" t="s">
        <v>35</v>
      </c>
      <c r="D330" s="1" t="s">
        <v>54</v>
      </c>
      <c r="E330" s="1" t="s">
        <v>36</v>
      </c>
      <c r="F330" s="30" t="s">
        <v>179</v>
      </c>
      <c r="G330" s="30" t="s">
        <v>37</v>
      </c>
      <c r="H330" s="316">
        <f t="shared" si="21"/>
        <v>-4000</v>
      </c>
      <c r="I330" s="256">
        <f t="shared" si="17"/>
        <v>3.5294117647058822</v>
      </c>
      <c r="K330" t="s">
        <v>88</v>
      </c>
      <c r="L330">
        <v>8</v>
      </c>
      <c r="M330" s="2">
        <v>425</v>
      </c>
    </row>
    <row r="331" spans="2:13" ht="12.75">
      <c r="B331" s="198">
        <v>1000</v>
      </c>
      <c r="C331" s="1" t="s">
        <v>35</v>
      </c>
      <c r="D331" s="1" t="s">
        <v>54</v>
      </c>
      <c r="E331" s="1" t="s">
        <v>36</v>
      </c>
      <c r="F331" s="30" t="s">
        <v>179</v>
      </c>
      <c r="G331" s="30" t="s">
        <v>165</v>
      </c>
      <c r="H331" s="316">
        <f t="shared" si="21"/>
        <v>-5000</v>
      </c>
      <c r="I331" s="256">
        <f t="shared" si="17"/>
        <v>2.3529411764705883</v>
      </c>
      <c r="K331" t="s">
        <v>88</v>
      </c>
      <c r="L331">
        <v>8</v>
      </c>
      <c r="M331" s="2">
        <v>425</v>
      </c>
    </row>
    <row r="332" spans="2:13" ht="12.75">
      <c r="B332" s="198">
        <v>1500</v>
      </c>
      <c r="C332" s="1" t="s">
        <v>35</v>
      </c>
      <c r="D332" s="1" t="s">
        <v>54</v>
      </c>
      <c r="E332" s="1" t="s">
        <v>36</v>
      </c>
      <c r="F332" s="30" t="s">
        <v>179</v>
      </c>
      <c r="G332" s="30" t="s">
        <v>167</v>
      </c>
      <c r="H332" s="316">
        <f t="shared" si="21"/>
        <v>-6500</v>
      </c>
      <c r="I332" s="256">
        <f t="shared" si="17"/>
        <v>3.5294117647058822</v>
      </c>
      <c r="K332" t="s">
        <v>88</v>
      </c>
      <c r="L332">
        <v>8</v>
      </c>
      <c r="M332" s="2">
        <v>425</v>
      </c>
    </row>
    <row r="333" spans="2:13" ht="12.75">
      <c r="B333" s="198">
        <v>1000</v>
      </c>
      <c r="C333" s="1" t="s">
        <v>35</v>
      </c>
      <c r="D333" s="1" t="s">
        <v>54</v>
      </c>
      <c r="E333" s="1" t="s">
        <v>36</v>
      </c>
      <c r="F333" s="30" t="s">
        <v>179</v>
      </c>
      <c r="G333" s="30" t="s">
        <v>169</v>
      </c>
      <c r="H333" s="316">
        <f t="shared" si="21"/>
        <v>-7500</v>
      </c>
      <c r="I333" s="256">
        <f t="shared" si="17"/>
        <v>2.3529411764705883</v>
      </c>
      <c r="K333" t="s">
        <v>88</v>
      </c>
      <c r="L333">
        <v>8</v>
      </c>
      <c r="M333" s="2">
        <v>425</v>
      </c>
    </row>
    <row r="334" spans="2:13" ht="12.75">
      <c r="B334" s="198">
        <v>1500</v>
      </c>
      <c r="C334" s="1" t="s">
        <v>35</v>
      </c>
      <c r="D334" s="1" t="s">
        <v>54</v>
      </c>
      <c r="E334" s="1" t="s">
        <v>36</v>
      </c>
      <c r="F334" s="30" t="s">
        <v>179</v>
      </c>
      <c r="G334" s="30" t="s">
        <v>171</v>
      </c>
      <c r="H334" s="316">
        <f t="shared" si="21"/>
        <v>-9000</v>
      </c>
      <c r="I334" s="256">
        <f t="shared" si="17"/>
        <v>3.5294117647058822</v>
      </c>
      <c r="K334" t="s">
        <v>88</v>
      </c>
      <c r="L334">
        <v>8</v>
      </c>
      <c r="M334" s="2">
        <v>425</v>
      </c>
    </row>
    <row r="335" spans="2:13" ht="12.75">
      <c r="B335" s="198">
        <v>1000</v>
      </c>
      <c r="C335" s="1" t="s">
        <v>35</v>
      </c>
      <c r="D335" s="1" t="s">
        <v>54</v>
      </c>
      <c r="E335" s="1" t="s">
        <v>36</v>
      </c>
      <c r="F335" s="30" t="s">
        <v>179</v>
      </c>
      <c r="G335" s="30" t="s">
        <v>173</v>
      </c>
      <c r="H335" s="316">
        <f t="shared" si="21"/>
        <v>-10000</v>
      </c>
      <c r="I335" s="256">
        <f t="shared" si="17"/>
        <v>2.3529411764705883</v>
      </c>
      <c r="K335" t="s">
        <v>88</v>
      </c>
      <c r="L335">
        <v>8</v>
      </c>
      <c r="M335" s="2">
        <v>425</v>
      </c>
    </row>
    <row r="336" spans="2:13" ht="12.75">
      <c r="B336" s="198">
        <v>1500</v>
      </c>
      <c r="C336" s="1" t="s">
        <v>35</v>
      </c>
      <c r="D336" s="1" t="s">
        <v>54</v>
      </c>
      <c r="E336" s="1" t="s">
        <v>36</v>
      </c>
      <c r="F336" s="30" t="s">
        <v>179</v>
      </c>
      <c r="G336" s="30" t="s">
        <v>175</v>
      </c>
      <c r="H336" s="316">
        <f t="shared" si="21"/>
        <v>-11500</v>
      </c>
      <c r="I336" s="256">
        <f t="shared" si="17"/>
        <v>3.5294117647058822</v>
      </c>
      <c r="K336" t="s">
        <v>88</v>
      </c>
      <c r="L336">
        <v>8</v>
      </c>
      <c r="M336" s="2">
        <v>425</v>
      </c>
    </row>
    <row r="337" spans="1:13" s="67" customFormat="1" ht="12.75">
      <c r="A337" s="63"/>
      <c r="B337" s="358">
        <f>SUM(B328:B336)</f>
        <v>11500</v>
      </c>
      <c r="C337" s="63"/>
      <c r="D337" s="63"/>
      <c r="E337" s="63" t="s">
        <v>36</v>
      </c>
      <c r="F337" s="65"/>
      <c r="G337" s="65"/>
      <c r="H337" s="317">
        <v>0</v>
      </c>
      <c r="I337" s="318">
        <f t="shared" si="17"/>
        <v>27.058823529411764</v>
      </c>
      <c r="M337" s="2">
        <v>425</v>
      </c>
    </row>
    <row r="338" spans="2:13" ht="12.75">
      <c r="B338" s="257"/>
      <c r="H338" s="316">
        <f aca="true" t="shared" si="22" ref="H338:H348">H337-B338</f>
        <v>0</v>
      </c>
      <c r="I338" s="256">
        <f t="shared" si="17"/>
        <v>0</v>
      </c>
      <c r="M338" s="2">
        <v>425</v>
      </c>
    </row>
    <row r="339" spans="2:13" ht="12.75">
      <c r="B339" s="257"/>
      <c r="H339" s="316">
        <f t="shared" si="22"/>
        <v>0</v>
      </c>
      <c r="I339" s="256">
        <f t="shared" si="17"/>
        <v>0</v>
      </c>
      <c r="M339" s="2">
        <v>425</v>
      </c>
    </row>
    <row r="340" spans="2:13" ht="12.75">
      <c r="B340" s="257">
        <v>5000</v>
      </c>
      <c r="C340" s="1" t="s">
        <v>69</v>
      </c>
      <c r="D340" s="1" t="s">
        <v>54</v>
      </c>
      <c r="E340" s="1" t="s">
        <v>1537</v>
      </c>
      <c r="F340" s="30" t="s">
        <v>186</v>
      </c>
      <c r="G340" s="30" t="s">
        <v>157</v>
      </c>
      <c r="H340" s="316">
        <f t="shared" si="22"/>
        <v>-5000</v>
      </c>
      <c r="I340" s="256">
        <f t="shared" si="17"/>
        <v>11.764705882352942</v>
      </c>
      <c r="K340" t="s">
        <v>88</v>
      </c>
      <c r="L340">
        <v>8</v>
      </c>
      <c r="M340" s="2">
        <v>425</v>
      </c>
    </row>
    <row r="341" spans="2:13" ht="12.75">
      <c r="B341" s="257">
        <v>5000</v>
      </c>
      <c r="C341" s="1" t="s">
        <v>69</v>
      </c>
      <c r="D341" s="1" t="s">
        <v>54</v>
      </c>
      <c r="E341" s="1" t="s">
        <v>1537</v>
      </c>
      <c r="F341" s="30" t="s">
        <v>186</v>
      </c>
      <c r="G341" s="30" t="s">
        <v>132</v>
      </c>
      <c r="H341" s="316">
        <f t="shared" si="22"/>
        <v>-10000</v>
      </c>
      <c r="I341" s="256">
        <f t="shared" si="17"/>
        <v>11.764705882352942</v>
      </c>
      <c r="K341" t="s">
        <v>88</v>
      </c>
      <c r="L341">
        <v>8</v>
      </c>
      <c r="M341" s="2">
        <v>425</v>
      </c>
    </row>
    <row r="342" spans="2:13" ht="12.75">
      <c r="B342" s="257">
        <v>5000</v>
      </c>
      <c r="C342" s="1" t="s">
        <v>69</v>
      </c>
      <c r="D342" s="1" t="s">
        <v>54</v>
      </c>
      <c r="E342" s="1" t="s">
        <v>1537</v>
      </c>
      <c r="F342" s="30" t="s">
        <v>186</v>
      </c>
      <c r="G342" s="30" t="s">
        <v>37</v>
      </c>
      <c r="H342" s="316">
        <f t="shared" si="22"/>
        <v>-15000</v>
      </c>
      <c r="I342" s="256">
        <f t="shared" si="17"/>
        <v>11.764705882352942</v>
      </c>
      <c r="K342" t="s">
        <v>88</v>
      </c>
      <c r="L342">
        <v>8</v>
      </c>
      <c r="M342" s="2">
        <v>425</v>
      </c>
    </row>
    <row r="343" spans="2:13" ht="12.75">
      <c r="B343" s="257">
        <v>5000</v>
      </c>
      <c r="C343" s="1" t="s">
        <v>69</v>
      </c>
      <c r="D343" s="1" t="s">
        <v>54</v>
      </c>
      <c r="E343" s="1" t="s">
        <v>1537</v>
      </c>
      <c r="F343" s="30" t="s">
        <v>186</v>
      </c>
      <c r="G343" s="30" t="s">
        <v>165</v>
      </c>
      <c r="H343" s="316">
        <f t="shared" si="22"/>
        <v>-20000</v>
      </c>
      <c r="I343" s="256">
        <f t="shared" si="17"/>
        <v>11.764705882352942</v>
      </c>
      <c r="K343" t="s">
        <v>88</v>
      </c>
      <c r="L343">
        <v>8</v>
      </c>
      <c r="M343" s="2">
        <v>425</v>
      </c>
    </row>
    <row r="344" spans="2:13" ht="12.75">
      <c r="B344" s="257">
        <v>5000</v>
      </c>
      <c r="C344" s="1" t="s">
        <v>69</v>
      </c>
      <c r="D344" s="1" t="s">
        <v>54</v>
      </c>
      <c r="E344" s="1" t="s">
        <v>1537</v>
      </c>
      <c r="F344" s="30" t="s">
        <v>186</v>
      </c>
      <c r="G344" s="30" t="s">
        <v>167</v>
      </c>
      <c r="H344" s="316">
        <f t="shared" si="22"/>
        <v>-25000</v>
      </c>
      <c r="I344" s="256">
        <f t="shared" si="17"/>
        <v>11.764705882352942</v>
      </c>
      <c r="K344" t="s">
        <v>88</v>
      </c>
      <c r="L344">
        <v>8</v>
      </c>
      <c r="M344" s="2">
        <v>425</v>
      </c>
    </row>
    <row r="345" spans="2:13" ht="12.75">
      <c r="B345" s="257">
        <v>5000</v>
      </c>
      <c r="C345" s="1" t="s">
        <v>69</v>
      </c>
      <c r="D345" s="1" t="s">
        <v>54</v>
      </c>
      <c r="E345" s="1" t="s">
        <v>1537</v>
      </c>
      <c r="F345" s="30" t="s">
        <v>186</v>
      </c>
      <c r="G345" s="30" t="s">
        <v>169</v>
      </c>
      <c r="H345" s="316">
        <f t="shared" si="22"/>
        <v>-30000</v>
      </c>
      <c r="I345" s="256">
        <f aca="true" t="shared" si="23" ref="I345:I408">+B345/M345</f>
        <v>11.764705882352942</v>
      </c>
      <c r="K345" t="s">
        <v>88</v>
      </c>
      <c r="L345">
        <v>8</v>
      </c>
      <c r="M345" s="2">
        <v>425</v>
      </c>
    </row>
    <row r="346" spans="2:13" ht="12.75">
      <c r="B346" s="257">
        <v>5000</v>
      </c>
      <c r="C346" s="1" t="s">
        <v>69</v>
      </c>
      <c r="D346" s="1" t="s">
        <v>54</v>
      </c>
      <c r="E346" s="1" t="s">
        <v>1537</v>
      </c>
      <c r="F346" s="30" t="s">
        <v>186</v>
      </c>
      <c r="G346" s="30" t="s">
        <v>171</v>
      </c>
      <c r="H346" s="316">
        <f t="shared" si="22"/>
        <v>-35000</v>
      </c>
      <c r="I346" s="256">
        <f t="shared" si="23"/>
        <v>11.764705882352942</v>
      </c>
      <c r="K346" t="s">
        <v>88</v>
      </c>
      <c r="L346">
        <v>8</v>
      </c>
      <c r="M346" s="2">
        <v>425</v>
      </c>
    </row>
    <row r="347" spans="2:13" ht="12.75">
      <c r="B347" s="257">
        <v>5000</v>
      </c>
      <c r="C347" s="1" t="s">
        <v>69</v>
      </c>
      <c r="D347" s="1" t="s">
        <v>54</v>
      </c>
      <c r="E347" s="1" t="s">
        <v>1537</v>
      </c>
      <c r="F347" s="30" t="s">
        <v>186</v>
      </c>
      <c r="G347" s="30" t="s">
        <v>173</v>
      </c>
      <c r="H347" s="316">
        <f t="shared" si="22"/>
        <v>-40000</v>
      </c>
      <c r="I347" s="256">
        <f t="shared" si="23"/>
        <v>11.764705882352942</v>
      </c>
      <c r="K347" t="s">
        <v>88</v>
      </c>
      <c r="L347">
        <v>8</v>
      </c>
      <c r="M347" s="2">
        <v>425</v>
      </c>
    </row>
    <row r="348" spans="2:13" ht="12.75">
      <c r="B348" s="257">
        <v>5000</v>
      </c>
      <c r="C348" s="1" t="s">
        <v>69</v>
      </c>
      <c r="D348" s="1" t="s">
        <v>54</v>
      </c>
      <c r="E348" s="1" t="s">
        <v>1537</v>
      </c>
      <c r="F348" s="30" t="s">
        <v>186</v>
      </c>
      <c r="G348" s="30" t="s">
        <v>175</v>
      </c>
      <c r="H348" s="316">
        <f t="shared" si="22"/>
        <v>-45000</v>
      </c>
      <c r="I348" s="256">
        <f t="shared" si="23"/>
        <v>11.764705882352942</v>
      </c>
      <c r="K348" t="s">
        <v>88</v>
      </c>
      <c r="L348">
        <v>8</v>
      </c>
      <c r="M348" s="2">
        <v>425</v>
      </c>
    </row>
    <row r="349" spans="1:13" s="67" customFormat="1" ht="12.75">
      <c r="A349" s="63"/>
      <c r="B349" s="358">
        <f>SUM(B340:B348)</f>
        <v>45000</v>
      </c>
      <c r="C349" s="63" t="s">
        <v>69</v>
      </c>
      <c r="D349" s="63"/>
      <c r="E349" s="63"/>
      <c r="F349" s="65"/>
      <c r="G349" s="65"/>
      <c r="H349" s="317">
        <v>0</v>
      </c>
      <c r="I349" s="318">
        <f t="shared" si="23"/>
        <v>105.88235294117646</v>
      </c>
      <c r="M349" s="2">
        <v>425</v>
      </c>
    </row>
    <row r="350" spans="2:13" ht="12.75">
      <c r="B350" s="257"/>
      <c r="H350" s="316">
        <f aca="true" t="shared" si="24" ref="H350:H359">H349-B350</f>
        <v>0</v>
      </c>
      <c r="I350" s="256">
        <f t="shared" si="23"/>
        <v>0</v>
      </c>
      <c r="M350" s="2">
        <v>425</v>
      </c>
    </row>
    <row r="351" spans="2:13" ht="12.75">
      <c r="B351" s="257"/>
      <c r="H351" s="316">
        <f t="shared" si="24"/>
        <v>0</v>
      </c>
      <c r="I351" s="256">
        <f t="shared" si="23"/>
        <v>0</v>
      </c>
      <c r="M351" s="2">
        <v>425</v>
      </c>
    </row>
    <row r="352" spans="2:13" ht="12.75">
      <c r="B352" s="257">
        <v>2000</v>
      </c>
      <c r="C352" s="1" t="s">
        <v>39</v>
      </c>
      <c r="D352" s="1" t="s">
        <v>54</v>
      </c>
      <c r="E352" s="1" t="s">
        <v>1537</v>
      </c>
      <c r="F352" s="30" t="s">
        <v>179</v>
      </c>
      <c r="G352" s="30" t="s">
        <v>157</v>
      </c>
      <c r="H352" s="316">
        <f t="shared" si="24"/>
        <v>-2000</v>
      </c>
      <c r="I352" s="256">
        <f t="shared" si="23"/>
        <v>4.705882352941177</v>
      </c>
      <c r="K352" t="s">
        <v>88</v>
      </c>
      <c r="L352">
        <v>8</v>
      </c>
      <c r="M352" s="2">
        <v>425</v>
      </c>
    </row>
    <row r="353" spans="2:13" ht="12.75">
      <c r="B353" s="257">
        <v>2000</v>
      </c>
      <c r="C353" s="1" t="s">
        <v>39</v>
      </c>
      <c r="D353" s="1" t="s">
        <v>54</v>
      </c>
      <c r="E353" s="1" t="s">
        <v>1537</v>
      </c>
      <c r="F353" s="30" t="s">
        <v>179</v>
      </c>
      <c r="G353" s="30" t="s">
        <v>132</v>
      </c>
      <c r="H353" s="316">
        <f t="shared" si="24"/>
        <v>-4000</v>
      </c>
      <c r="I353" s="256">
        <f t="shared" si="23"/>
        <v>4.705882352941177</v>
      </c>
      <c r="K353" t="s">
        <v>88</v>
      </c>
      <c r="L353">
        <v>8</v>
      </c>
      <c r="M353" s="2">
        <v>425</v>
      </c>
    </row>
    <row r="354" spans="2:13" ht="12.75">
      <c r="B354" s="257">
        <v>2000</v>
      </c>
      <c r="C354" s="1" t="s">
        <v>39</v>
      </c>
      <c r="D354" s="1" t="s">
        <v>54</v>
      </c>
      <c r="E354" s="1" t="s">
        <v>1537</v>
      </c>
      <c r="F354" s="30" t="s">
        <v>179</v>
      </c>
      <c r="G354" s="30" t="s">
        <v>37</v>
      </c>
      <c r="H354" s="316">
        <f t="shared" si="24"/>
        <v>-6000</v>
      </c>
      <c r="I354" s="256">
        <f t="shared" si="23"/>
        <v>4.705882352941177</v>
      </c>
      <c r="K354" t="s">
        <v>88</v>
      </c>
      <c r="L354">
        <v>8</v>
      </c>
      <c r="M354" s="2">
        <v>425</v>
      </c>
    </row>
    <row r="355" spans="2:13" ht="12.75">
      <c r="B355" s="257">
        <v>2000</v>
      </c>
      <c r="C355" s="1" t="s">
        <v>39</v>
      </c>
      <c r="D355" s="1" t="s">
        <v>54</v>
      </c>
      <c r="E355" s="1" t="s">
        <v>1537</v>
      </c>
      <c r="F355" s="30" t="s">
        <v>179</v>
      </c>
      <c r="G355" s="30" t="s">
        <v>165</v>
      </c>
      <c r="H355" s="316">
        <f t="shared" si="24"/>
        <v>-8000</v>
      </c>
      <c r="I355" s="256">
        <f t="shared" si="23"/>
        <v>4.705882352941177</v>
      </c>
      <c r="K355" t="s">
        <v>88</v>
      </c>
      <c r="L355">
        <v>8</v>
      </c>
      <c r="M355" s="2">
        <v>425</v>
      </c>
    </row>
    <row r="356" spans="2:13" ht="12.75">
      <c r="B356" s="257">
        <v>2000</v>
      </c>
      <c r="C356" s="1" t="s">
        <v>39</v>
      </c>
      <c r="D356" s="1" t="s">
        <v>54</v>
      </c>
      <c r="E356" s="1" t="s">
        <v>1537</v>
      </c>
      <c r="F356" s="30" t="s">
        <v>179</v>
      </c>
      <c r="G356" s="30" t="s">
        <v>169</v>
      </c>
      <c r="H356" s="316">
        <f t="shared" si="24"/>
        <v>-10000</v>
      </c>
      <c r="I356" s="256">
        <f t="shared" si="23"/>
        <v>4.705882352941177</v>
      </c>
      <c r="K356" t="s">
        <v>88</v>
      </c>
      <c r="L356">
        <v>8</v>
      </c>
      <c r="M356" s="2">
        <v>425</v>
      </c>
    </row>
    <row r="357" spans="2:13" ht="12.75">
      <c r="B357" s="257">
        <v>2000</v>
      </c>
      <c r="C357" s="1" t="s">
        <v>39</v>
      </c>
      <c r="D357" s="1" t="s">
        <v>54</v>
      </c>
      <c r="E357" s="1" t="s">
        <v>1537</v>
      </c>
      <c r="F357" s="30" t="s">
        <v>179</v>
      </c>
      <c r="G357" s="30" t="s">
        <v>171</v>
      </c>
      <c r="H357" s="316">
        <f t="shared" si="24"/>
        <v>-12000</v>
      </c>
      <c r="I357" s="256">
        <f t="shared" si="23"/>
        <v>4.705882352941177</v>
      </c>
      <c r="K357" t="s">
        <v>88</v>
      </c>
      <c r="L357">
        <v>8</v>
      </c>
      <c r="M357" s="2">
        <v>425</v>
      </c>
    </row>
    <row r="358" spans="2:13" ht="12.75">
      <c r="B358" s="257">
        <v>2000</v>
      </c>
      <c r="C358" s="1" t="s">
        <v>39</v>
      </c>
      <c r="D358" s="1" t="s">
        <v>54</v>
      </c>
      <c r="E358" s="1" t="s">
        <v>1537</v>
      </c>
      <c r="F358" s="30" t="s">
        <v>179</v>
      </c>
      <c r="G358" s="30" t="s">
        <v>173</v>
      </c>
      <c r="H358" s="316">
        <f t="shared" si="24"/>
        <v>-14000</v>
      </c>
      <c r="I358" s="256">
        <f t="shared" si="23"/>
        <v>4.705882352941177</v>
      </c>
      <c r="K358" t="s">
        <v>88</v>
      </c>
      <c r="L358">
        <v>8</v>
      </c>
      <c r="M358" s="2">
        <v>425</v>
      </c>
    </row>
    <row r="359" spans="2:13" ht="12.75">
      <c r="B359" s="257">
        <v>2000</v>
      </c>
      <c r="C359" s="1" t="s">
        <v>39</v>
      </c>
      <c r="D359" s="1" t="s">
        <v>54</v>
      </c>
      <c r="E359" s="1" t="s">
        <v>1537</v>
      </c>
      <c r="F359" s="30" t="s">
        <v>179</v>
      </c>
      <c r="G359" s="30" t="s">
        <v>175</v>
      </c>
      <c r="H359" s="316">
        <f t="shared" si="24"/>
        <v>-16000</v>
      </c>
      <c r="I359" s="256">
        <f t="shared" si="23"/>
        <v>4.705882352941177</v>
      </c>
      <c r="K359" t="s">
        <v>88</v>
      </c>
      <c r="L359">
        <v>8</v>
      </c>
      <c r="M359" s="2">
        <v>425</v>
      </c>
    </row>
    <row r="360" spans="1:13" s="67" customFormat="1" ht="12.75">
      <c r="A360" s="63"/>
      <c r="B360" s="358">
        <f>SUM(B352:B359)</f>
        <v>16000</v>
      </c>
      <c r="C360" s="63" t="s">
        <v>39</v>
      </c>
      <c r="D360" s="63"/>
      <c r="E360" s="63"/>
      <c r="F360" s="65"/>
      <c r="G360" s="65"/>
      <c r="H360" s="317">
        <v>0</v>
      </c>
      <c r="I360" s="318">
        <f t="shared" si="23"/>
        <v>37.64705882352941</v>
      </c>
      <c r="M360" s="2">
        <v>425</v>
      </c>
    </row>
    <row r="361" spans="2:13" ht="12.75">
      <c r="B361" s="257"/>
      <c r="H361" s="316">
        <f aca="true" t="shared" si="25" ref="H361:H370">H360-B361</f>
        <v>0</v>
      </c>
      <c r="I361" s="256">
        <f t="shared" si="23"/>
        <v>0</v>
      </c>
      <c r="M361" s="2">
        <v>425</v>
      </c>
    </row>
    <row r="362" spans="2:13" ht="12.75">
      <c r="B362" s="257"/>
      <c r="H362" s="316">
        <f t="shared" si="25"/>
        <v>0</v>
      </c>
      <c r="I362" s="256">
        <f t="shared" si="23"/>
        <v>0</v>
      </c>
      <c r="M362" s="2">
        <v>425</v>
      </c>
    </row>
    <row r="363" spans="2:13" ht="12.75">
      <c r="B363" s="257">
        <v>1000</v>
      </c>
      <c r="C363" s="1" t="s">
        <v>102</v>
      </c>
      <c r="D363" s="1" t="s">
        <v>54</v>
      </c>
      <c r="E363" s="1" t="s">
        <v>41</v>
      </c>
      <c r="F363" s="30" t="s">
        <v>179</v>
      </c>
      <c r="G363" s="30" t="s">
        <v>132</v>
      </c>
      <c r="H363" s="316">
        <f t="shared" si="25"/>
        <v>-1000</v>
      </c>
      <c r="I363" s="256">
        <f t="shared" si="23"/>
        <v>2.3529411764705883</v>
      </c>
      <c r="K363" t="s">
        <v>88</v>
      </c>
      <c r="L363">
        <v>8</v>
      </c>
      <c r="M363" s="2">
        <v>425</v>
      </c>
    </row>
    <row r="364" spans="2:13" ht="12.75">
      <c r="B364" s="257">
        <v>1000</v>
      </c>
      <c r="C364" s="1" t="s">
        <v>102</v>
      </c>
      <c r="D364" s="1" t="s">
        <v>54</v>
      </c>
      <c r="E364" s="1" t="s">
        <v>41</v>
      </c>
      <c r="F364" s="30" t="s">
        <v>179</v>
      </c>
      <c r="G364" s="30" t="s">
        <v>37</v>
      </c>
      <c r="H364" s="316">
        <f t="shared" si="25"/>
        <v>-2000</v>
      </c>
      <c r="I364" s="256">
        <f t="shared" si="23"/>
        <v>2.3529411764705883</v>
      </c>
      <c r="K364" t="s">
        <v>88</v>
      </c>
      <c r="L364">
        <v>8</v>
      </c>
      <c r="M364" s="2">
        <v>425</v>
      </c>
    </row>
    <row r="365" spans="2:13" ht="12.75">
      <c r="B365" s="257">
        <v>1000</v>
      </c>
      <c r="C365" s="1" t="s">
        <v>102</v>
      </c>
      <c r="D365" s="1" t="s">
        <v>54</v>
      </c>
      <c r="E365" s="1" t="s">
        <v>41</v>
      </c>
      <c r="F365" s="30" t="s">
        <v>179</v>
      </c>
      <c r="G365" s="30" t="s">
        <v>165</v>
      </c>
      <c r="H365" s="316">
        <f t="shared" si="25"/>
        <v>-3000</v>
      </c>
      <c r="I365" s="256">
        <f t="shared" si="23"/>
        <v>2.3529411764705883</v>
      </c>
      <c r="K365" t="s">
        <v>88</v>
      </c>
      <c r="L365">
        <v>8</v>
      </c>
      <c r="M365" s="2">
        <v>425</v>
      </c>
    </row>
    <row r="366" spans="2:13" ht="12.75">
      <c r="B366" s="257">
        <v>1000</v>
      </c>
      <c r="C366" s="1" t="s">
        <v>102</v>
      </c>
      <c r="D366" s="1" t="s">
        <v>54</v>
      </c>
      <c r="E366" s="1" t="s">
        <v>41</v>
      </c>
      <c r="F366" s="30" t="s">
        <v>179</v>
      </c>
      <c r="G366" s="30" t="s">
        <v>167</v>
      </c>
      <c r="H366" s="316">
        <f t="shared" si="25"/>
        <v>-4000</v>
      </c>
      <c r="I366" s="256">
        <f t="shared" si="23"/>
        <v>2.3529411764705883</v>
      </c>
      <c r="K366" t="s">
        <v>88</v>
      </c>
      <c r="L366">
        <v>8</v>
      </c>
      <c r="M366" s="2">
        <v>425</v>
      </c>
    </row>
    <row r="367" spans="2:13" ht="12.75">
      <c r="B367" s="257">
        <v>1000</v>
      </c>
      <c r="C367" s="1" t="s">
        <v>102</v>
      </c>
      <c r="D367" s="1" t="s">
        <v>54</v>
      </c>
      <c r="E367" s="1" t="s">
        <v>41</v>
      </c>
      <c r="F367" s="30" t="s">
        <v>179</v>
      </c>
      <c r="G367" s="30" t="s">
        <v>169</v>
      </c>
      <c r="H367" s="316">
        <f t="shared" si="25"/>
        <v>-5000</v>
      </c>
      <c r="I367" s="256">
        <f t="shared" si="23"/>
        <v>2.3529411764705883</v>
      </c>
      <c r="K367" t="s">
        <v>88</v>
      </c>
      <c r="L367">
        <v>8</v>
      </c>
      <c r="M367" s="2">
        <v>425</v>
      </c>
    </row>
    <row r="368" spans="2:13" ht="12.75">
      <c r="B368" s="257">
        <v>1000</v>
      </c>
      <c r="C368" s="1" t="s">
        <v>102</v>
      </c>
      <c r="D368" s="1" t="s">
        <v>54</v>
      </c>
      <c r="E368" s="1" t="s">
        <v>41</v>
      </c>
      <c r="F368" s="30" t="s">
        <v>179</v>
      </c>
      <c r="G368" s="30" t="s">
        <v>171</v>
      </c>
      <c r="H368" s="316">
        <f t="shared" si="25"/>
        <v>-6000</v>
      </c>
      <c r="I368" s="256">
        <f t="shared" si="23"/>
        <v>2.3529411764705883</v>
      </c>
      <c r="K368" t="s">
        <v>88</v>
      </c>
      <c r="L368">
        <v>8</v>
      </c>
      <c r="M368" s="2">
        <v>425</v>
      </c>
    </row>
    <row r="369" spans="2:13" ht="12.75">
      <c r="B369" s="257">
        <v>1000</v>
      </c>
      <c r="C369" s="1" t="s">
        <v>102</v>
      </c>
      <c r="D369" s="1" t="s">
        <v>54</v>
      </c>
      <c r="E369" s="1" t="s">
        <v>41</v>
      </c>
      <c r="F369" s="30" t="s">
        <v>179</v>
      </c>
      <c r="G369" s="30" t="s">
        <v>173</v>
      </c>
      <c r="H369" s="316">
        <f t="shared" si="25"/>
        <v>-7000</v>
      </c>
      <c r="I369" s="256">
        <f t="shared" si="23"/>
        <v>2.3529411764705883</v>
      </c>
      <c r="K369" t="s">
        <v>88</v>
      </c>
      <c r="L369">
        <v>8</v>
      </c>
      <c r="M369" s="2">
        <v>425</v>
      </c>
    </row>
    <row r="370" spans="2:13" ht="12.75">
      <c r="B370" s="257">
        <v>1000</v>
      </c>
      <c r="C370" s="1" t="s">
        <v>102</v>
      </c>
      <c r="D370" s="1" t="s">
        <v>54</v>
      </c>
      <c r="E370" s="1" t="s">
        <v>41</v>
      </c>
      <c r="F370" s="30" t="s">
        <v>179</v>
      </c>
      <c r="G370" s="30" t="s">
        <v>175</v>
      </c>
      <c r="H370" s="316">
        <f t="shared" si="25"/>
        <v>-8000</v>
      </c>
      <c r="I370" s="256">
        <f t="shared" si="23"/>
        <v>2.3529411764705883</v>
      </c>
      <c r="K370" t="s">
        <v>88</v>
      </c>
      <c r="L370">
        <v>8</v>
      </c>
      <c r="M370" s="2">
        <v>425</v>
      </c>
    </row>
    <row r="371" spans="1:13" s="67" customFormat="1" ht="12.75">
      <c r="A371" s="63"/>
      <c r="B371" s="358">
        <f>SUM(B363:B370)</f>
        <v>8000</v>
      </c>
      <c r="C371" s="63"/>
      <c r="D371" s="63"/>
      <c r="E371" s="63" t="s">
        <v>41</v>
      </c>
      <c r="F371" s="65"/>
      <c r="G371" s="65"/>
      <c r="H371" s="317">
        <v>0</v>
      </c>
      <c r="I371" s="318">
        <f t="shared" si="23"/>
        <v>18.823529411764707</v>
      </c>
      <c r="M371" s="2">
        <v>425</v>
      </c>
    </row>
    <row r="372" spans="2:13" ht="12.75">
      <c r="B372" s="257"/>
      <c r="H372" s="316">
        <f>H371-B372</f>
        <v>0</v>
      </c>
      <c r="I372" s="256">
        <f t="shared" si="23"/>
        <v>0</v>
      </c>
      <c r="M372" s="2">
        <v>425</v>
      </c>
    </row>
    <row r="373" spans="2:13" ht="12.75">
      <c r="B373" s="257"/>
      <c r="H373" s="316">
        <f>H372-B373</f>
        <v>0</v>
      </c>
      <c r="I373" s="256">
        <f t="shared" si="23"/>
        <v>0</v>
      </c>
      <c r="M373" s="2">
        <v>425</v>
      </c>
    </row>
    <row r="374" spans="2:13" ht="12.75">
      <c r="B374" s="257"/>
      <c r="H374" s="316">
        <f>H373-B374</f>
        <v>0</v>
      </c>
      <c r="I374" s="256">
        <f t="shared" si="23"/>
        <v>0</v>
      </c>
      <c r="M374" s="2">
        <v>425</v>
      </c>
    </row>
    <row r="375" spans="2:13" ht="12.75">
      <c r="B375" s="257"/>
      <c r="H375" s="316">
        <f>H374-B375</f>
        <v>0</v>
      </c>
      <c r="I375" s="256">
        <f t="shared" si="23"/>
        <v>0</v>
      </c>
      <c r="M375" s="2">
        <v>425</v>
      </c>
    </row>
    <row r="376" spans="1:13" s="67" customFormat="1" ht="12.75">
      <c r="A376" s="63"/>
      <c r="B376" s="358">
        <f>+B379+B385+B390+B397+B401</f>
        <v>18500</v>
      </c>
      <c r="C376" s="68" t="s">
        <v>187</v>
      </c>
      <c r="D376" s="69" t="s">
        <v>1520</v>
      </c>
      <c r="E376" s="68" t="s">
        <v>188</v>
      </c>
      <c r="F376" s="70" t="s">
        <v>189</v>
      </c>
      <c r="G376" s="71" t="s">
        <v>358</v>
      </c>
      <c r="H376" s="317">
        <f>H375-B376</f>
        <v>-18500</v>
      </c>
      <c r="I376" s="318">
        <f t="shared" si="23"/>
        <v>43.529411764705884</v>
      </c>
      <c r="J376" s="66"/>
      <c r="K376" s="66"/>
      <c r="M376" s="2">
        <v>425</v>
      </c>
    </row>
    <row r="377" spans="2:13" ht="12.75">
      <c r="B377" s="257"/>
      <c r="H377" s="316">
        <v>0</v>
      </c>
      <c r="I377" s="256">
        <f t="shared" si="23"/>
        <v>0</v>
      </c>
      <c r="M377" s="2">
        <v>425</v>
      </c>
    </row>
    <row r="378" spans="2:13" ht="12.75">
      <c r="B378" s="198">
        <v>2500</v>
      </c>
      <c r="C378" s="1" t="s">
        <v>18</v>
      </c>
      <c r="D378" s="303" t="s">
        <v>12</v>
      </c>
      <c r="E378" s="1" t="s">
        <v>1514</v>
      </c>
      <c r="F378" s="62" t="s">
        <v>1515</v>
      </c>
      <c r="G378" s="30" t="s">
        <v>165</v>
      </c>
      <c r="H378" s="316">
        <f>H377-B378</f>
        <v>-2500</v>
      </c>
      <c r="I378" s="256">
        <f t="shared" si="23"/>
        <v>5.882352941176471</v>
      </c>
      <c r="K378" t="s">
        <v>0</v>
      </c>
      <c r="L378">
        <v>9</v>
      </c>
      <c r="M378" s="2">
        <v>425</v>
      </c>
    </row>
    <row r="379" spans="1:13" s="60" customFormat="1" ht="12.75">
      <c r="A379" s="14"/>
      <c r="B379" s="357">
        <f>SUM(B378)</f>
        <v>2500</v>
      </c>
      <c r="C379" s="14" t="s">
        <v>18</v>
      </c>
      <c r="D379" s="14"/>
      <c r="E379" s="14"/>
      <c r="F379" s="21"/>
      <c r="G379" s="21"/>
      <c r="H379" s="317">
        <v>0</v>
      </c>
      <c r="I379" s="318">
        <f t="shared" si="23"/>
        <v>5.882352941176471</v>
      </c>
      <c r="M379" s="2">
        <v>425</v>
      </c>
    </row>
    <row r="380" spans="2:13" ht="12.75">
      <c r="B380" s="257"/>
      <c r="H380" s="316">
        <f>H379-B380</f>
        <v>0</v>
      </c>
      <c r="I380" s="256">
        <f t="shared" si="23"/>
        <v>0</v>
      </c>
      <c r="M380" s="2">
        <v>425</v>
      </c>
    </row>
    <row r="381" spans="2:13" ht="12.75">
      <c r="B381" s="257"/>
      <c r="H381" s="316">
        <f>H380-B381</f>
        <v>0</v>
      </c>
      <c r="I381" s="256">
        <f t="shared" si="23"/>
        <v>0</v>
      </c>
      <c r="M381" s="2">
        <v>425</v>
      </c>
    </row>
    <row r="382" spans="2:13" ht="12.75">
      <c r="B382" s="198">
        <v>3000</v>
      </c>
      <c r="C382" s="1" t="s">
        <v>1516</v>
      </c>
      <c r="D382" s="74" t="s">
        <v>54</v>
      </c>
      <c r="E382" s="1" t="s">
        <v>1537</v>
      </c>
      <c r="F382" s="30" t="s">
        <v>1517</v>
      </c>
      <c r="G382" s="34" t="s">
        <v>99</v>
      </c>
      <c r="H382" s="316">
        <f>H381-B382</f>
        <v>-3000</v>
      </c>
      <c r="I382" s="256">
        <f t="shared" si="23"/>
        <v>7.0588235294117645</v>
      </c>
      <c r="K382" t="s">
        <v>1514</v>
      </c>
      <c r="L382">
        <v>9</v>
      </c>
      <c r="M382" s="2">
        <v>425</v>
      </c>
    </row>
    <row r="383" spans="2:13" ht="12.75">
      <c r="B383" s="198">
        <v>3500</v>
      </c>
      <c r="C383" s="15" t="s">
        <v>1518</v>
      </c>
      <c r="D383" s="74" t="s">
        <v>54</v>
      </c>
      <c r="E383" s="15" t="s">
        <v>305</v>
      </c>
      <c r="F383" s="30" t="s">
        <v>1517</v>
      </c>
      <c r="G383" s="33" t="s">
        <v>897</v>
      </c>
      <c r="H383" s="316">
        <f>H382-B383</f>
        <v>-6500</v>
      </c>
      <c r="I383" s="256">
        <f t="shared" si="23"/>
        <v>8.235294117647058</v>
      </c>
      <c r="K383" t="s">
        <v>1514</v>
      </c>
      <c r="L383">
        <v>9</v>
      </c>
      <c r="M383" s="2">
        <v>425</v>
      </c>
    </row>
    <row r="384" spans="2:13" ht="12.75">
      <c r="B384" s="257">
        <v>3000</v>
      </c>
      <c r="C384" s="1" t="s">
        <v>1519</v>
      </c>
      <c r="D384" s="74" t="s">
        <v>54</v>
      </c>
      <c r="E384" s="1" t="s">
        <v>305</v>
      </c>
      <c r="F384" s="30" t="s">
        <v>1517</v>
      </c>
      <c r="G384" s="30" t="s">
        <v>810</v>
      </c>
      <c r="H384" s="316">
        <f>H383-B384</f>
        <v>-9500</v>
      </c>
      <c r="I384" s="256">
        <f t="shared" si="23"/>
        <v>7.0588235294117645</v>
      </c>
      <c r="K384" t="s">
        <v>1514</v>
      </c>
      <c r="L384">
        <v>9</v>
      </c>
      <c r="M384" s="2">
        <v>425</v>
      </c>
    </row>
    <row r="385" spans="1:13" s="60" customFormat="1" ht="12.75">
      <c r="A385" s="14"/>
      <c r="B385" s="357">
        <f>SUM(B382:B384)</f>
        <v>9500</v>
      </c>
      <c r="C385" s="14" t="s">
        <v>34</v>
      </c>
      <c r="D385" s="14"/>
      <c r="E385" s="14"/>
      <c r="F385" s="21"/>
      <c r="G385" s="21"/>
      <c r="H385" s="317">
        <v>0</v>
      </c>
      <c r="I385" s="318">
        <f t="shared" si="23"/>
        <v>22.352941176470587</v>
      </c>
      <c r="M385" s="2">
        <v>425</v>
      </c>
    </row>
    <row r="386" spans="2:13" ht="12.75">
      <c r="B386" s="257"/>
      <c r="H386" s="316">
        <f>H385-B386</f>
        <v>0</v>
      </c>
      <c r="I386" s="256">
        <f t="shared" si="23"/>
        <v>0</v>
      </c>
      <c r="M386" s="2">
        <v>425</v>
      </c>
    </row>
    <row r="387" spans="2:13" ht="12.75">
      <c r="B387" s="257"/>
      <c r="H387" s="316">
        <f>H386-B387</f>
        <v>0</v>
      </c>
      <c r="I387" s="256">
        <f t="shared" si="23"/>
        <v>0</v>
      </c>
      <c r="M387" s="2">
        <v>425</v>
      </c>
    </row>
    <row r="388" spans="2:13" ht="12.75">
      <c r="B388" s="257">
        <v>500</v>
      </c>
      <c r="C388" s="1" t="s">
        <v>35</v>
      </c>
      <c r="D388" s="74" t="s">
        <v>54</v>
      </c>
      <c r="E388" s="1" t="s">
        <v>36</v>
      </c>
      <c r="F388" s="30" t="s">
        <v>1517</v>
      </c>
      <c r="G388" s="30" t="s">
        <v>808</v>
      </c>
      <c r="H388" s="316">
        <f>H387-B388</f>
        <v>-500</v>
      </c>
      <c r="I388" s="256">
        <f t="shared" si="23"/>
        <v>1.1764705882352942</v>
      </c>
      <c r="K388" t="s">
        <v>1514</v>
      </c>
      <c r="L388">
        <v>9</v>
      </c>
      <c r="M388" s="2">
        <v>425</v>
      </c>
    </row>
    <row r="389" spans="2:13" ht="12.75">
      <c r="B389" s="257">
        <v>1000</v>
      </c>
      <c r="C389" s="1" t="s">
        <v>35</v>
      </c>
      <c r="D389" s="74" t="s">
        <v>54</v>
      </c>
      <c r="E389" s="1" t="s">
        <v>36</v>
      </c>
      <c r="F389" s="30" t="s">
        <v>1517</v>
      </c>
      <c r="G389" s="30" t="s">
        <v>810</v>
      </c>
      <c r="H389" s="316">
        <f>H388-B389</f>
        <v>-1500</v>
      </c>
      <c r="I389" s="256">
        <f t="shared" si="23"/>
        <v>2.3529411764705883</v>
      </c>
      <c r="K389" t="s">
        <v>1514</v>
      </c>
      <c r="L389">
        <v>9</v>
      </c>
      <c r="M389" s="2">
        <v>425</v>
      </c>
    </row>
    <row r="390" spans="1:13" s="60" customFormat="1" ht="12.75">
      <c r="A390" s="14"/>
      <c r="B390" s="357">
        <f>SUM(B388:B389)</f>
        <v>1500</v>
      </c>
      <c r="C390" s="14"/>
      <c r="D390" s="14"/>
      <c r="E390" s="14" t="s">
        <v>36</v>
      </c>
      <c r="F390" s="21"/>
      <c r="G390" s="21"/>
      <c r="H390" s="317">
        <v>0</v>
      </c>
      <c r="I390" s="318">
        <f t="shared" si="23"/>
        <v>3.5294117647058822</v>
      </c>
      <c r="M390" s="2">
        <v>425</v>
      </c>
    </row>
    <row r="391" spans="2:13" ht="12.75">
      <c r="B391" s="257"/>
      <c r="H391" s="316">
        <f aca="true" t="shared" si="26" ref="H391:H396">H390-B391</f>
        <v>0</v>
      </c>
      <c r="I391" s="256">
        <f t="shared" si="23"/>
        <v>0</v>
      </c>
      <c r="M391" s="2">
        <v>425</v>
      </c>
    </row>
    <row r="392" spans="2:13" ht="12.75">
      <c r="B392" s="257"/>
      <c r="H392" s="316">
        <f t="shared" si="26"/>
        <v>0</v>
      </c>
      <c r="I392" s="256">
        <f t="shared" si="23"/>
        <v>0</v>
      </c>
      <c r="M392" s="2">
        <v>425</v>
      </c>
    </row>
    <row r="393" spans="2:13" ht="12.75">
      <c r="B393" s="198">
        <v>1000</v>
      </c>
      <c r="C393" s="36" t="s">
        <v>39</v>
      </c>
      <c r="D393" s="74" t="s">
        <v>54</v>
      </c>
      <c r="E393" s="36" t="s">
        <v>305</v>
      </c>
      <c r="F393" s="30" t="s">
        <v>1517</v>
      </c>
      <c r="G393" s="34" t="s">
        <v>99</v>
      </c>
      <c r="H393" s="316">
        <f t="shared" si="26"/>
        <v>-1000</v>
      </c>
      <c r="I393" s="256">
        <f t="shared" si="23"/>
        <v>2.3529411764705883</v>
      </c>
      <c r="K393" t="s">
        <v>1514</v>
      </c>
      <c r="L393">
        <v>9</v>
      </c>
      <c r="M393" s="2">
        <v>425</v>
      </c>
    </row>
    <row r="394" spans="1:13" s="18" customFormat="1" ht="12.75">
      <c r="A394" s="15"/>
      <c r="B394" s="198">
        <v>1000</v>
      </c>
      <c r="C394" s="15" t="s">
        <v>39</v>
      </c>
      <c r="D394" s="74" t="s">
        <v>54</v>
      </c>
      <c r="E394" s="15" t="s">
        <v>305</v>
      </c>
      <c r="F394" s="30" t="s">
        <v>1517</v>
      </c>
      <c r="G394" s="33" t="s">
        <v>897</v>
      </c>
      <c r="H394" s="316">
        <f t="shared" si="26"/>
        <v>-2000</v>
      </c>
      <c r="I394" s="256">
        <f t="shared" si="23"/>
        <v>2.3529411764705883</v>
      </c>
      <c r="K394" t="s">
        <v>1514</v>
      </c>
      <c r="L394">
        <v>9</v>
      </c>
      <c r="M394" s="2">
        <v>425</v>
      </c>
    </row>
    <row r="395" spans="2:13" ht="12.75">
      <c r="B395" s="257">
        <v>1000</v>
      </c>
      <c r="C395" s="1" t="s">
        <v>39</v>
      </c>
      <c r="D395" s="74" t="s">
        <v>54</v>
      </c>
      <c r="E395" s="1" t="s">
        <v>305</v>
      </c>
      <c r="F395" s="30" t="s">
        <v>1517</v>
      </c>
      <c r="G395" s="30" t="s">
        <v>808</v>
      </c>
      <c r="H395" s="316">
        <f t="shared" si="26"/>
        <v>-3000</v>
      </c>
      <c r="I395" s="256">
        <f t="shared" si="23"/>
        <v>2.3529411764705883</v>
      </c>
      <c r="K395" t="s">
        <v>1514</v>
      </c>
      <c r="L395">
        <v>9</v>
      </c>
      <c r="M395" s="2">
        <v>425</v>
      </c>
    </row>
    <row r="396" spans="2:13" ht="12.75">
      <c r="B396" s="257">
        <v>1000</v>
      </c>
      <c r="C396" s="1" t="s">
        <v>39</v>
      </c>
      <c r="D396" s="74" t="s">
        <v>54</v>
      </c>
      <c r="E396" s="1" t="s">
        <v>305</v>
      </c>
      <c r="F396" s="30" t="s">
        <v>1517</v>
      </c>
      <c r="G396" s="30" t="s">
        <v>810</v>
      </c>
      <c r="H396" s="316">
        <f t="shared" si="26"/>
        <v>-4000</v>
      </c>
      <c r="I396" s="256">
        <f t="shared" si="23"/>
        <v>2.3529411764705883</v>
      </c>
      <c r="K396" t="s">
        <v>1514</v>
      </c>
      <c r="L396">
        <v>9</v>
      </c>
      <c r="M396" s="2">
        <v>425</v>
      </c>
    </row>
    <row r="397" spans="1:13" s="60" customFormat="1" ht="12.75">
      <c r="A397" s="14"/>
      <c r="B397" s="357">
        <f>SUM(B393:B396)</f>
        <v>4000</v>
      </c>
      <c r="C397" s="14" t="s">
        <v>39</v>
      </c>
      <c r="D397" s="14"/>
      <c r="E397" s="14"/>
      <c r="F397" s="21"/>
      <c r="G397" s="21"/>
      <c r="H397" s="317">
        <v>0</v>
      </c>
      <c r="I397" s="318">
        <f t="shared" si="23"/>
        <v>9.411764705882353</v>
      </c>
      <c r="M397" s="2">
        <v>425</v>
      </c>
    </row>
    <row r="398" spans="2:13" ht="12.75">
      <c r="B398" s="257"/>
      <c r="H398" s="316">
        <f>H397-B398</f>
        <v>0</v>
      </c>
      <c r="I398" s="256">
        <f t="shared" si="23"/>
        <v>0</v>
      </c>
      <c r="M398" s="2">
        <v>425</v>
      </c>
    </row>
    <row r="399" spans="2:13" ht="12.75">
      <c r="B399" s="257"/>
      <c r="H399" s="316">
        <f>H398-B399</f>
        <v>0</v>
      </c>
      <c r="I399" s="256">
        <f t="shared" si="23"/>
        <v>0</v>
      </c>
      <c r="M399" s="2">
        <v>425</v>
      </c>
    </row>
    <row r="400" spans="2:14" ht="12.75">
      <c r="B400" s="257">
        <v>1000</v>
      </c>
      <c r="C400" s="41" t="s">
        <v>389</v>
      </c>
      <c r="D400" s="74" t="s">
        <v>54</v>
      </c>
      <c r="E400" s="41" t="s">
        <v>41</v>
      </c>
      <c r="F400" s="30" t="s">
        <v>1517</v>
      </c>
      <c r="G400" s="30" t="s">
        <v>808</v>
      </c>
      <c r="H400" s="316">
        <f>H399-B400</f>
        <v>-1000</v>
      </c>
      <c r="I400" s="256">
        <f t="shared" si="23"/>
        <v>2.3529411764705883</v>
      </c>
      <c r="J400" s="40"/>
      <c r="K400" t="s">
        <v>1514</v>
      </c>
      <c r="L400">
        <v>9</v>
      </c>
      <c r="M400" s="2">
        <v>425</v>
      </c>
      <c r="N400" s="42">
        <v>500</v>
      </c>
    </row>
    <row r="401" spans="1:13" s="60" customFormat="1" ht="12.75">
      <c r="A401" s="14"/>
      <c r="B401" s="357">
        <f>SUM(B400)</f>
        <v>1000</v>
      </c>
      <c r="C401" s="14"/>
      <c r="D401" s="14"/>
      <c r="E401" s="14" t="s">
        <v>41</v>
      </c>
      <c r="F401" s="21"/>
      <c r="G401" s="21"/>
      <c r="H401" s="317">
        <v>0</v>
      </c>
      <c r="I401" s="318">
        <f t="shared" si="23"/>
        <v>2.3529411764705883</v>
      </c>
      <c r="M401" s="2">
        <v>425</v>
      </c>
    </row>
    <row r="402" spans="2:13" ht="12.75">
      <c r="B402" s="257"/>
      <c r="H402" s="316">
        <f>H401-B402</f>
        <v>0</v>
      </c>
      <c r="I402" s="256">
        <f t="shared" si="23"/>
        <v>0</v>
      </c>
      <c r="M402" s="2">
        <v>425</v>
      </c>
    </row>
    <row r="403" spans="2:13" ht="12.75">
      <c r="B403" s="257"/>
      <c r="H403" s="316">
        <f>H402-B403</f>
        <v>0</v>
      </c>
      <c r="I403" s="256">
        <f t="shared" si="23"/>
        <v>0</v>
      </c>
      <c r="M403" s="2">
        <v>425</v>
      </c>
    </row>
    <row r="404" spans="2:13" ht="12.75">
      <c r="B404" s="257"/>
      <c r="H404" s="316">
        <f>H403-B404</f>
        <v>0</v>
      </c>
      <c r="I404" s="256">
        <f t="shared" si="23"/>
        <v>0</v>
      </c>
      <c r="M404" s="2">
        <v>425</v>
      </c>
    </row>
    <row r="405" spans="2:13" ht="12.75">
      <c r="B405" s="257"/>
      <c r="H405" s="316">
        <f>H404-B405</f>
        <v>0</v>
      </c>
      <c r="I405" s="256">
        <f t="shared" si="23"/>
        <v>0</v>
      </c>
      <c r="M405" s="2">
        <v>425</v>
      </c>
    </row>
    <row r="406" spans="1:13" s="67" customFormat="1" ht="12.75">
      <c r="A406" s="63"/>
      <c r="B406" s="358">
        <f>+B411+B417+B421+B425</f>
        <v>14200</v>
      </c>
      <c r="C406" s="68" t="s">
        <v>190</v>
      </c>
      <c r="D406" s="69" t="s">
        <v>191</v>
      </c>
      <c r="E406" s="68" t="s">
        <v>192</v>
      </c>
      <c r="F406" s="70" t="s">
        <v>193</v>
      </c>
      <c r="G406" s="71" t="s">
        <v>1497</v>
      </c>
      <c r="H406" s="317"/>
      <c r="I406" s="318">
        <f t="shared" si="23"/>
        <v>33.411764705882355</v>
      </c>
      <c r="J406" s="66"/>
      <c r="K406" s="66"/>
      <c r="M406" s="2">
        <v>425</v>
      </c>
    </row>
    <row r="407" spans="2:13" ht="12.75">
      <c r="B407" s="257"/>
      <c r="H407" s="316">
        <v>0</v>
      </c>
      <c r="I407" s="256">
        <f t="shared" si="23"/>
        <v>0</v>
      </c>
      <c r="M407" s="2">
        <v>425</v>
      </c>
    </row>
    <row r="408" spans="2:13" ht="12.75">
      <c r="B408" s="198">
        <v>2500</v>
      </c>
      <c r="C408" s="1" t="s">
        <v>18</v>
      </c>
      <c r="D408" s="15" t="s">
        <v>12</v>
      </c>
      <c r="E408" s="1" t="s">
        <v>194</v>
      </c>
      <c r="F408" s="62" t="s">
        <v>195</v>
      </c>
      <c r="G408" s="34" t="s">
        <v>48</v>
      </c>
      <c r="H408" s="316">
        <f>H407-B408</f>
        <v>-2500</v>
      </c>
      <c r="I408" s="256">
        <f t="shared" si="23"/>
        <v>5.882352941176471</v>
      </c>
      <c r="K408" t="s">
        <v>0</v>
      </c>
      <c r="L408">
        <v>10</v>
      </c>
      <c r="M408" s="2">
        <v>425</v>
      </c>
    </row>
    <row r="409" spans="2:13" ht="12.75">
      <c r="B409" s="198">
        <v>5000</v>
      </c>
      <c r="C409" s="1" t="s">
        <v>18</v>
      </c>
      <c r="D409" s="1" t="s">
        <v>12</v>
      </c>
      <c r="E409" s="1" t="s">
        <v>194</v>
      </c>
      <c r="F409" s="62" t="s">
        <v>196</v>
      </c>
      <c r="G409" s="30" t="s">
        <v>50</v>
      </c>
      <c r="H409" s="316">
        <f>H408-B409</f>
        <v>-7500</v>
      </c>
      <c r="I409" s="256">
        <f aca="true" t="shared" si="27" ref="I409:I472">+B409/M409</f>
        <v>11.764705882352942</v>
      </c>
      <c r="K409" t="s">
        <v>0</v>
      </c>
      <c r="L409">
        <v>10</v>
      </c>
      <c r="M409" s="2">
        <v>425</v>
      </c>
    </row>
    <row r="410" spans="2:13" ht="12.75">
      <c r="B410" s="257">
        <v>2500</v>
      </c>
      <c r="C410" s="1" t="s">
        <v>18</v>
      </c>
      <c r="D410" s="1" t="s">
        <v>12</v>
      </c>
      <c r="E410" s="1" t="s">
        <v>194</v>
      </c>
      <c r="F410" s="62" t="s">
        <v>197</v>
      </c>
      <c r="G410" s="30" t="s">
        <v>20</v>
      </c>
      <c r="H410" s="316">
        <f>H409-B410</f>
        <v>-10000</v>
      </c>
      <c r="I410" s="256">
        <f t="shared" si="27"/>
        <v>5.882352941176471</v>
      </c>
      <c r="K410" t="s">
        <v>0</v>
      </c>
      <c r="L410">
        <v>10</v>
      </c>
      <c r="M410" s="2">
        <v>425</v>
      </c>
    </row>
    <row r="411" spans="1:13" s="67" customFormat="1" ht="12.75">
      <c r="A411" s="63"/>
      <c r="B411" s="358">
        <f>SUM(B408:B410)</f>
        <v>10000</v>
      </c>
      <c r="C411" s="63" t="s">
        <v>18</v>
      </c>
      <c r="D411" s="63"/>
      <c r="E411" s="63"/>
      <c r="F411" s="65"/>
      <c r="G411" s="65"/>
      <c r="H411" s="317">
        <v>0</v>
      </c>
      <c r="I411" s="318">
        <f t="shared" si="27"/>
        <v>23.529411764705884</v>
      </c>
      <c r="M411" s="2">
        <v>425</v>
      </c>
    </row>
    <row r="412" spans="2:13" ht="12.75">
      <c r="B412" s="257"/>
      <c r="H412" s="316">
        <f>H411-B412</f>
        <v>0</v>
      </c>
      <c r="I412" s="256">
        <f t="shared" si="27"/>
        <v>0</v>
      </c>
      <c r="M412" s="2">
        <v>425</v>
      </c>
    </row>
    <row r="413" spans="2:13" ht="12.75">
      <c r="B413" s="257"/>
      <c r="H413" s="316">
        <f>H412-B413</f>
        <v>0</v>
      </c>
      <c r="I413" s="256">
        <f t="shared" si="27"/>
        <v>0</v>
      </c>
      <c r="M413" s="2">
        <v>425</v>
      </c>
    </row>
    <row r="414" spans="2:13" ht="12.75">
      <c r="B414" s="198">
        <v>500</v>
      </c>
      <c r="C414" s="1" t="s">
        <v>198</v>
      </c>
      <c r="D414" s="15" t="s">
        <v>54</v>
      </c>
      <c r="E414" s="1" t="s">
        <v>1537</v>
      </c>
      <c r="F414" s="30" t="s">
        <v>199</v>
      </c>
      <c r="G414" s="34" t="s">
        <v>56</v>
      </c>
      <c r="H414" s="316">
        <f>H413-B414</f>
        <v>-500</v>
      </c>
      <c r="I414" s="256">
        <f t="shared" si="27"/>
        <v>1.1764705882352942</v>
      </c>
      <c r="K414" t="s">
        <v>194</v>
      </c>
      <c r="L414">
        <v>10</v>
      </c>
      <c r="M414" s="2">
        <v>425</v>
      </c>
    </row>
    <row r="415" spans="2:13" ht="12.75">
      <c r="B415" s="198">
        <v>500</v>
      </c>
      <c r="C415" s="1" t="s">
        <v>200</v>
      </c>
      <c r="D415" s="15" t="s">
        <v>54</v>
      </c>
      <c r="E415" s="1" t="s">
        <v>1537</v>
      </c>
      <c r="F415" s="30" t="s">
        <v>199</v>
      </c>
      <c r="G415" s="34" t="s">
        <v>56</v>
      </c>
      <c r="H415" s="316">
        <f>H414-B415</f>
        <v>-1000</v>
      </c>
      <c r="I415" s="256">
        <f t="shared" si="27"/>
        <v>1.1764705882352942</v>
      </c>
      <c r="K415" t="s">
        <v>194</v>
      </c>
      <c r="L415">
        <v>10</v>
      </c>
      <c r="M415" s="2">
        <v>425</v>
      </c>
    </row>
    <row r="416" spans="2:13" ht="12.75">
      <c r="B416" s="198">
        <v>500</v>
      </c>
      <c r="C416" s="1" t="s">
        <v>198</v>
      </c>
      <c r="D416" s="15" t="s">
        <v>54</v>
      </c>
      <c r="E416" s="1" t="s">
        <v>1537</v>
      </c>
      <c r="F416" s="30" t="s">
        <v>199</v>
      </c>
      <c r="G416" s="34" t="s">
        <v>38</v>
      </c>
      <c r="H416" s="316">
        <f>H415-B416</f>
        <v>-1500</v>
      </c>
      <c r="I416" s="256">
        <f t="shared" si="27"/>
        <v>1.1764705882352942</v>
      </c>
      <c r="K416" t="s">
        <v>194</v>
      </c>
      <c r="L416">
        <v>10</v>
      </c>
      <c r="M416" s="2">
        <v>425</v>
      </c>
    </row>
    <row r="417" spans="1:13" s="67" customFormat="1" ht="12.75">
      <c r="A417" s="63"/>
      <c r="B417" s="358">
        <f>SUM(B414:B416)</f>
        <v>1500</v>
      </c>
      <c r="C417" s="78" t="s">
        <v>34</v>
      </c>
      <c r="D417" s="63"/>
      <c r="E417" s="63"/>
      <c r="F417" s="65"/>
      <c r="G417" s="65"/>
      <c r="H417" s="317">
        <v>0</v>
      </c>
      <c r="I417" s="318">
        <f t="shared" si="27"/>
        <v>3.5294117647058822</v>
      </c>
      <c r="M417" s="2">
        <v>425</v>
      </c>
    </row>
    <row r="418" spans="2:13" ht="12.75">
      <c r="B418" s="257"/>
      <c r="C418" s="79"/>
      <c r="H418" s="316">
        <f>H417-B418</f>
        <v>0</v>
      </c>
      <c r="I418" s="256">
        <f t="shared" si="27"/>
        <v>0</v>
      </c>
      <c r="M418" s="2">
        <v>425</v>
      </c>
    </row>
    <row r="419" spans="2:13" ht="12.75">
      <c r="B419" s="257"/>
      <c r="H419" s="316">
        <f>H418-B419</f>
        <v>0</v>
      </c>
      <c r="I419" s="256">
        <f t="shared" si="27"/>
        <v>0</v>
      </c>
      <c r="M419" s="2">
        <v>425</v>
      </c>
    </row>
    <row r="420" spans="2:13" ht="12.75">
      <c r="B420" s="198">
        <v>700</v>
      </c>
      <c r="C420" s="1" t="s">
        <v>35</v>
      </c>
      <c r="D420" s="15" t="s">
        <v>54</v>
      </c>
      <c r="E420" s="1" t="s">
        <v>201</v>
      </c>
      <c r="F420" s="30" t="s">
        <v>199</v>
      </c>
      <c r="G420" s="34" t="s">
        <v>56</v>
      </c>
      <c r="H420" s="316">
        <f>H419-B420</f>
        <v>-700</v>
      </c>
      <c r="I420" s="256">
        <f t="shared" si="27"/>
        <v>1.6470588235294117</v>
      </c>
      <c r="K420" t="s">
        <v>194</v>
      </c>
      <c r="L420">
        <v>10</v>
      </c>
      <c r="M420" s="2">
        <v>425</v>
      </c>
    </row>
    <row r="421" spans="1:13" s="67" customFormat="1" ht="12.75">
      <c r="A421" s="63"/>
      <c r="B421" s="358">
        <f>SUM(B420)</f>
        <v>700</v>
      </c>
      <c r="C421" s="63" t="s">
        <v>35</v>
      </c>
      <c r="D421" s="63"/>
      <c r="E421" s="63"/>
      <c r="F421" s="65"/>
      <c r="G421" s="65"/>
      <c r="H421" s="317">
        <v>0</v>
      </c>
      <c r="I421" s="318">
        <f t="shared" si="27"/>
        <v>1.6470588235294117</v>
      </c>
      <c r="M421" s="2">
        <v>425</v>
      </c>
    </row>
    <row r="422" spans="2:13" ht="12.75">
      <c r="B422" s="257"/>
      <c r="H422" s="316">
        <f>H421-B422</f>
        <v>0</v>
      </c>
      <c r="I422" s="256">
        <f t="shared" si="27"/>
        <v>0</v>
      </c>
      <c r="M422" s="2">
        <v>425</v>
      </c>
    </row>
    <row r="423" spans="2:13" ht="12.75">
      <c r="B423" s="257"/>
      <c r="H423" s="316">
        <f>H422-B423</f>
        <v>0</v>
      </c>
      <c r="I423" s="256">
        <f t="shared" si="27"/>
        <v>0</v>
      </c>
      <c r="M423" s="2">
        <v>425</v>
      </c>
    </row>
    <row r="424" spans="2:13" ht="12.75">
      <c r="B424" s="198">
        <v>2000</v>
      </c>
      <c r="C424" s="1" t="s">
        <v>39</v>
      </c>
      <c r="D424" s="15" t="s">
        <v>54</v>
      </c>
      <c r="E424" s="1" t="s">
        <v>1537</v>
      </c>
      <c r="F424" s="30" t="s">
        <v>199</v>
      </c>
      <c r="G424" s="34" t="s">
        <v>56</v>
      </c>
      <c r="H424" s="316">
        <f>H423-B424</f>
        <v>-2000</v>
      </c>
      <c r="I424" s="256">
        <f t="shared" si="27"/>
        <v>4.705882352941177</v>
      </c>
      <c r="K424" t="s">
        <v>194</v>
      </c>
      <c r="L424">
        <v>10</v>
      </c>
      <c r="M424" s="2">
        <v>425</v>
      </c>
    </row>
    <row r="425" spans="1:13" s="67" customFormat="1" ht="12.75">
      <c r="A425" s="63"/>
      <c r="B425" s="358">
        <f>SUM(B424)</f>
        <v>2000</v>
      </c>
      <c r="C425" s="63" t="s">
        <v>39</v>
      </c>
      <c r="D425" s="63"/>
      <c r="E425" s="63"/>
      <c r="F425" s="65"/>
      <c r="G425" s="65"/>
      <c r="H425" s="317">
        <v>0</v>
      </c>
      <c r="I425" s="318">
        <f t="shared" si="27"/>
        <v>4.705882352941177</v>
      </c>
      <c r="M425" s="2">
        <v>425</v>
      </c>
    </row>
    <row r="426" spans="2:13" ht="12.75">
      <c r="B426" s="257"/>
      <c r="H426" s="316">
        <f>H425-B426</f>
        <v>0</v>
      </c>
      <c r="I426" s="256">
        <f t="shared" si="27"/>
        <v>0</v>
      </c>
      <c r="M426" s="2">
        <v>425</v>
      </c>
    </row>
    <row r="427" spans="2:13" ht="12.75">
      <c r="B427" s="257"/>
      <c r="H427" s="316">
        <f>H426-B427</f>
        <v>0</v>
      </c>
      <c r="I427" s="256">
        <f t="shared" si="27"/>
        <v>0</v>
      </c>
      <c r="M427" s="2">
        <v>425</v>
      </c>
    </row>
    <row r="428" spans="2:13" ht="12.75">
      <c r="B428" s="257"/>
      <c r="H428" s="316">
        <f>H427-B428</f>
        <v>0</v>
      </c>
      <c r="I428" s="256">
        <f t="shared" si="27"/>
        <v>0</v>
      </c>
      <c r="M428" s="2">
        <v>425</v>
      </c>
    </row>
    <row r="429" spans="2:13" ht="12.75">
      <c r="B429" s="257"/>
      <c r="H429" s="316">
        <f>H428-B429</f>
        <v>0</v>
      </c>
      <c r="I429" s="256">
        <f t="shared" si="27"/>
        <v>0</v>
      </c>
      <c r="M429" s="2">
        <v>425</v>
      </c>
    </row>
    <row r="430" spans="1:13" s="67" customFormat="1" ht="12.75">
      <c r="A430" s="63"/>
      <c r="B430" s="358">
        <f>+B437+B444++B452+B459+B466+B473</f>
        <v>58400</v>
      </c>
      <c r="C430" s="68" t="s">
        <v>202</v>
      </c>
      <c r="D430" s="69" t="s">
        <v>203</v>
      </c>
      <c r="E430" s="68" t="s">
        <v>44</v>
      </c>
      <c r="F430" s="70" t="s">
        <v>204</v>
      </c>
      <c r="G430" s="71" t="s">
        <v>358</v>
      </c>
      <c r="H430" s="317">
        <f>H429-B430</f>
        <v>-58400</v>
      </c>
      <c r="I430" s="318">
        <f t="shared" si="27"/>
        <v>137.41176470588235</v>
      </c>
      <c r="J430" s="66"/>
      <c r="K430" s="66"/>
      <c r="M430" s="2">
        <v>425</v>
      </c>
    </row>
    <row r="431" spans="2:13" ht="12.75">
      <c r="B431" s="257"/>
      <c r="H431" s="316">
        <v>0</v>
      </c>
      <c r="I431" s="256">
        <f t="shared" si="27"/>
        <v>0</v>
      </c>
      <c r="M431" s="2">
        <v>425</v>
      </c>
    </row>
    <row r="432" spans="2:13" ht="12.75">
      <c r="B432" s="360">
        <v>2500</v>
      </c>
      <c r="C432" s="1" t="s">
        <v>18</v>
      </c>
      <c r="D432" s="1" t="s">
        <v>12</v>
      </c>
      <c r="E432" s="1" t="s">
        <v>46</v>
      </c>
      <c r="F432" s="62" t="s">
        <v>205</v>
      </c>
      <c r="G432" s="30" t="s">
        <v>132</v>
      </c>
      <c r="H432" s="316">
        <f>H431-B432</f>
        <v>-2500</v>
      </c>
      <c r="I432" s="256">
        <f t="shared" si="27"/>
        <v>5.882352941176471</v>
      </c>
      <c r="K432" t="s">
        <v>0</v>
      </c>
      <c r="L432">
        <v>11</v>
      </c>
      <c r="M432" s="2">
        <v>425</v>
      </c>
    </row>
    <row r="433" spans="2:13" ht="12.75">
      <c r="B433" s="257">
        <v>2500</v>
      </c>
      <c r="C433" s="1" t="s">
        <v>18</v>
      </c>
      <c r="D433" s="1" t="s">
        <v>12</v>
      </c>
      <c r="E433" s="1" t="s">
        <v>46</v>
      </c>
      <c r="F433" s="62" t="s">
        <v>206</v>
      </c>
      <c r="G433" s="30" t="s">
        <v>37</v>
      </c>
      <c r="H433" s="316">
        <f>H432-B433</f>
        <v>-5000</v>
      </c>
      <c r="I433" s="256">
        <f t="shared" si="27"/>
        <v>5.882352941176471</v>
      </c>
      <c r="K433" t="s">
        <v>0</v>
      </c>
      <c r="L433">
        <v>11</v>
      </c>
      <c r="M433" s="2">
        <v>425</v>
      </c>
    </row>
    <row r="434" spans="2:13" ht="12.75">
      <c r="B434" s="257">
        <v>2500</v>
      </c>
      <c r="C434" s="1" t="s">
        <v>18</v>
      </c>
      <c r="D434" s="1" t="s">
        <v>12</v>
      </c>
      <c r="E434" s="1" t="s">
        <v>46</v>
      </c>
      <c r="F434" s="62" t="s">
        <v>207</v>
      </c>
      <c r="G434" s="30" t="s">
        <v>165</v>
      </c>
      <c r="H434" s="316">
        <f>H433-B434</f>
        <v>-7500</v>
      </c>
      <c r="I434" s="256">
        <f t="shared" si="27"/>
        <v>5.882352941176471</v>
      </c>
      <c r="K434" t="s">
        <v>0</v>
      </c>
      <c r="L434">
        <v>11</v>
      </c>
      <c r="M434" s="2">
        <v>425</v>
      </c>
    </row>
    <row r="435" spans="2:13" ht="12.75">
      <c r="B435" s="198">
        <v>800</v>
      </c>
      <c r="C435" s="1" t="s">
        <v>18</v>
      </c>
      <c r="D435" s="15" t="s">
        <v>54</v>
      </c>
      <c r="E435" s="1" t="s">
        <v>208</v>
      </c>
      <c r="F435" s="30" t="s">
        <v>209</v>
      </c>
      <c r="G435" s="30" t="s">
        <v>165</v>
      </c>
      <c r="H435" s="316">
        <f>H434-B435</f>
        <v>-8300</v>
      </c>
      <c r="I435" s="256">
        <f t="shared" si="27"/>
        <v>1.8823529411764706</v>
      </c>
      <c r="K435" t="s">
        <v>46</v>
      </c>
      <c r="L435" s="18">
        <v>11</v>
      </c>
      <c r="M435" s="2">
        <v>425</v>
      </c>
    </row>
    <row r="436" spans="1:13" s="72" customFormat="1" ht="12.75">
      <c r="A436" s="1"/>
      <c r="B436" s="257">
        <v>2500</v>
      </c>
      <c r="C436" s="1" t="s">
        <v>18</v>
      </c>
      <c r="D436" s="1" t="s">
        <v>12</v>
      </c>
      <c r="E436" s="1" t="s">
        <v>46</v>
      </c>
      <c r="F436" s="62" t="s">
        <v>210</v>
      </c>
      <c r="G436" s="30" t="s">
        <v>167</v>
      </c>
      <c r="H436" s="316">
        <f>H435-B436</f>
        <v>-10800</v>
      </c>
      <c r="I436" s="256">
        <f t="shared" si="27"/>
        <v>5.882352941176471</v>
      </c>
      <c r="J436"/>
      <c r="K436" t="s">
        <v>0</v>
      </c>
      <c r="L436">
        <v>11</v>
      </c>
      <c r="M436" s="2">
        <v>425</v>
      </c>
    </row>
    <row r="437" spans="1:13" s="60" customFormat="1" ht="12.75">
      <c r="A437" s="63"/>
      <c r="B437" s="358">
        <f>SUM(B432:B436)</f>
        <v>10800</v>
      </c>
      <c r="C437" s="63" t="s">
        <v>18</v>
      </c>
      <c r="D437" s="63"/>
      <c r="E437" s="63"/>
      <c r="F437" s="65"/>
      <c r="G437" s="65"/>
      <c r="H437" s="317">
        <v>0</v>
      </c>
      <c r="I437" s="318">
        <f t="shared" si="27"/>
        <v>25.41176470588235</v>
      </c>
      <c r="J437" s="67"/>
      <c r="K437" s="67"/>
      <c r="L437" s="67"/>
      <c r="M437" s="2">
        <v>425</v>
      </c>
    </row>
    <row r="438" spans="2:13" ht="12.75">
      <c r="B438" s="257"/>
      <c r="H438" s="316">
        <f aca="true" t="shared" si="28" ref="H438:H443">H437-B438</f>
        <v>0</v>
      </c>
      <c r="I438" s="256">
        <f t="shared" si="27"/>
        <v>0</v>
      </c>
      <c r="M438" s="2">
        <v>425</v>
      </c>
    </row>
    <row r="439" spans="2:13" ht="12.75">
      <c r="B439" s="257"/>
      <c r="H439" s="316">
        <f t="shared" si="28"/>
        <v>0</v>
      </c>
      <c r="I439" s="256">
        <f t="shared" si="27"/>
        <v>0</v>
      </c>
      <c r="M439" s="2">
        <v>425</v>
      </c>
    </row>
    <row r="440" spans="2:13" ht="12.75">
      <c r="B440" s="257">
        <v>2000</v>
      </c>
      <c r="C440" s="1" t="s">
        <v>211</v>
      </c>
      <c r="D440" s="15" t="s">
        <v>54</v>
      </c>
      <c r="E440" s="1" t="s">
        <v>1537</v>
      </c>
      <c r="F440" s="30" t="s">
        <v>209</v>
      </c>
      <c r="G440" s="30" t="s">
        <v>132</v>
      </c>
      <c r="H440" s="316">
        <f t="shared" si="28"/>
        <v>-2000</v>
      </c>
      <c r="I440" s="256">
        <f t="shared" si="27"/>
        <v>4.705882352941177</v>
      </c>
      <c r="K440" t="s">
        <v>46</v>
      </c>
      <c r="L440" s="18">
        <v>11</v>
      </c>
      <c r="M440" s="2">
        <v>425</v>
      </c>
    </row>
    <row r="441" spans="2:13" ht="12.75">
      <c r="B441" s="257">
        <v>2000</v>
      </c>
      <c r="C441" s="1" t="s">
        <v>212</v>
      </c>
      <c r="D441" s="15" t="s">
        <v>54</v>
      </c>
      <c r="E441" s="1" t="s">
        <v>1537</v>
      </c>
      <c r="F441" s="30" t="s">
        <v>209</v>
      </c>
      <c r="G441" s="30" t="s">
        <v>132</v>
      </c>
      <c r="H441" s="316">
        <f t="shared" si="28"/>
        <v>-4000</v>
      </c>
      <c r="I441" s="256">
        <f t="shared" si="27"/>
        <v>4.705882352941177</v>
      </c>
      <c r="K441" t="s">
        <v>46</v>
      </c>
      <c r="L441" s="18">
        <v>11</v>
      </c>
      <c r="M441" s="2">
        <v>425</v>
      </c>
    </row>
    <row r="442" spans="2:13" ht="12.75">
      <c r="B442" s="257">
        <v>4000</v>
      </c>
      <c r="C442" s="1" t="s">
        <v>213</v>
      </c>
      <c r="D442" s="15" t="s">
        <v>54</v>
      </c>
      <c r="E442" s="1" t="s">
        <v>1537</v>
      </c>
      <c r="F442" s="30" t="s">
        <v>209</v>
      </c>
      <c r="G442" s="30" t="s">
        <v>165</v>
      </c>
      <c r="H442" s="316">
        <f t="shared" si="28"/>
        <v>-8000</v>
      </c>
      <c r="I442" s="256">
        <f t="shared" si="27"/>
        <v>9.411764705882353</v>
      </c>
      <c r="K442" t="s">
        <v>46</v>
      </c>
      <c r="L442" s="18">
        <v>11</v>
      </c>
      <c r="M442" s="2">
        <v>425</v>
      </c>
    </row>
    <row r="443" spans="1:13" s="72" customFormat="1" ht="12.75">
      <c r="A443" s="1"/>
      <c r="B443" s="257">
        <v>2000</v>
      </c>
      <c r="C443" s="1" t="s">
        <v>214</v>
      </c>
      <c r="D443" s="15" t="s">
        <v>54</v>
      </c>
      <c r="E443" s="1" t="s">
        <v>1537</v>
      </c>
      <c r="F443" s="30" t="s">
        <v>209</v>
      </c>
      <c r="G443" s="30" t="s">
        <v>167</v>
      </c>
      <c r="H443" s="316">
        <f t="shared" si="28"/>
        <v>-10000</v>
      </c>
      <c r="I443" s="256">
        <f t="shared" si="27"/>
        <v>4.705882352941177</v>
      </c>
      <c r="J443"/>
      <c r="K443" t="s">
        <v>46</v>
      </c>
      <c r="L443" s="18">
        <v>11</v>
      </c>
      <c r="M443" s="2">
        <v>425</v>
      </c>
    </row>
    <row r="444" spans="1:13" s="60" customFormat="1" ht="12.75">
      <c r="A444" s="63"/>
      <c r="B444" s="358">
        <f>SUM(B440:B443)</f>
        <v>10000</v>
      </c>
      <c r="C444" s="63" t="s">
        <v>34</v>
      </c>
      <c r="D444" s="63"/>
      <c r="E444" s="63"/>
      <c r="F444" s="65"/>
      <c r="G444" s="65"/>
      <c r="H444" s="317">
        <v>0</v>
      </c>
      <c r="I444" s="318">
        <f t="shared" si="27"/>
        <v>23.529411764705884</v>
      </c>
      <c r="J444" s="67"/>
      <c r="K444" s="67"/>
      <c r="L444" s="67"/>
      <c r="M444" s="2">
        <v>425</v>
      </c>
    </row>
    <row r="445" spans="2:13" ht="12.75">
      <c r="B445" s="257"/>
      <c r="H445" s="316">
        <f aca="true" t="shared" si="29" ref="H445:H451">H444-B445</f>
        <v>0</v>
      </c>
      <c r="I445" s="256">
        <f t="shared" si="27"/>
        <v>0</v>
      </c>
      <c r="M445" s="2">
        <v>425</v>
      </c>
    </row>
    <row r="446" spans="2:13" ht="12.75">
      <c r="B446" s="257"/>
      <c r="H446" s="316">
        <f t="shared" si="29"/>
        <v>0</v>
      </c>
      <c r="I446" s="256">
        <f t="shared" si="27"/>
        <v>0</v>
      </c>
      <c r="M446" s="2">
        <v>425</v>
      </c>
    </row>
    <row r="447" spans="2:13" ht="12.75">
      <c r="B447" s="257">
        <v>1400</v>
      </c>
      <c r="C447" s="1" t="s">
        <v>35</v>
      </c>
      <c r="D447" s="15" t="s">
        <v>54</v>
      </c>
      <c r="E447" s="1" t="s">
        <v>36</v>
      </c>
      <c r="F447" s="30" t="s">
        <v>209</v>
      </c>
      <c r="G447" s="30" t="s">
        <v>132</v>
      </c>
      <c r="H447" s="316">
        <f t="shared" si="29"/>
        <v>-1400</v>
      </c>
      <c r="I447" s="256">
        <f t="shared" si="27"/>
        <v>3.2941176470588234</v>
      </c>
      <c r="K447" t="s">
        <v>46</v>
      </c>
      <c r="L447" s="18">
        <v>11</v>
      </c>
      <c r="M447" s="2">
        <v>425</v>
      </c>
    </row>
    <row r="448" spans="2:13" ht="12.75">
      <c r="B448" s="257">
        <v>800</v>
      </c>
      <c r="C448" s="1" t="s">
        <v>35</v>
      </c>
      <c r="D448" s="15" t="s">
        <v>54</v>
      </c>
      <c r="E448" s="1" t="s">
        <v>36</v>
      </c>
      <c r="F448" s="30" t="s">
        <v>209</v>
      </c>
      <c r="G448" s="30" t="s">
        <v>132</v>
      </c>
      <c r="H448" s="316">
        <f t="shared" si="29"/>
        <v>-2200</v>
      </c>
      <c r="I448" s="256">
        <f t="shared" si="27"/>
        <v>1.8823529411764706</v>
      </c>
      <c r="K448" t="s">
        <v>46</v>
      </c>
      <c r="L448" s="18">
        <v>11</v>
      </c>
      <c r="M448" s="2">
        <v>425</v>
      </c>
    </row>
    <row r="449" spans="2:13" ht="12.75">
      <c r="B449" s="257">
        <v>1000</v>
      </c>
      <c r="C449" s="1" t="s">
        <v>35</v>
      </c>
      <c r="D449" s="15" t="s">
        <v>54</v>
      </c>
      <c r="E449" s="1" t="s">
        <v>36</v>
      </c>
      <c r="F449" s="30" t="s">
        <v>209</v>
      </c>
      <c r="G449" s="30" t="s">
        <v>37</v>
      </c>
      <c r="H449" s="316">
        <f t="shared" si="29"/>
        <v>-3200</v>
      </c>
      <c r="I449" s="256">
        <f t="shared" si="27"/>
        <v>2.3529411764705883</v>
      </c>
      <c r="K449" t="s">
        <v>46</v>
      </c>
      <c r="L449" s="18">
        <v>11</v>
      </c>
      <c r="M449" s="2">
        <v>425</v>
      </c>
    </row>
    <row r="450" spans="2:13" ht="12.75">
      <c r="B450" s="257">
        <v>900</v>
      </c>
      <c r="C450" s="1" t="s">
        <v>35</v>
      </c>
      <c r="D450" s="15" t="s">
        <v>54</v>
      </c>
      <c r="E450" s="1" t="s">
        <v>36</v>
      </c>
      <c r="F450" s="30" t="s">
        <v>209</v>
      </c>
      <c r="G450" s="30" t="s">
        <v>165</v>
      </c>
      <c r="H450" s="316">
        <f t="shared" si="29"/>
        <v>-4100</v>
      </c>
      <c r="I450" s="256">
        <f t="shared" si="27"/>
        <v>2.1176470588235294</v>
      </c>
      <c r="K450" t="s">
        <v>46</v>
      </c>
      <c r="L450" s="18">
        <v>11</v>
      </c>
      <c r="M450" s="2">
        <v>425</v>
      </c>
    </row>
    <row r="451" spans="1:13" s="72" customFormat="1" ht="12.75">
      <c r="A451" s="1"/>
      <c r="B451" s="257">
        <v>1500</v>
      </c>
      <c r="C451" s="1" t="s">
        <v>35</v>
      </c>
      <c r="D451" s="15" t="s">
        <v>54</v>
      </c>
      <c r="E451" s="1" t="s">
        <v>36</v>
      </c>
      <c r="F451" s="30" t="s">
        <v>209</v>
      </c>
      <c r="G451" s="30" t="s">
        <v>167</v>
      </c>
      <c r="H451" s="316">
        <f t="shared" si="29"/>
        <v>-5600</v>
      </c>
      <c r="I451" s="256">
        <f t="shared" si="27"/>
        <v>3.5294117647058822</v>
      </c>
      <c r="J451"/>
      <c r="K451" t="s">
        <v>46</v>
      </c>
      <c r="L451" s="18">
        <v>11</v>
      </c>
      <c r="M451" s="2">
        <v>425</v>
      </c>
    </row>
    <row r="452" spans="1:13" s="60" customFormat="1" ht="12.75">
      <c r="A452" s="63"/>
      <c r="B452" s="358">
        <f>SUM(B447:B451)</f>
        <v>5600</v>
      </c>
      <c r="C452" s="63"/>
      <c r="D452" s="63"/>
      <c r="E452" s="63" t="s">
        <v>201</v>
      </c>
      <c r="F452" s="65"/>
      <c r="G452" s="65"/>
      <c r="H452" s="317">
        <v>0</v>
      </c>
      <c r="I452" s="318">
        <f t="shared" si="27"/>
        <v>13.176470588235293</v>
      </c>
      <c r="J452" s="67"/>
      <c r="K452" s="67"/>
      <c r="L452" s="67"/>
      <c r="M452" s="2">
        <v>425</v>
      </c>
    </row>
    <row r="453" spans="2:13" ht="12.75">
      <c r="B453" s="257"/>
      <c r="H453" s="316">
        <f aca="true" t="shared" si="30" ref="H453:H458">H452-B453</f>
        <v>0</v>
      </c>
      <c r="I453" s="256">
        <f t="shared" si="27"/>
        <v>0</v>
      </c>
      <c r="M453" s="2">
        <v>425</v>
      </c>
    </row>
    <row r="454" spans="2:13" ht="12.75">
      <c r="B454" s="257"/>
      <c r="H454" s="316">
        <f t="shared" si="30"/>
        <v>0</v>
      </c>
      <c r="I454" s="256">
        <f t="shared" si="27"/>
        <v>0</v>
      </c>
      <c r="M454" s="2">
        <v>425</v>
      </c>
    </row>
    <row r="455" spans="2:13" ht="12.75">
      <c r="B455" s="257">
        <v>5000</v>
      </c>
      <c r="C455" s="1" t="s">
        <v>69</v>
      </c>
      <c r="D455" s="15" t="s">
        <v>54</v>
      </c>
      <c r="E455" s="1" t="s">
        <v>1537</v>
      </c>
      <c r="F455" s="30" t="s">
        <v>215</v>
      </c>
      <c r="G455" s="30" t="s">
        <v>132</v>
      </c>
      <c r="H455" s="316">
        <f t="shared" si="30"/>
        <v>-5000</v>
      </c>
      <c r="I455" s="256">
        <f t="shared" si="27"/>
        <v>11.764705882352942</v>
      </c>
      <c r="K455" t="s">
        <v>46</v>
      </c>
      <c r="L455" s="18">
        <v>11</v>
      </c>
      <c r="M455" s="2">
        <v>425</v>
      </c>
    </row>
    <row r="456" spans="2:13" ht="12.75">
      <c r="B456" s="257">
        <v>5000</v>
      </c>
      <c r="C456" s="1" t="s">
        <v>69</v>
      </c>
      <c r="D456" s="15" t="s">
        <v>54</v>
      </c>
      <c r="E456" s="1" t="s">
        <v>1537</v>
      </c>
      <c r="F456" s="30" t="s">
        <v>215</v>
      </c>
      <c r="G456" s="30" t="s">
        <v>37</v>
      </c>
      <c r="H456" s="316">
        <f t="shared" si="30"/>
        <v>-10000</v>
      </c>
      <c r="I456" s="256">
        <f t="shared" si="27"/>
        <v>11.764705882352942</v>
      </c>
      <c r="K456" t="s">
        <v>46</v>
      </c>
      <c r="L456" s="18">
        <v>11</v>
      </c>
      <c r="M456" s="2">
        <v>425</v>
      </c>
    </row>
    <row r="457" spans="2:13" ht="12.75">
      <c r="B457" s="257">
        <v>5000</v>
      </c>
      <c r="C457" s="1" t="s">
        <v>69</v>
      </c>
      <c r="D457" s="15" t="s">
        <v>54</v>
      </c>
      <c r="E457" s="1" t="s">
        <v>1537</v>
      </c>
      <c r="F457" s="30" t="s">
        <v>215</v>
      </c>
      <c r="G457" s="30" t="s">
        <v>165</v>
      </c>
      <c r="H457" s="316">
        <f t="shared" si="30"/>
        <v>-15000</v>
      </c>
      <c r="I457" s="256">
        <f t="shared" si="27"/>
        <v>11.764705882352942</v>
      </c>
      <c r="K457" t="s">
        <v>46</v>
      </c>
      <c r="L457" s="18">
        <v>11</v>
      </c>
      <c r="M457" s="2">
        <v>425</v>
      </c>
    </row>
    <row r="458" spans="1:13" s="72" customFormat="1" ht="12.75">
      <c r="A458" s="1"/>
      <c r="B458" s="257">
        <v>5000</v>
      </c>
      <c r="C458" s="1" t="s">
        <v>69</v>
      </c>
      <c r="D458" s="15" t="s">
        <v>54</v>
      </c>
      <c r="E458" s="1" t="s">
        <v>1537</v>
      </c>
      <c r="F458" s="30" t="s">
        <v>216</v>
      </c>
      <c r="G458" s="30" t="s">
        <v>167</v>
      </c>
      <c r="H458" s="316">
        <f t="shared" si="30"/>
        <v>-20000</v>
      </c>
      <c r="I458" s="256">
        <f t="shared" si="27"/>
        <v>11.764705882352942</v>
      </c>
      <c r="J458"/>
      <c r="K458" t="s">
        <v>46</v>
      </c>
      <c r="L458" s="18">
        <v>11</v>
      </c>
      <c r="M458" s="2">
        <v>425</v>
      </c>
    </row>
    <row r="459" spans="1:13" s="60" customFormat="1" ht="12.75">
      <c r="A459" s="63"/>
      <c r="B459" s="358">
        <f>SUM(B455:B458)</f>
        <v>20000</v>
      </c>
      <c r="C459" s="63" t="s">
        <v>69</v>
      </c>
      <c r="D459" s="63"/>
      <c r="E459" s="63"/>
      <c r="F459" s="65"/>
      <c r="G459" s="65"/>
      <c r="H459" s="317">
        <v>0</v>
      </c>
      <c r="I459" s="318">
        <f t="shared" si="27"/>
        <v>47.05882352941177</v>
      </c>
      <c r="J459" s="67"/>
      <c r="K459" s="67"/>
      <c r="L459" s="67"/>
      <c r="M459" s="2">
        <v>425</v>
      </c>
    </row>
    <row r="460" spans="2:13" ht="12.75">
      <c r="B460" s="257"/>
      <c r="H460" s="316">
        <f aca="true" t="shared" si="31" ref="H460:H465">H459-B460</f>
        <v>0</v>
      </c>
      <c r="I460" s="256">
        <f t="shared" si="27"/>
        <v>0</v>
      </c>
      <c r="M460" s="2">
        <v>425</v>
      </c>
    </row>
    <row r="461" spans="2:13" ht="12.75">
      <c r="B461" s="257"/>
      <c r="H461" s="316">
        <f t="shared" si="31"/>
        <v>0</v>
      </c>
      <c r="I461" s="256">
        <f t="shared" si="27"/>
        <v>0</v>
      </c>
      <c r="M461" s="2">
        <v>425</v>
      </c>
    </row>
    <row r="462" spans="2:13" ht="12.75">
      <c r="B462" s="257">
        <v>2000</v>
      </c>
      <c r="C462" s="1" t="s">
        <v>39</v>
      </c>
      <c r="D462" s="15" t="s">
        <v>54</v>
      </c>
      <c r="E462" s="1" t="s">
        <v>1537</v>
      </c>
      <c r="F462" s="30" t="s">
        <v>209</v>
      </c>
      <c r="G462" s="30" t="s">
        <v>132</v>
      </c>
      <c r="H462" s="316">
        <f t="shared" si="31"/>
        <v>-2000</v>
      </c>
      <c r="I462" s="256">
        <f t="shared" si="27"/>
        <v>4.705882352941177</v>
      </c>
      <c r="K462" t="s">
        <v>46</v>
      </c>
      <c r="L462" s="18">
        <v>11</v>
      </c>
      <c r="M462" s="2">
        <v>425</v>
      </c>
    </row>
    <row r="463" spans="2:13" ht="12.75">
      <c r="B463" s="257">
        <v>2000</v>
      </c>
      <c r="C463" s="1" t="s">
        <v>39</v>
      </c>
      <c r="D463" s="15" t="s">
        <v>54</v>
      </c>
      <c r="E463" s="1" t="s">
        <v>1537</v>
      </c>
      <c r="F463" s="30" t="s">
        <v>209</v>
      </c>
      <c r="G463" s="30" t="s">
        <v>37</v>
      </c>
      <c r="H463" s="316">
        <f t="shared" si="31"/>
        <v>-4000</v>
      </c>
      <c r="I463" s="256">
        <f t="shared" si="27"/>
        <v>4.705882352941177</v>
      </c>
      <c r="K463" t="s">
        <v>46</v>
      </c>
      <c r="L463" s="18">
        <v>11</v>
      </c>
      <c r="M463" s="2">
        <v>425</v>
      </c>
    </row>
    <row r="464" spans="2:13" ht="12.75">
      <c r="B464" s="257">
        <v>2000</v>
      </c>
      <c r="C464" s="1" t="s">
        <v>39</v>
      </c>
      <c r="D464" s="15" t="s">
        <v>54</v>
      </c>
      <c r="E464" s="1" t="s">
        <v>1537</v>
      </c>
      <c r="F464" s="30" t="s">
        <v>209</v>
      </c>
      <c r="G464" s="30" t="s">
        <v>165</v>
      </c>
      <c r="H464" s="316">
        <f t="shared" si="31"/>
        <v>-6000</v>
      </c>
      <c r="I464" s="256">
        <f t="shared" si="27"/>
        <v>4.705882352941177</v>
      </c>
      <c r="K464" t="s">
        <v>46</v>
      </c>
      <c r="L464" s="18">
        <v>11</v>
      </c>
      <c r="M464" s="2">
        <v>425</v>
      </c>
    </row>
    <row r="465" spans="1:13" s="72" customFormat="1" ht="12.75">
      <c r="A465" s="1"/>
      <c r="B465" s="257">
        <v>2000</v>
      </c>
      <c r="C465" s="1" t="s">
        <v>39</v>
      </c>
      <c r="D465" s="15" t="s">
        <v>54</v>
      </c>
      <c r="E465" s="1" t="s">
        <v>1537</v>
      </c>
      <c r="F465" s="30" t="s">
        <v>209</v>
      </c>
      <c r="G465" s="30" t="s">
        <v>167</v>
      </c>
      <c r="H465" s="316">
        <f t="shared" si="31"/>
        <v>-8000</v>
      </c>
      <c r="I465" s="256">
        <f t="shared" si="27"/>
        <v>4.705882352941177</v>
      </c>
      <c r="J465"/>
      <c r="K465" t="s">
        <v>46</v>
      </c>
      <c r="L465" s="18">
        <v>11</v>
      </c>
      <c r="M465" s="2">
        <v>425</v>
      </c>
    </row>
    <row r="466" spans="1:13" s="60" customFormat="1" ht="12.75">
      <c r="A466" s="63"/>
      <c r="B466" s="358">
        <f>SUM(B462:B465)</f>
        <v>8000</v>
      </c>
      <c r="C466" s="63" t="s">
        <v>39</v>
      </c>
      <c r="D466" s="63"/>
      <c r="E466" s="63"/>
      <c r="F466" s="65"/>
      <c r="G466" s="65"/>
      <c r="H466" s="317">
        <v>0</v>
      </c>
      <c r="I466" s="318">
        <f t="shared" si="27"/>
        <v>18.823529411764707</v>
      </c>
      <c r="J466" s="67"/>
      <c r="K466" s="67"/>
      <c r="L466" s="67"/>
      <c r="M466" s="2">
        <v>425</v>
      </c>
    </row>
    <row r="467" spans="2:13" ht="12.75">
      <c r="B467" s="257"/>
      <c r="H467" s="316">
        <f aca="true" t="shared" si="32" ref="H467:H472">H466-B467</f>
        <v>0</v>
      </c>
      <c r="I467" s="256">
        <f t="shared" si="27"/>
        <v>0</v>
      </c>
      <c r="M467" s="2">
        <v>425</v>
      </c>
    </row>
    <row r="468" spans="2:13" ht="12.75">
      <c r="B468" s="257"/>
      <c r="H468" s="316">
        <f t="shared" si="32"/>
        <v>0</v>
      </c>
      <c r="I468" s="256">
        <f t="shared" si="27"/>
        <v>0</v>
      </c>
      <c r="M468" s="2">
        <v>425</v>
      </c>
    </row>
    <row r="469" spans="2:13" ht="12.75">
      <c r="B469" s="257">
        <v>1000</v>
      </c>
      <c r="C469" s="1" t="s">
        <v>71</v>
      </c>
      <c r="D469" s="15" t="s">
        <v>54</v>
      </c>
      <c r="E469" s="1" t="s">
        <v>41</v>
      </c>
      <c r="F469" s="30" t="s">
        <v>209</v>
      </c>
      <c r="G469" s="30" t="s">
        <v>132</v>
      </c>
      <c r="H469" s="316">
        <f t="shared" si="32"/>
        <v>-1000</v>
      </c>
      <c r="I469" s="256">
        <f t="shared" si="27"/>
        <v>2.3529411764705883</v>
      </c>
      <c r="K469" t="s">
        <v>46</v>
      </c>
      <c r="L469" s="18">
        <v>11</v>
      </c>
      <c r="M469" s="2">
        <v>425</v>
      </c>
    </row>
    <row r="470" spans="2:13" ht="12.75">
      <c r="B470" s="257">
        <v>1000</v>
      </c>
      <c r="C470" s="1" t="s">
        <v>71</v>
      </c>
      <c r="D470" s="15" t="s">
        <v>54</v>
      </c>
      <c r="E470" s="1" t="s">
        <v>41</v>
      </c>
      <c r="F470" s="30" t="s">
        <v>209</v>
      </c>
      <c r="G470" s="30" t="s">
        <v>37</v>
      </c>
      <c r="H470" s="316">
        <f t="shared" si="32"/>
        <v>-2000</v>
      </c>
      <c r="I470" s="256">
        <f t="shared" si="27"/>
        <v>2.3529411764705883</v>
      </c>
      <c r="K470" t="s">
        <v>46</v>
      </c>
      <c r="L470" s="18">
        <v>11</v>
      </c>
      <c r="M470" s="2">
        <v>425</v>
      </c>
    </row>
    <row r="471" spans="2:13" ht="12.75">
      <c r="B471" s="257">
        <v>1000</v>
      </c>
      <c r="C471" s="1" t="s">
        <v>71</v>
      </c>
      <c r="D471" s="15" t="s">
        <v>54</v>
      </c>
      <c r="E471" s="1" t="s">
        <v>41</v>
      </c>
      <c r="F471" s="30" t="s">
        <v>209</v>
      </c>
      <c r="G471" s="30" t="s">
        <v>165</v>
      </c>
      <c r="H471" s="316">
        <f t="shared" si="32"/>
        <v>-3000</v>
      </c>
      <c r="I471" s="256">
        <f t="shared" si="27"/>
        <v>2.3529411764705883</v>
      </c>
      <c r="K471" t="s">
        <v>46</v>
      </c>
      <c r="L471" s="18">
        <v>11</v>
      </c>
      <c r="M471" s="2">
        <v>425</v>
      </c>
    </row>
    <row r="472" spans="1:13" s="72" customFormat="1" ht="12.75">
      <c r="A472" s="1"/>
      <c r="B472" s="257">
        <v>1000</v>
      </c>
      <c r="C472" s="1" t="s">
        <v>71</v>
      </c>
      <c r="D472" s="15" t="s">
        <v>54</v>
      </c>
      <c r="E472" s="1" t="s">
        <v>41</v>
      </c>
      <c r="F472" s="30" t="s">
        <v>209</v>
      </c>
      <c r="G472" s="30" t="s">
        <v>167</v>
      </c>
      <c r="H472" s="316">
        <f t="shared" si="32"/>
        <v>-4000</v>
      </c>
      <c r="I472" s="256">
        <f t="shared" si="27"/>
        <v>2.3529411764705883</v>
      </c>
      <c r="J472"/>
      <c r="K472" t="s">
        <v>46</v>
      </c>
      <c r="L472" s="18">
        <v>11</v>
      </c>
      <c r="M472" s="2">
        <v>425</v>
      </c>
    </row>
    <row r="473" spans="1:13" s="60" customFormat="1" ht="12.75">
      <c r="A473" s="63"/>
      <c r="B473" s="358">
        <f>SUM(B469:B472)</f>
        <v>4000</v>
      </c>
      <c r="C473" s="63"/>
      <c r="D473" s="63"/>
      <c r="E473" s="63" t="s">
        <v>41</v>
      </c>
      <c r="F473" s="65"/>
      <c r="G473" s="65"/>
      <c r="H473" s="317">
        <v>0</v>
      </c>
      <c r="I473" s="318">
        <f aca="true" t="shared" si="33" ref="I473:I536">+B473/M473</f>
        <v>9.411764705882353</v>
      </c>
      <c r="J473" s="67"/>
      <c r="K473" s="67"/>
      <c r="L473" s="67"/>
      <c r="M473" s="2">
        <v>425</v>
      </c>
    </row>
    <row r="474" spans="2:13" ht="12.75">
      <c r="B474" s="257"/>
      <c r="H474" s="316">
        <f>H473-B474</f>
        <v>0</v>
      </c>
      <c r="I474" s="256">
        <f t="shared" si="33"/>
        <v>0</v>
      </c>
      <c r="M474" s="2">
        <v>425</v>
      </c>
    </row>
    <row r="475" spans="2:13" ht="12.75">
      <c r="B475" s="257"/>
      <c r="H475" s="316">
        <f>H474-B475</f>
        <v>0</v>
      </c>
      <c r="I475" s="256">
        <f t="shared" si="33"/>
        <v>0</v>
      </c>
      <c r="M475" s="2">
        <v>425</v>
      </c>
    </row>
    <row r="476" spans="2:13" ht="12.75">
      <c r="B476" s="257"/>
      <c r="H476" s="316">
        <f>H475-B476</f>
        <v>0</v>
      </c>
      <c r="I476" s="256">
        <f t="shared" si="33"/>
        <v>0</v>
      </c>
      <c r="M476" s="2">
        <v>425</v>
      </c>
    </row>
    <row r="477" spans="2:13" ht="12.75">
      <c r="B477" s="257"/>
      <c r="H477" s="316">
        <f>H476-B477</f>
        <v>0</v>
      </c>
      <c r="I477" s="256">
        <f t="shared" si="33"/>
        <v>0</v>
      </c>
      <c r="M477" s="2">
        <v>425</v>
      </c>
    </row>
    <row r="478" spans="1:13" s="67" customFormat="1" ht="12.75">
      <c r="A478" s="63"/>
      <c r="B478" s="358">
        <f>+B483+B489+B496+B501+B506</f>
        <v>16100</v>
      </c>
      <c r="C478" s="68" t="s">
        <v>217</v>
      </c>
      <c r="D478" s="69" t="s">
        <v>218</v>
      </c>
      <c r="E478" s="68" t="s">
        <v>15</v>
      </c>
      <c r="F478" s="70" t="s">
        <v>219</v>
      </c>
      <c r="G478" s="77" t="s">
        <v>358</v>
      </c>
      <c r="H478" s="317">
        <f>H477-B478</f>
        <v>-16100</v>
      </c>
      <c r="I478" s="318">
        <f t="shared" si="33"/>
        <v>37.88235294117647</v>
      </c>
      <c r="J478" s="66"/>
      <c r="K478" s="66"/>
      <c r="M478" s="2">
        <v>425</v>
      </c>
    </row>
    <row r="479" spans="2:13" ht="12.75">
      <c r="B479" s="257"/>
      <c r="H479" s="316">
        <v>0</v>
      </c>
      <c r="I479" s="256">
        <f t="shared" si="33"/>
        <v>0</v>
      </c>
      <c r="M479" s="2">
        <v>425</v>
      </c>
    </row>
    <row r="480" spans="2:13" ht="12.75">
      <c r="B480" s="257"/>
      <c r="H480" s="316">
        <f>H479-B480</f>
        <v>0</v>
      </c>
      <c r="I480" s="256">
        <f t="shared" si="33"/>
        <v>0</v>
      </c>
      <c r="M480" s="2">
        <v>425</v>
      </c>
    </row>
    <row r="481" spans="2:13" ht="12.75">
      <c r="B481" s="257">
        <v>2500</v>
      </c>
      <c r="C481" s="1" t="s">
        <v>18</v>
      </c>
      <c r="D481" s="1" t="s">
        <v>12</v>
      </c>
      <c r="E481" s="1" t="s">
        <v>106</v>
      </c>
      <c r="F481" s="62" t="s">
        <v>220</v>
      </c>
      <c r="G481" s="30" t="s">
        <v>165</v>
      </c>
      <c r="H481" s="316">
        <f>H480-B481</f>
        <v>-2500</v>
      </c>
      <c r="I481" s="256">
        <f t="shared" si="33"/>
        <v>5.882352941176471</v>
      </c>
      <c r="K481" t="s">
        <v>0</v>
      </c>
      <c r="L481">
        <v>12</v>
      </c>
      <c r="M481" s="2">
        <v>425</v>
      </c>
    </row>
    <row r="482" spans="2:13" ht="12.75">
      <c r="B482" s="257">
        <v>2500</v>
      </c>
      <c r="C482" s="1" t="s">
        <v>18</v>
      </c>
      <c r="D482" s="1" t="s">
        <v>12</v>
      </c>
      <c r="E482" s="1" t="s">
        <v>106</v>
      </c>
      <c r="F482" s="62" t="s">
        <v>221</v>
      </c>
      <c r="G482" s="30" t="s">
        <v>167</v>
      </c>
      <c r="H482" s="316">
        <f>H481-B482</f>
        <v>-5000</v>
      </c>
      <c r="I482" s="256">
        <f t="shared" si="33"/>
        <v>5.882352941176471</v>
      </c>
      <c r="K482" t="s">
        <v>0</v>
      </c>
      <c r="L482">
        <v>12</v>
      </c>
      <c r="M482" s="2">
        <v>425</v>
      </c>
    </row>
    <row r="483" spans="1:13" s="67" customFormat="1" ht="12.75">
      <c r="A483" s="63"/>
      <c r="B483" s="358">
        <f>SUM(B481:B482)</f>
        <v>5000</v>
      </c>
      <c r="C483" s="63" t="s">
        <v>18</v>
      </c>
      <c r="D483" s="63"/>
      <c r="E483" s="63"/>
      <c r="F483" s="76"/>
      <c r="G483" s="65"/>
      <c r="H483" s="317">
        <v>0</v>
      </c>
      <c r="I483" s="318">
        <f t="shared" si="33"/>
        <v>11.764705882352942</v>
      </c>
      <c r="M483" s="2">
        <v>425</v>
      </c>
    </row>
    <row r="484" spans="2:13" ht="12.75">
      <c r="B484" s="257"/>
      <c r="F484" s="62"/>
      <c r="H484" s="316">
        <f>H483-B484</f>
        <v>0</v>
      </c>
      <c r="I484" s="256">
        <f t="shared" si="33"/>
        <v>0</v>
      </c>
      <c r="M484" s="2">
        <v>425</v>
      </c>
    </row>
    <row r="485" spans="2:13" ht="12.75">
      <c r="B485" s="257"/>
      <c r="F485" s="62"/>
      <c r="H485" s="316">
        <f>H484-B485</f>
        <v>0</v>
      </c>
      <c r="I485" s="256">
        <f t="shared" si="33"/>
        <v>0</v>
      </c>
      <c r="M485" s="2">
        <v>425</v>
      </c>
    </row>
    <row r="486" spans="2:13" ht="12.75">
      <c r="B486" s="257">
        <v>1300</v>
      </c>
      <c r="C486" s="1" t="s">
        <v>23</v>
      </c>
      <c r="D486" s="15" t="s">
        <v>54</v>
      </c>
      <c r="E486" s="1" t="s">
        <v>1537</v>
      </c>
      <c r="F486" s="62" t="s">
        <v>222</v>
      </c>
      <c r="G486" s="30" t="s">
        <v>165</v>
      </c>
      <c r="H486" s="316">
        <f>H485-B486</f>
        <v>-1300</v>
      </c>
      <c r="I486" s="256">
        <f t="shared" si="33"/>
        <v>3.0588235294117645</v>
      </c>
      <c r="K486" t="s">
        <v>223</v>
      </c>
      <c r="L486">
        <v>12</v>
      </c>
      <c r="M486" s="2">
        <v>425</v>
      </c>
    </row>
    <row r="487" spans="2:13" ht="12.75">
      <c r="B487" s="257">
        <v>1000</v>
      </c>
      <c r="C487" s="1" t="s">
        <v>1568</v>
      </c>
      <c r="D487" s="15" t="s">
        <v>54</v>
      </c>
      <c r="E487" s="1" t="s">
        <v>36</v>
      </c>
      <c r="F487" s="62" t="s">
        <v>226</v>
      </c>
      <c r="G487" s="30" t="s">
        <v>165</v>
      </c>
      <c r="H487" s="316">
        <f>H486-B487</f>
        <v>-2300</v>
      </c>
      <c r="I487" s="256">
        <f t="shared" si="33"/>
        <v>2.3529411764705883</v>
      </c>
      <c r="K487" t="s">
        <v>223</v>
      </c>
      <c r="L487">
        <v>12</v>
      </c>
      <c r="M487" s="2">
        <v>425</v>
      </c>
    </row>
    <row r="488" spans="2:13" ht="12.75">
      <c r="B488" s="257">
        <v>1300</v>
      </c>
      <c r="C488" s="1" t="s">
        <v>224</v>
      </c>
      <c r="D488" s="1" t="s">
        <v>54</v>
      </c>
      <c r="E488" s="1" t="s">
        <v>1537</v>
      </c>
      <c r="F488" s="62" t="s">
        <v>225</v>
      </c>
      <c r="G488" s="30" t="s">
        <v>169</v>
      </c>
      <c r="H488" s="316">
        <f>H486-B488</f>
        <v>-2600</v>
      </c>
      <c r="I488" s="256">
        <f t="shared" si="33"/>
        <v>3.0588235294117645</v>
      </c>
      <c r="K488" t="s">
        <v>223</v>
      </c>
      <c r="L488">
        <v>12</v>
      </c>
      <c r="M488" s="2">
        <v>425</v>
      </c>
    </row>
    <row r="489" spans="1:13" s="67" customFormat="1" ht="12.75">
      <c r="A489" s="63"/>
      <c r="B489" s="358">
        <f>SUM(B486:B488)</f>
        <v>3600</v>
      </c>
      <c r="C489" s="63" t="s">
        <v>68</v>
      </c>
      <c r="D489" s="63"/>
      <c r="E489" s="63"/>
      <c r="F489" s="76"/>
      <c r="G489" s="65"/>
      <c r="H489" s="317">
        <v>0</v>
      </c>
      <c r="I489" s="318">
        <f t="shared" si="33"/>
        <v>8.470588235294118</v>
      </c>
      <c r="M489" s="2">
        <v>425</v>
      </c>
    </row>
    <row r="490" spans="2:13" ht="12.75">
      <c r="B490" s="257"/>
      <c r="F490" s="62"/>
      <c r="H490" s="316">
        <f aca="true" t="shared" si="34" ref="H490:H495">H489-B490</f>
        <v>0</v>
      </c>
      <c r="I490" s="256">
        <f t="shared" si="33"/>
        <v>0</v>
      </c>
      <c r="M490" s="2">
        <v>425</v>
      </c>
    </row>
    <row r="491" spans="2:13" ht="12.75">
      <c r="B491" s="257"/>
      <c r="F491" s="62"/>
      <c r="H491" s="316">
        <f t="shared" si="34"/>
        <v>0</v>
      </c>
      <c r="I491" s="256">
        <f t="shared" si="33"/>
        <v>0</v>
      </c>
      <c r="M491" s="2">
        <v>425</v>
      </c>
    </row>
    <row r="492" spans="2:13" ht="12.75">
      <c r="B492" s="257">
        <v>1000</v>
      </c>
      <c r="C492" s="1" t="s">
        <v>35</v>
      </c>
      <c r="D492" s="15" t="s">
        <v>54</v>
      </c>
      <c r="E492" s="1" t="s">
        <v>36</v>
      </c>
      <c r="F492" s="62" t="s">
        <v>226</v>
      </c>
      <c r="G492" s="30" t="s">
        <v>165</v>
      </c>
      <c r="H492" s="316">
        <f t="shared" si="34"/>
        <v>-1000</v>
      </c>
      <c r="I492" s="256">
        <f t="shared" si="33"/>
        <v>2.3529411764705883</v>
      </c>
      <c r="K492" t="s">
        <v>223</v>
      </c>
      <c r="L492">
        <v>12</v>
      </c>
      <c r="M492" s="2">
        <v>425</v>
      </c>
    </row>
    <row r="493" spans="2:13" ht="12.75">
      <c r="B493" s="257">
        <v>1000</v>
      </c>
      <c r="C493" s="1" t="s">
        <v>35</v>
      </c>
      <c r="D493" s="15" t="s">
        <v>54</v>
      </c>
      <c r="E493" s="1" t="s">
        <v>36</v>
      </c>
      <c r="F493" s="62" t="s">
        <v>226</v>
      </c>
      <c r="G493" s="30" t="s">
        <v>167</v>
      </c>
      <c r="H493" s="316">
        <f t="shared" si="34"/>
        <v>-2000</v>
      </c>
      <c r="I493" s="256">
        <f t="shared" si="33"/>
        <v>2.3529411764705883</v>
      </c>
      <c r="K493" t="s">
        <v>223</v>
      </c>
      <c r="L493">
        <v>12</v>
      </c>
      <c r="M493" s="2">
        <v>425</v>
      </c>
    </row>
    <row r="494" spans="2:13" ht="12.75">
      <c r="B494" s="257">
        <v>1000</v>
      </c>
      <c r="C494" s="1" t="s">
        <v>35</v>
      </c>
      <c r="D494" s="15" t="s">
        <v>54</v>
      </c>
      <c r="E494" s="1" t="s">
        <v>36</v>
      </c>
      <c r="F494" s="62" t="s">
        <v>226</v>
      </c>
      <c r="G494" s="30" t="s">
        <v>167</v>
      </c>
      <c r="H494" s="316">
        <f t="shared" si="34"/>
        <v>-3000</v>
      </c>
      <c r="I494" s="256">
        <f t="shared" si="33"/>
        <v>2.3529411764705883</v>
      </c>
      <c r="K494" t="s">
        <v>223</v>
      </c>
      <c r="L494">
        <v>12</v>
      </c>
      <c r="M494" s="2">
        <v>425</v>
      </c>
    </row>
    <row r="495" spans="2:13" ht="12.75">
      <c r="B495" s="257">
        <v>500</v>
      </c>
      <c r="C495" s="1" t="s">
        <v>35</v>
      </c>
      <c r="D495" s="1" t="s">
        <v>54</v>
      </c>
      <c r="E495" s="1" t="s">
        <v>36</v>
      </c>
      <c r="F495" s="62" t="s">
        <v>226</v>
      </c>
      <c r="G495" s="30" t="s">
        <v>169</v>
      </c>
      <c r="H495" s="316">
        <f t="shared" si="34"/>
        <v>-3500</v>
      </c>
      <c r="I495" s="256">
        <f t="shared" si="33"/>
        <v>1.1764705882352942</v>
      </c>
      <c r="K495" t="s">
        <v>223</v>
      </c>
      <c r="L495">
        <v>12</v>
      </c>
      <c r="M495" s="2">
        <v>425</v>
      </c>
    </row>
    <row r="496" spans="1:13" s="67" customFormat="1" ht="12.75">
      <c r="A496" s="63"/>
      <c r="B496" s="358">
        <f>SUM(B492:B495)</f>
        <v>3500</v>
      </c>
      <c r="C496" s="63"/>
      <c r="D496" s="63"/>
      <c r="E496" s="63" t="s">
        <v>36</v>
      </c>
      <c r="F496" s="76"/>
      <c r="G496" s="65"/>
      <c r="H496" s="317">
        <v>0</v>
      </c>
      <c r="I496" s="318">
        <f t="shared" si="33"/>
        <v>8.235294117647058</v>
      </c>
      <c r="M496" s="2">
        <v>425</v>
      </c>
    </row>
    <row r="497" spans="2:13" ht="12.75">
      <c r="B497" s="257"/>
      <c r="F497" s="62"/>
      <c r="H497" s="316">
        <f>H496-B497</f>
        <v>0</v>
      </c>
      <c r="I497" s="256">
        <f t="shared" si="33"/>
        <v>0</v>
      </c>
      <c r="M497" s="2">
        <v>425</v>
      </c>
    </row>
    <row r="498" spans="2:13" ht="12.75">
      <c r="B498" s="257"/>
      <c r="F498" s="62"/>
      <c r="H498" s="316">
        <f>H497-B498</f>
        <v>0</v>
      </c>
      <c r="I498" s="256">
        <f t="shared" si="33"/>
        <v>0</v>
      </c>
      <c r="M498" s="2">
        <v>425</v>
      </c>
    </row>
    <row r="499" spans="2:13" ht="12.75">
      <c r="B499" s="257">
        <v>1000</v>
      </c>
      <c r="C499" s="1" t="s">
        <v>39</v>
      </c>
      <c r="D499" s="15" t="s">
        <v>54</v>
      </c>
      <c r="E499" s="1" t="s">
        <v>1537</v>
      </c>
      <c r="F499" s="62" t="s">
        <v>226</v>
      </c>
      <c r="G499" s="30" t="s">
        <v>165</v>
      </c>
      <c r="H499" s="316">
        <f>H498-B499</f>
        <v>-1000</v>
      </c>
      <c r="I499" s="256">
        <f t="shared" si="33"/>
        <v>2.3529411764705883</v>
      </c>
      <c r="K499" t="s">
        <v>223</v>
      </c>
      <c r="L499">
        <v>12</v>
      </c>
      <c r="M499" s="2">
        <v>425</v>
      </c>
    </row>
    <row r="500" spans="2:13" ht="12.75">
      <c r="B500" s="257">
        <v>1000</v>
      </c>
      <c r="C500" s="1" t="s">
        <v>39</v>
      </c>
      <c r="D500" s="1" t="s">
        <v>54</v>
      </c>
      <c r="E500" s="1" t="s">
        <v>1537</v>
      </c>
      <c r="F500" s="62" t="s">
        <v>226</v>
      </c>
      <c r="G500" s="30" t="s">
        <v>167</v>
      </c>
      <c r="H500" s="316">
        <f>H499-B500</f>
        <v>-2000</v>
      </c>
      <c r="I500" s="256">
        <f t="shared" si="33"/>
        <v>2.3529411764705883</v>
      </c>
      <c r="K500" t="s">
        <v>223</v>
      </c>
      <c r="L500">
        <v>12</v>
      </c>
      <c r="M500" s="2">
        <v>425</v>
      </c>
    </row>
    <row r="501" spans="1:13" s="67" customFormat="1" ht="12.75">
      <c r="A501" s="63"/>
      <c r="B501" s="358">
        <f>SUM(B499:B500)</f>
        <v>2000</v>
      </c>
      <c r="C501" s="63" t="s">
        <v>39</v>
      </c>
      <c r="D501" s="63"/>
      <c r="E501" s="63"/>
      <c r="F501" s="76"/>
      <c r="G501" s="65"/>
      <c r="H501" s="317">
        <v>0</v>
      </c>
      <c r="I501" s="318">
        <f t="shared" si="33"/>
        <v>4.705882352941177</v>
      </c>
      <c r="M501" s="2">
        <v>425</v>
      </c>
    </row>
    <row r="502" spans="2:13" ht="12.75">
      <c r="B502" s="257"/>
      <c r="F502" s="62"/>
      <c r="H502" s="316">
        <f>H501-B502</f>
        <v>0</v>
      </c>
      <c r="I502" s="256">
        <f t="shared" si="33"/>
        <v>0</v>
      </c>
      <c r="M502" s="2">
        <v>425</v>
      </c>
    </row>
    <row r="503" spans="2:13" ht="12.75">
      <c r="B503" s="257"/>
      <c r="F503" s="62"/>
      <c r="H503" s="316">
        <f>H502-B503</f>
        <v>0</v>
      </c>
      <c r="I503" s="256">
        <f t="shared" si="33"/>
        <v>0</v>
      </c>
      <c r="M503" s="2">
        <v>425</v>
      </c>
    </row>
    <row r="504" spans="2:13" ht="12.75">
      <c r="B504" s="257">
        <v>1000</v>
      </c>
      <c r="C504" s="15" t="s">
        <v>120</v>
      </c>
      <c r="D504" s="15" t="s">
        <v>54</v>
      </c>
      <c r="E504" s="1" t="s">
        <v>41</v>
      </c>
      <c r="F504" s="62" t="s">
        <v>226</v>
      </c>
      <c r="G504" s="30" t="s">
        <v>165</v>
      </c>
      <c r="H504" s="316">
        <f>H503-B504</f>
        <v>-1000</v>
      </c>
      <c r="I504" s="256">
        <f t="shared" si="33"/>
        <v>2.3529411764705883</v>
      </c>
      <c r="K504" t="s">
        <v>223</v>
      </c>
      <c r="L504">
        <v>12</v>
      </c>
      <c r="M504" s="2">
        <v>425</v>
      </c>
    </row>
    <row r="505" spans="2:13" ht="12.75">
      <c r="B505" s="257">
        <v>1000</v>
      </c>
      <c r="C505" s="1" t="s">
        <v>120</v>
      </c>
      <c r="D505" s="1" t="s">
        <v>54</v>
      </c>
      <c r="E505" s="1" t="s">
        <v>41</v>
      </c>
      <c r="F505" s="62" t="s">
        <v>226</v>
      </c>
      <c r="G505" s="30" t="s">
        <v>167</v>
      </c>
      <c r="H505" s="316">
        <f>H504-B505</f>
        <v>-2000</v>
      </c>
      <c r="I505" s="256">
        <f t="shared" si="33"/>
        <v>2.3529411764705883</v>
      </c>
      <c r="K505" t="s">
        <v>223</v>
      </c>
      <c r="L505">
        <v>12</v>
      </c>
      <c r="M505" s="2">
        <v>425</v>
      </c>
    </row>
    <row r="506" spans="1:13" s="67" customFormat="1" ht="12.75">
      <c r="A506" s="63"/>
      <c r="B506" s="358">
        <f>SUM(B504:B505)</f>
        <v>2000</v>
      </c>
      <c r="C506" s="63"/>
      <c r="D506" s="63"/>
      <c r="E506" s="63" t="s">
        <v>41</v>
      </c>
      <c r="F506" s="65"/>
      <c r="G506" s="65"/>
      <c r="H506" s="317">
        <v>0</v>
      </c>
      <c r="I506" s="318">
        <f t="shared" si="33"/>
        <v>4.705882352941177</v>
      </c>
      <c r="M506" s="2">
        <v>425</v>
      </c>
    </row>
    <row r="507" spans="2:13" ht="12.75">
      <c r="B507" s="257"/>
      <c r="H507" s="316">
        <f>H506-B507</f>
        <v>0</v>
      </c>
      <c r="I507" s="256">
        <f t="shared" si="33"/>
        <v>0</v>
      </c>
      <c r="M507" s="2">
        <v>425</v>
      </c>
    </row>
    <row r="508" spans="2:13" ht="12.75">
      <c r="B508" s="257"/>
      <c r="H508" s="316">
        <f>H507-B508</f>
        <v>0</v>
      </c>
      <c r="I508" s="256">
        <f t="shared" si="33"/>
        <v>0</v>
      </c>
      <c r="M508" s="2">
        <v>425</v>
      </c>
    </row>
    <row r="509" spans="2:13" ht="12.75">
      <c r="B509" s="257"/>
      <c r="H509" s="316">
        <f>H508-B509</f>
        <v>0</v>
      </c>
      <c r="I509" s="256">
        <f t="shared" si="33"/>
        <v>0</v>
      </c>
      <c r="M509" s="2">
        <v>425</v>
      </c>
    </row>
    <row r="510" spans="2:13" ht="12.75">
      <c r="B510" s="257"/>
      <c r="H510" s="316">
        <f>H509-B510</f>
        <v>0</v>
      </c>
      <c r="I510" s="256">
        <f t="shared" si="33"/>
        <v>0</v>
      </c>
      <c r="M510" s="2">
        <v>425</v>
      </c>
    </row>
    <row r="511" spans="1:13" s="67" customFormat="1" ht="12.75">
      <c r="A511" s="63"/>
      <c r="B511" s="358">
        <f>+B515+B521+B528+B533+B539+B545</f>
        <v>24500</v>
      </c>
      <c r="C511" s="68" t="s">
        <v>227</v>
      </c>
      <c r="D511" s="69" t="s">
        <v>218</v>
      </c>
      <c r="E511" s="68" t="s">
        <v>15</v>
      </c>
      <c r="F511" s="70" t="s">
        <v>228</v>
      </c>
      <c r="G511" s="77" t="s">
        <v>1497</v>
      </c>
      <c r="H511" s="317"/>
      <c r="I511" s="318">
        <f t="shared" si="33"/>
        <v>57.64705882352941</v>
      </c>
      <c r="J511" s="66"/>
      <c r="K511" s="66"/>
      <c r="M511" s="2">
        <v>425</v>
      </c>
    </row>
    <row r="512" spans="2:13" ht="12.75">
      <c r="B512" s="257"/>
      <c r="H512" s="316">
        <v>0</v>
      </c>
      <c r="I512" s="256">
        <f t="shared" si="33"/>
        <v>0</v>
      </c>
      <c r="M512" s="2">
        <v>425</v>
      </c>
    </row>
    <row r="513" spans="2:13" ht="12.75">
      <c r="B513" s="257">
        <v>2500</v>
      </c>
      <c r="C513" s="1" t="s">
        <v>18</v>
      </c>
      <c r="D513" s="1" t="s">
        <v>12</v>
      </c>
      <c r="E513" s="1" t="s">
        <v>124</v>
      </c>
      <c r="F513" s="62" t="s">
        <v>229</v>
      </c>
      <c r="G513" s="30" t="s">
        <v>165</v>
      </c>
      <c r="H513" s="316">
        <f>H512-B513</f>
        <v>-2500</v>
      </c>
      <c r="I513" s="256">
        <f t="shared" si="33"/>
        <v>5.882352941176471</v>
      </c>
      <c r="K513" t="s">
        <v>0</v>
      </c>
      <c r="L513">
        <v>13</v>
      </c>
      <c r="M513" s="2">
        <v>425</v>
      </c>
    </row>
    <row r="514" spans="2:13" ht="12.75">
      <c r="B514" s="257">
        <v>2500</v>
      </c>
      <c r="C514" s="1" t="s">
        <v>18</v>
      </c>
      <c r="D514" s="1" t="s">
        <v>12</v>
      </c>
      <c r="E514" s="1" t="s">
        <v>124</v>
      </c>
      <c r="F514" s="62" t="s">
        <v>230</v>
      </c>
      <c r="G514" s="30" t="s">
        <v>167</v>
      </c>
      <c r="H514" s="316">
        <f>H513-B514</f>
        <v>-5000</v>
      </c>
      <c r="I514" s="256">
        <f t="shared" si="33"/>
        <v>5.882352941176471</v>
      </c>
      <c r="K514" t="s">
        <v>0</v>
      </c>
      <c r="L514">
        <v>13</v>
      </c>
      <c r="M514" s="2">
        <v>425</v>
      </c>
    </row>
    <row r="515" spans="1:13" s="67" customFormat="1" ht="12.75">
      <c r="A515" s="63"/>
      <c r="B515" s="358">
        <f>SUM(B513:B514)</f>
        <v>5000</v>
      </c>
      <c r="C515" s="63" t="s">
        <v>18</v>
      </c>
      <c r="D515" s="64"/>
      <c r="E515" s="63"/>
      <c r="F515" s="65"/>
      <c r="G515" s="65"/>
      <c r="H515" s="317">
        <v>0</v>
      </c>
      <c r="I515" s="318">
        <f t="shared" si="33"/>
        <v>11.764705882352942</v>
      </c>
      <c r="M515" s="2">
        <v>425</v>
      </c>
    </row>
    <row r="516" spans="1:13" s="18" customFormat="1" ht="12.75">
      <c r="A516" s="15"/>
      <c r="B516" s="198"/>
      <c r="C516" s="15"/>
      <c r="D516" s="32"/>
      <c r="E516" s="15"/>
      <c r="F516" s="30"/>
      <c r="G516" s="33"/>
      <c r="H516" s="316">
        <f>H515-B516</f>
        <v>0</v>
      </c>
      <c r="I516" s="256">
        <f t="shared" si="33"/>
        <v>0</v>
      </c>
      <c r="M516" s="2">
        <v>425</v>
      </c>
    </row>
    <row r="517" spans="2:13" ht="12.75">
      <c r="B517" s="198"/>
      <c r="C517" s="15"/>
      <c r="D517" s="5"/>
      <c r="H517" s="316">
        <f>H516-B517</f>
        <v>0</v>
      </c>
      <c r="I517" s="256">
        <f t="shared" si="33"/>
        <v>0</v>
      </c>
      <c r="M517" s="2">
        <v>425</v>
      </c>
    </row>
    <row r="518" spans="2:13" ht="12.75">
      <c r="B518" s="257">
        <v>1500</v>
      </c>
      <c r="C518" s="1" t="s">
        <v>231</v>
      </c>
      <c r="D518" s="15" t="s">
        <v>54</v>
      </c>
      <c r="E518" s="1" t="s">
        <v>1537</v>
      </c>
      <c r="F518" s="30" t="s">
        <v>232</v>
      </c>
      <c r="G518" s="30" t="s">
        <v>165</v>
      </c>
      <c r="H518" s="316">
        <f>H517-B518</f>
        <v>-1500</v>
      </c>
      <c r="I518" s="256">
        <f t="shared" si="33"/>
        <v>3.5294117647058822</v>
      </c>
      <c r="K518" t="s">
        <v>124</v>
      </c>
      <c r="L518">
        <v>13</v>
      </c>
      <c r="M518" s="2">
        <v>425</v>
      </c>
    </row>
    <row r="519" spans="2:13" ht="12.75">
      <c r="B519" s="257">
        <v>1500</v>
      </c>
      <c r="C519" s="1" t="s">
        <v>233</v>
      </c>
      <c r="D519" s="15" t="s">
        <v>54</v>
      </c>
      <c r="E519" s="1" t="s">
        <v>1537</v>
      </c>
      <c r="F519" s="30" t="s">
        <v>234</v>
      </c>
      <c r="G519" s="30" t="s">
        <v>169</v>
      </c>
      <c r="H519" s="316">
        <f>H518-B519</f>
        <v>-3000</v>
      </c>
      <c r="I519" s="256">
        <f t="shared" si="33"/>
        <v>3.5294117647058822</v>
      </c>
      <c r="K519" t="s">
        <v>124</v>
      </c>
      <c r="L519">
        <v>13</v>
      </c>
      <c r="M519" s="2">
        <v>425</v>
      </c>
    </row>
    <row r="520" spans="2:14" ht="12.75">
      <c r="B520" s="257">
        <v>1700</v>
      </c>
      <c r="C520" s="1" t="s">
        <v>235</v>
      </c>
      <c r="D520" s="15" t="s">
        <v>54</v>
      </c>
      <c r="E520" s="1" t="s">
        <v>1537</v>
      </c>
      <c r="F520" s="30" t="s">
        <v>234</v>
      </c>
      <c r="G520" s="30" t="s">
        <v>169</v>
      </c>
      <c r="H520" s="316">
        <f>H519-B520</f>
        <v>-4700</v>
      </c>
      <c r="I520" s="256">
        <f t="shared" si="33"/>
        <v>4</v>
      </c>
      <c r="K520" t="s">
        <v>124</v>
      </c>
      <c r="L520">
        <v>13</v>
      </c>
      <c r="M520" s="2">
        <v>425</v>
      </c>
      <c r="N520" s="42">
        <v>500</v>
      </c>
    </row>
    <row r="521" spans="1:13" s="67" customFormat="1" ht="12.75">
      <c r="A521" s="63"/>
      <c r="B521" s="358">
        <f>SUM(B518:B520)</f>
        <v>4700</v>
      </c>
      <c r="C521" s="63" t="s">
        <v>68</v>
      </c>
      <c r="D521" s="64"/>
      <c r="E521" s="63"/>
      <c r="F521" s="65"/>
      <c r="G521" s="65"/>
      <c r="H521" s="317">
        <v>0</v>
      </c>
      <c r="I521" s="318">
        <f t="shared" si="33"/>
        <v>11.058823529411764</v>
      </c>
      <c r="M521" s="2">
        <v>425</v>
      </c>
    </row>
    <row r="522" spans="2:13" ht="12.75">
      <c r="B522" s="359"/>
      <c r="D522" s="5"/>
      <c r="H522" s="316">
        <f aca="true" t="shared" si="35" ref="H522:H527">H521-B522</f>
        <v>0</v>
      </c>
      <c r="I522" s="256">
        <f t="shared" si="33"/>
        <v>0</v>
      </c>
      <c r="M522" s="2">
        <v>425</v>
      </c>
    </row>
    <row r="523" spans="2:13" ht="12.75">
      <c r="B523" s="257"/>
      <c r="D523" s="5"/>
      <c r="H523" s="316">
        <f t="shared" si="35"/>
        <v>0</v>
      </c>
      <c r="I523" s="256">
        <f t="shared" si="33"/>
        <v>0</v>
      </c>
      <c r="M523" s="2">
        <v>425</v>
      </c>
    </row>
    <row r="524" spans="2:13" ht="12.75">
      <c r="B524" s="257">
        <v>700</v>
      </c>
      <c r="C524" s="1" t="s">
        <v>35</v>
      </c>
      <c r="D524" s="15" t="s">
        <v>54</v>
      </c>
      <c r="E524" s="1" t="s">
        <v>36</v>
      </c>
      <c r="F524" s="30" t="s">
        <v>234</v>
      </c>
      <c r="G524" s="30" t="s">
        <v>165</v>
      </c>
      <c r="H524" s="316">
        <f t="shared" si="35"/>
        <v>-700</v>
      </c>
      <c r="I524" s="256">
        <f t="shared" si="33"/>
        <v>1.6470588235294117</v>
      </c>
      <c r="K524" t="s">
        <v>124</v>
      </c>
      <c r="L524">
        <v>13</v>
      </c>
      <c r="M524" s="2">
        <v>425</v>
      </c>
    </row>
    <row r="525" spans="2:13" ht="12.75">
      <c r="B525" s="257">
        <v>700</v>
      </c>
      <c r="C525" s="1" t="s">
        <v>35</v>
      </c>
      <c r="D525" s="15" t="s">
        <v>54</v>
      </c>
      <c r="E525" s="1" t="s">
        <v>36</v>
      </c>
      <c r="F525" s="30" t="s">
        <v>234</v>
      </c>
      <c r="G525" s="30" t="s">
        <v>167</v>
      </c>
      <c r="H525" s="316">
        <f t="shared" si="35"/>
        <v>-1400</v>
      </c>
      <c r="I525" s="256">
        <f t="shared" si="33"/>
        <v>1.6470588235294117</v>
      </c>
      <c r="K525" t="s">
        <v>124</v>
      </c>
      <c r="L525">
        <v>13</v>
      </c>
      <c r="M525" s="2">
        <v>425</v>
      </c>
    </row>
    <row r="526" spans="2:13" ht="12.75">
      <c r="B526" s="257">
        <v>800</v>
      </c>
      <c r="C526" s="1" t="s">
        <v>35</v>
      </c>
      <c r="D526" s="15" t="s">
        <v>54</v>
      </c>
      <c r="E526" s="1" t="s">
        <v>36</v>
      </c>
      <c r="F526" s="30" t="s">
        <v>234</v>
      </c>
      <c r="G526" s="30" t="s">
        <v>169</v>
      </c>
      <c r="H526" s="316">
        <f t="shared" si="35"/>
        <v>-2200</v>
      </c>
      <c r="I526" s="256">
        <f t="shared" si="33"/>
        <v>1.8823529411764706</v>
      </c>
      <c r="K526" t="s">
        <v>124</v>
      </c>
      <c r="L526">
        <v>13</v>
      </c>
      <c r="M526" s="2">
        <v>425</v>
      </c>
    </row>
    <row r="527" spans="2:13" ht="12.75">
      <c r="B527" s="257">
        <v>600</v>
      </c>
      <c r="C527" s="1" t="s">
        <v>35</v>
      </c>
      <c r="D527" s="15" t="s">
        <v>54</v>
      </c>
      <c r="E527" s="1" t="s">
        <v>36</v>
      </c>
      <c r="F527" s="30" t="s">
        <v>234</v>
      </c>
      <c r="G527" s="30" t="s">
        <v>169</v>
      </c>
      <c r="H527" s="316">
        <f t="shared" si="35"/>
        <v>-2800</v>
      </c>
      <c r="I527" s="256">
        <f t="shared" si="33"/>
        <v>1.411764705882353</v>
      </c>
      <c r="K527" t="s">
        <v>124</v>
      </c>
      <c r="L527">
        <v>13</v>
      </c>
      <c r="M527" s="2">
        <v>425</v>
      </c>
    </row>
    <row r="528" spans="1:13" s="67" customFormat="1" ht="12.75">
      <c r="A528" s="63"/>
      <c r="B528" s="358">
        <f>SUM(B524:B527)</f>
        <v>2800</v>
      </c>
      <c r="C528" s="63"/>
      <c r="D528" s="64"/>
      <c r="E528" s="63" t="s">
        <v>36</v>
      </c>
      <c r="F528" s="65"/>
      <c r="G528" s="65"/>
      <c r="H528" s="317">
        <v>0</v>
      </c>
      <c r="I528" s="318">
        <f t="shared" si="33"/>
        <v>6.588235294117647</v>
      </c>
      <c r="M528" s="2">
        <v>425</v>
      </c>
    </row>
    <row r="529" spans="2:13" ht="12.75">
      <c r="B529" s="257"/>
      <c r="D529" s="5"/>
      <c r="H529" s="316">
        <f>H528-B529</f>
        <v>0</v>
      </c>
      <c r="I529" s="256">
        <f t="shared" si="33"/>
        <v>0</v>
      </c>
      <c r="M529" s="2">
        <v>425</v>
      </c>
    </row>
    <row r="530" spans="2:13" ht="12.75">
      <c r="B530" s="257"/>
      <c r="D530" s="5"/>
      <c r="H530" s="316">
        <f>H529-B530</f>
        <v>0</v>
      </c>
      <c r="I530" s="256">
        <f t="shared" si="33"/>
        <v>0</v>
      </c>
      <c r="M530" s="2">
        <v>425</v>
      </c>
    </row>
    <row r="531" spans="2:13" ht="12.75">
      <c r="B531" s="257">
        <v>3000</v>
      </c>
      <c r="C531" s="1" t="s">
        <v>69</v>
      </c>
      <c r="D531" s="15" t="s">
        <v>54</v>
      </c>
      <c r="E531" s="1" t="s">
        <v>1537</v>
      </c>
      <c r="F531" s="30" t="s">
        <v>236</v>
      </c>
      <c r="G531" s="30" t="s">
        <v>165</v>
      </c>
      <c r="H531" s="316">
        <f>H530-B531</f>
        <v>-3000</v>
      </c>
      <c r="I531" s="256">
        <f t="shared" si="33"/>
        <v>7.0588235294117645</v>
      </c>
      <c r="K531" t="s">
        <v>124</v>
      </c>
      <c r="L531">
        <v>13</v>
      </c>
      <c r="M531" s="2">
        <v>425</v>
      </c>
    </row>
    <row r="532" spans="2:13" ht="12.75">
      <c r="B532" s="257">
        <v>3000</v>
      </c>
      <c r="C532" s="1" t="s">
        <v>69</v>
      </c>
      <c r="D532" s="15" t="s">
        <v>54</v>
      </c>
      <c r="E532" s="1" t="s">
        <v>1537</v>
      </c>
      <c r="F532" s="30" t="s">
        <v>236</v>
      </c>
      <c r="G532" s="30" t="s">
        <v>167</v>
      </c>
      <c r="H532" s="316">
        <f>H531-B532</f>
        <v>-6000</v>
      </c>
      <c r="I532" s="256">
        <f t="shared" si="33"/>
        <v>7.0588235294117645</v>
      </c>
      <c r="K532" t="s">
        <v>124</v>
      </c>
      <c r="L532">
        <v>13</v>
      </c>
      <c r="M532" s="2">
        <v>425</v>
      </c>
    </row>
    <row r="533" spans="1:13" s="67" customFormat="1" ht="12.75">
      <c r="A533" s="63"/>
      <c r="B533" s="358">
        <f>SUM(B531:B532)</f>
        <v>6000</v>
      </c>
      <c r="C533" s="63" t="s">
        <v>69</v>
      </c>
      <c r="D533" s="64"/>
      <c r="E533" s="63"/>
      <c r="F533" s="65"/>
      <c r="G533" s="65"/>
      <c r="H533" s="317">
        <v>0</v>
      </c>
      <c r="I533" s="318">
        <f t="shared" si="33"/>
        <v>14.117647058823529</v>
      </c>
      <c r="M533" s="2">
        <v>425</v>
      </c>
    </row>
    <row r="534" spans="2:13" ht="12.75">
      <c r="B534" s="257"/>
      <c r="D534" s="5"/>
      <c r="H534" s="316">
        <f>H533-B534</f>
        <v>0</v>
      </c>
      <c r="I534" s="256">
        <f t="shared" si="33"/>
        <v>0</v>
      </c>
      <c r="M534" s="2">
        <v>425</v>
      </c>
    </row>
    <row r="535" spans="2:13" ht="12.75">
      <c r="B535" s="257"/>
      <c r="D535" s="5"/>
      <c r="H535" s="316">
        <f>H534-B535</f>
        <v>0</v>
      </c>
      <c r="I535" s="256">
        <f t="shared" si="33"/>
        <v>0</v>
      </c>
      <c r="M535" s="2">
        <v>425</v>
      </c>
    </row>
    <row r="536" spans="2:13" ht="12.75">
      <c r="B536" s="257">
        <v>1000</v>
      </c>
      <c r="C536" s="1" t="s">
        <v>39</v>
      </c>
      <c r="D536" s="15" t="s">
        <v>54</v>
      </c>
      <c r="E536" s="1" t="s">
        <v>1537</v>
      </c>
      <c r="F536" s="30" t="s">
        <v>234</v>
      </c>
      <c r="G536" s="30" t="s">
        <v>165</v>
      </c>
      <c r="H536" s="316">
        <f>H535-B536</f>
        <v>-1000</v>
      </c>
      <c r="I536" s="256">
        <f t="shared" si="33"/>
        <v>2.3529411764705883</v>
      </c>
      <c r="K536" t="s">
        <v>124</v>
      </c>
      <c r="L536">
        <v>13</v>
      </c>
      <c r="M536" s="2">
        <v>425</v>
      </c>
    </row>
    <row r="537" spans="2:13" ht="12.75">
      <c r="B537" s="257">
        <v>1000</v>
      </c>
      <c r="C537" s="1" t="s">
        <v>39</v>
      </c>
      <c r="D537" s="15" t="s">
        <v>54</v>
      </c>
      <c r="E537" s="1" t="s">
        <v>1537</v>
      </c>
      <c r="F537" s="30" t="s">
        <v>234</v>
      </c>
      <c r="G537" s="30" t="s">
        <v>237</v>
      </c>
      <c r="H537" s="316">
        <f>H536-B537</f>
        <v>-2000</v>
      </c>
      <c r="I537" s="256">
        <f aca="true" t="shared" si="36" ref="I537:I600">+B537/M537</f>
        <v>2.3529411764705883</v>
      </c>
      <c r="K537" t="s">
        <v>124</v>
      </c>
      <c r="L537">
        <v>13</v>
      </c>
      <c r="M537" s="2">
        <v>425</v>
      </c>
    </row>
    <row r="538" spans="2:13" ht="12.75">
      <c r="B538" s="257">
        <v>1000</v>
      </c>
      <c r="C538" s="1" t="s">
        <v>39</v>
      </c>
      <c r="D538" s="15" t="s">
        <v>54</v>
      </c>
      <c r="E538" s="1" t="s">
        <v>1537</v>
      </c>
      <c r="F538" s="30" t="s">
        <v>234</v>
      </c>
      <c r="G538" s="30" t="s">
        <v>169</v>
      </c>
      <c r="H538" s="316">
        <f>H537-B538</f>
        <v>-3000</v>
      </c>
      <c r="I538" s="256">
        <f t="shared" si="36"/>
        <v>2.3529411764705883</v>
      </c>
      <c r="K538" t="s">
        <v>124</v>
      </c>
      <c r="L538">
        <v>13</v>
      </c>
      <c r="M538" s="2">
        <v>425</v>
      </c>
    </row>
    <row r="539" spans="1:13" s="67" customFormat="1" ht="12.75">
      <c r="A539" s="63"/>
      <c r="B539" s="358">
        <f>SUM(B536:B538)</f>
        <v>3000</v>
      </c>
      <c r="C539" s="63" t="s">
        <v>39</v>
      </c>
      <c r="D539" s="64"/>
      <c r="E539" s="63"/>
      <c r="F539" s="65"/>
      <c r="G539" s="65"/>
      <c r="H539" s="317">
        <v>0</v>
      </c>
      <c r="I539" s="318">
        <f t="shared" si="36"/>
        <v>7.0588235294117645</v>
      </c>
      <c r="M539" s="2">
        <v>425</v>
      </c>
    </row>
    <row r="540" spans="2:13" ht="12.75">
      <c r="B540" s="257"/>
      <c r="D540" s="5"/>
      <c r="H540" s="316">
        <f>H539-B540</f>
        <v>0</v>
      </c>
      <c r="I540" s="256">
        <f t="shared" si="36"/>
        <v>0</v>
      </c>
      <c r="M540" s="2">
        <v>425</v>
      </c>
    </row>
    <row r="541" spans="2:13" ht="12.75">
      <c r="B541" s="257"/>
      <c r="D541" s="5"/>
      <c r="H541" s="316">
        <f>H540-B541</f>
        <v>0</v>
      </c>
      <c r="I541" s="256">
        <f t="shared" si="36"/>
        <v>0</v>
      </c>
      <c r="M541" s="2">
        <v>425</v>
      </c>
    </row>
    <row r="542" spans="2:13" ht="12.75">
      <c r="B542" s="257">
        <v>1000</v>
      </c>
      <c r="C542" s="1" t="s">
        <v>134</v>
      </c>
      <c r="D542" s="15" t="s">
        <v>54</v>
      </c>
      <c r="E542" s="1" t="s">
        <v>41</v>
      </c>
      <c r="F542" s="30" t="s">
        <v>234</v>
      </c>
      <c r="G542" s="30" t="s">
        <v>165</v>
      </c>
      <c r="H542" s="316">
        <f>H541-B542</f>
        <v>-1000</v>
      </c>
      <c r="I542" s="256">
        <f t="shared" si="36"/>
        <v>2.3529411764705883</v>
      </c>
      <c r="K542" t="s">
        <v>124</v>
      </c>
      <c r="L542">
        <v>13</v>
      </c>
      <c r="M542" s="2">
        <v>425</v>
      </c>
    </row>
    <row r="543" spans="2:13" ht="12.75">
      <c r="B543" s="257">
        <v>1000</v>
      </c>
      <c r="C543" s="1" t="s">
        <v>134</v>
      </c>
      <c r="D543" s="15" t="s">
        <v>54</v>
      </c>
      <c r="E543" s="1" t="s">
        <v>41</v>
      </c>
      <c r="F543" s="30" t="s">
        <v>234</v>
      </c>
      <c r="G543" s="30" t="s">
        <v>167</v>
      </c>
      <c r="H543" s="316">
        <f>H542-B543</f>
        <v>-2000</v>
      </c>
      <c r="I543" s="256">
        <f t="shared" si="36"/>
        <v>2.3529411764705883</v>
      </c>
      <c r="K543" t="s">
        <v>124</v>
      </c>
      <c r="L543">
        <v>13</v>
      </c>
      <c r="M543" s="2">
        <v>425</v>
      </c>
    </row>
    <row r="544" spans="2:13" ht="12.75">
      <c r="B544" s="257">
        <v>1000</v>
      </c>
      <c r="C544" s="1" t="s">
        <v>134</v>
      </c>
      <c r="D544" s="15" t="s">
        <v>54</v>
      </c>
      <c r="E544" s="1" t="s">
        <v>41</v>
      </c>
      <c r="F544" s="30" t="s">
        <v>234</v>
      </c>
      <c r="G544" s="30" t="s">
        <v>169</v>
      </c>
      <c r="H544" s="316">
        <f>H543-B544</f>
        <v>-3000</v>
      </c>
      <c r="I544" s="256">
        <f t="shared" si="36"/>
        <v>2.3529411764705883</v>
      </c>
      <c r="K544" t="s">
        <v>124</v>
      </c>
      <c r="L544">
        <v>13</v>
      </c>
      <c r="M544" s="2">
        <v>425</v>
      </c>
    </row>
    <row r="545" spans="1:13" s="67" customFormat="1" ht="12.75">
      <c r="A545" s="63"/>
      <c r="B545" s="358">
        <f>SUM(B542:B544)</f>
        <v>3000</v>
      </c>
      <c r="C545" s="63"/>
      <c r="D545" s="64"/>
      <c r="E545" s="63" t="s">
        <v>41</v>
      </c>
      <c r="F545" s="65"/>
      <c r="G545" s="65"/>
      <c r="H545" s="317">
        <v>0</v>
      </c>
      <c r="I545" s="318">
        <f t="shared" si="36"/>
        <v>7.0588235294117645</v>
      </c>
      <c r="M545" s="2">
        <v>425</v>
      </c>
    </row>
    <row r="546" spans="2:13" ht="12.75">
      <c r="B546" s="257"/>
      <c r="C546" s="5"/>
      <c r="D546" s="5"/>
      <c r="H546" s="316">
        <f>H545-B546</f>
        <v>0</v>
      </c>
      <c r="I546" s="256">
        <f t="shared" si="36"/>
        <v>0</v>
      </c>
      <c r="M546" s="2">
        <v>425</v>
      </c>
    </row>
    <row r="547" spans="2:13" ht="12.75">
      <c r="B547" s="257"/>
      <c r="C547" s="5"/>
      <c r="D547" s="5"/>
      <c r="H547" s="316">
        <f>H546-B547</f>
        <v>0</v>
      </c>
      <c r="I547" s="256">
        <f t="shared" si="36"/>
        <v>0</v>
      </c>
      <c r="M547" s="2">
        <v>425</v>
      </c>
    </row>
    <row r="548" spans="2:13" ht="12.75">
      <c r="B548" s="257"/>
      <c r="C548" s="5"/>
      <c r="D548" s="5"/>
      <c r="H548" s="316">
        <f>H547-B548</f>
        <v>0</v>
      </c>
      <c r="I548" s="256">
        <f t="shared" si="36"/>
        <v>0</v>
      </c>
      <c r="M548" s="2">
        <v>425</v>
      </c>
    </row>
    <row r="549" spans="2:13" ht="12.75">
      <c r="B549" s="257"/>
      <c r="C549" s="5"/>
      <c r="D549" s="5"/>
      <c r="H549" s="316">
        <f>H548-B549</f>
        <v>0</v>
      </c>
      <c r="I549" s="256">
        <f t="shared" si="36"/>
        <v>0</v>
      </c>
      <c r="M549" s="2">
        <v>425</v>
      </c>
    </row>
    <row r="550" spans="1:13" s="67" customFormat="1" ht="12.75">
      <c r="A550" s="63"/>
      <c r="B550" s="358">
        <f>+B554+B560+B567+B573+B579</f>
        <v>18600</v>
      </c>
      <c r="C550" s="68" t="s">
        <v>238</v>
      </c>
      <c r="D550" s="69" t="s">
        <v>239</v>
      </c>
      <c r="E550" s="68" t="s">
        <v>15</v>
      </c>
      <c r="F550" s="70" t="s">
        <v>240</v>
      </c>
      <c r="G550" s="77" t="s">
        <v>241</v>
      </c>
      <c r="H550" s="317">
        <f>H549-B550</f>
        <v>-18600</v>
      </c>
      <c r="I550" s="318">
        <f t="shared" si="36"/>
        <v>43.76470588235294</v>
      </c>
      <c r="J550" s="66"/>
      <c r="K550" s="66"/>
      <c r="M550" s="2">
        <v>425</v>
      </c>
    </row>
    <row r="551" spans="2:13" ht="12.75">
      <c r="B551" s="257"/>
      <c r="C551" s="5"/>
      <c r="D551" s="5"/>
      <c r="H551" s="316">
        <v>0</v>
      </c>
      <c r="I551" s="256">
        <f t="shared" si="36"/>
        <v>0</v>
      </c>
      <c r="M551" s="2">
        <v>425</v>
      </c>
    </row>
    <row r="552" spans="2:13" ht="12.75">
      <c r="B552" s="257">
        <v>2500</v>
      </c>
      <c r="C552" s="1" t="s">
        <v>18</v>
      </c>
      <c r="D552" s="1" t="s">
        <v>12</v>
      </c>
      <c r="E552" s="1" t="s">
        <v>1536</v>
      </c>
      <c r="F552" s="62" t="s">
        <v>242</v>
      </c>
      <c r="G552" s="30" t="s">
        <v>165</v>
      </c>
      <c r="H552" s="316">
        <f>H551-B552</f>
        <v>-2500</v>
      </c>
      <c r="I552" s="256">
        <f t="shared" si="36"/>
        <v>5.882352941176471</v>
      </c>
      <c r="K552" t="s">
        <v>0</v>
      </c>
      <c r="L552">
        <v>14</v>
      </c>
      <c r="M552" s="2">
        <v>425</v>
      </c>
    </row>
    <row r="553" spans="2:13" ht="12.75">
      <c r="B553" s="257">
        <v>2500</v>
      </c>
      <c r="C553" s="1" t="s">
        <v>18</v>
      </c>
      <c r="D553" s="1" t="s">
        <v>12</v>
      </c>
      <c r="E553" s="1" t="s">
        <v>1536</v>
      </c>
      <c r="F553" s="62" t="s">
        <v>243</v>
      </c>
      <c r="G553" s="30" t="s">
        <v>167</v>
      </c>
      <c r="H553" s="316">
        <f>H552-B553</f>
        <v>-5000</v>
      </c>
      <c r="I553" s="256">
        <f t="shared" si="36"/>
        <v>5.882352941176471</v>
      </c>
      <c r="K553" t="s">
        <v>0</v>
      </c>
      <c r="L553">
        <v>14</v>
      </c>
      <c r="M553" s="2">
        <v>425</v>
      </c>
    </row>
    <row r="554" spans="1:13" s="67" customFormat="1" ht="12.75">
      <c r="A554" s="63"/>
      <c r="B554" s="358">
        <f>SUM(B552:B553)</f>
        <v>5000</v>
      </c>
      <c r="C554" s="64" t="s">
        <v>18</v>
      </c>
      <c r="D554" s="64"/>
      <c r="E554" s="63"/>
      <c r="F554" s="65"/>
      <c r="G554" s="65"/>
      <c r="H554" s="317">
        <v>0</v>
      </c>
      <c r="I554" s="318">
        <f t="shared" si="36"/>
        <v>11.764705882352942</v>
      </c>
      <c r="M554" s="2">
        <v>425</v>
      </c>
    </row>
    <row r="555" spans="2:13" ht="12.75">
      <c r="B555" s="257"/>
      <c r="C555" s="5"/>
      <c r="D555" s="5"/>
      <c r="H555" s="316">
        <f>H554-B555</f>
        <v>0</v>
      </c>
      <c r="I555" s="256">
        <f t="shared" si="36"/>
        <v>0</v>
      </c>
      <c r="M555" s="2">
        <v>425</v>
      </c>
    </row>
    <row r="556" spans="2:13" ht="12.75">
      <c r="B556" s="257"/>
      <c r="C556" s="5"/>
      <c r="D556" s="5"/>
      <c r="H556" s="316">
        <f>H555-B556</f>
        <v>0</v>
      </c>
      <c r="I556" s="256">
        <f t="shared" si="36"/>
        <v>0</v>
      </c>
      <c r="M556" s="2">
        <v>425</v>
      </c>
    </row>
    <row r="557" spans="2:13" ht="12.75">
      <c r="B557" s="257">
        <v>1300</v>
      </c>
      <c r="C557" s="1" t="s">
        <v>23</v>
      </c>
      <c r="D557" s="15" t="s">
        <v>54</v>
      </c>
      <c r="E557" s="1" t="s">
        <v>1537</v>
      </c>
      <c r="F557" s="30" t="s">
        <v>244</v>
      </c>
      <c r="G557" s="30" t="s">
        <v>165</v>
      </c>
      <c r="H557" s="316">
        <f>H556-B557</f>
        <v>-1300</v>
      </c>
      <c r="I557" s="256">
        <f t="shared" si="36"/>
        <v>3.0588235294117645</v>
      </c>
      <c r="K557" t="s">
        <v>1536</v>
      </c>
      <c r="L557">
        <v>14</v>
      </c>
      <c r="M557" s="2">
        <v>425</v>
      </c>
    </row>
    <row r="558" spans="2:13" ht="12.75">
      <c r="B558" s="257">
        <v>1000</v>
      </c>
      <c r="C558" s="1" t="s">
        <v>245</v>
      </c>
      <c r="D558" s="15" t="s">
        <v>54</v>
      </c>
      <c r="E558" s="1" t="s">
        <v>1537</v>
      </c>
      <c r="F558" s="30" t="s">
        <v>244</v>
      </c>
      <c r="G558" s="30" t="s">
        <v>165</v>
      </c>
      <c r="H558" s="316">
        <f>H557-B558</f>
        <v>-2300</v>
      </c>
      <c r="I558" s="256">
        <f t="shared" si="36"/>
        <v>2.3529411764705883</v>
      </c>
      <c r="K558" t="s">
        <v>1536</v>
      </c>
      <c r="L558">
        <v>14</v>
      </c>
      <c r="M558" s="2">
        <v>425</v>
      </c>
    </row>
    <row r="559" spans="2:13" ht="12.75">
      <c r="B559" s="257">
        <v>2500</v>
      </c>
      <c r="C559" s="1" t="s">
        <v>246</v>
      </c>
      <c r="D559" s="15" t="s">
        <v>54</v>
      </c>
      <c r="E559" s="1" t="s">
        <v>1537</v>
      </c>
      <c r="F559" s="30" t="s">
        <v>244</v>
      </c>
      <c r="G559" s="30" t="s">
        <v>169</v>
      </c>
      <c r="H559" s="316">
        <f>H558-B559</f>
        <v>-4800</v>
      </c>
      <c r="I559" s="256">
        <f t="shared" si="36"/>
        <v>5.882352941176471</v>
      </c>
      <c r="K559" t="s">
        <v>1536</v>
      </c>
      <c r="L559">
        <v>14</v>
      </c>
      <c r="M559" s="2">
        <v>425</v>
      </c>
    </row>
    <row r="560" spans="1:13" s="67" customFormat="1" ht="12.75">
      <c r="A560" s="63"/>
      <c r="B560" s="358">
        <f>SUM(B557:B559)</f>
        <v>4800</v>
      </c>
      <c r="C560" s="63" t="s">
        <v>68</v>
      </c>
      <c r="D560" s="64"/>
      <c r="E560" s="63"/>
      <c r="F560" s="65"/>
      <c r="G560" s="65"/>
      <c r="H560" s="317">
        <v>0</v>
      </c>
      <c r="I560" s="318">
        <f t="shared" si="36"/>
        <v>11.294117647058824</v>
      </c>
      <c r="M560" s="2">
        <v>425</v>
      </c>
    </row>
    <row r="561" spans="2:13" ht="12.75">
      <c r="B561" s="257"/>
      <c r="D561" s="5"/>
      <c r="H561" s="316">
        <f aca="true" t="shared" si="37" ref="H561:H566">H560-B561</f>
        <v>0</v>
      </c>
      <c r="I561" s="256">
        <f t="shared" si="36"/>
        <v>0</v>
      </c>
      <c r="M561" s="2">
        <v>425</v>
      </c>
    </row>
    <row r="562" spans="2:13" ht="12.75">
      <c r="B562" s="257"/>
      <c r="C562" s="5"/>
      <c r="D562" s="5"/>
      <c r="H562" s="316">
        <f t="shared" si="37"/>
        <v>0</v>
      </c>
      <c r="I562" s="256">
        <f t="shared" si="36"/>
        <v>0</v>
      </c>
      <c r="M562" s="2">
        <v>425</v>
      </c>
    </row>
    <row r="563" spans="2:13" ht="12.75">
      <c r="B563" s="257">
        <v>1100</v>
      </c>
      <c r="C563" s="1" t="s">
        <v>35</v>
      </c>
      <c r="D563" s="15" t="s">
        <v>54</v>
      </c>
      <c r="E563" s="1" t="s">
        <v>36</v>
      </c>
      <c r="F563" s="30" t="s">
        <v>244</v>
      </c>
      <c r="G563" s="30" t="s">
        <v>165</v>
      </c>
      <c r="H563" s="316">
        <f t="shared" si="37"/>
        <v>-1100</v>
      </c>
      <c r="I563" s="256">
        <f t="shared" si="36"/>
        <v>2.588235294117647</v>
      </c>
      <c r="K563" t="s">
        <v>1536</v>
      </c>
      <c r="L563">
        <v>14</v>
      </c>
      <c r="M563" s="2">
        <v>425</v>
      </c>
    </row>
    <row r="564" spans="2:13" ht="12.75">
      <c r="B564" s="257">
        <v>400</v>
      </c>
      <c r="C564" s="1" t="s">
        <v>35</v>
      </c>
      <c r="D564" s="15" t="s">
        <v>54</v>
      </c>
      <c r="E564" s="1" t="s">
        <v>36</v>
      </c>
      <c r="F564" s="30" t="s">
        <v>244</v>
      </c>
      <c r="G564" s="30" t="s">
        <v>167</v>
      </c>
      <c r="H564" s="316">
        <f t="shared" si="37"/>
        <v>-1500</v>
      </c>
      <c r="I564" s="256">
        <f t="shared" si="36"/>
        <v>0.9411764705882353</v>
      </c>
      <c r="K564" t="s">
        <v>1536</v>
      </c>
      <c r="L564">
        <v>14</v>
      </c>
      <c r="M564" s="2">
        <v>425</v>
      </c>
    </row>
    <row r="565" spans="2:13" ht="12.75">
      <c r="B565" s="257">
        <v>700</v>
      </c>
      <c r="C565" s="1" t="s">
        <v>35</v>
      </c>
      <c r="D565" s="15" t="s">
        <v>54</v>
      </c>
      <c r="E565" s="1" t="s">
        <v>36</v>
      </c>
      <c r="F565" s="30" t="s">
        <v>244</v>
      </c>
      <c r="G565" s="30" t="s">
        <v>169</v>
      </c>
      <c r="H565" s="316">
        <f t="shared" si="37"/>
        <v>-2200</v>
      </c>
      <c r="I565" s="256">
        <f t="shared" si="36"/>
        <v>1.6470588235294117</v>
      </c>
      <c r="K565" t="s">
        <v>1536</v>
      </c>
      <c r="L565">
        <v>14</v>
      </c>
      <c r="M565" s="2">
        <v>425</v>
      </c>
    </row>
    <row r="566" spans="2:13" ht="12.75">
      <c r="B566" s="257">
        <v>600</v>
      </c>
      <c r="C566" s="1" t="s">
        <v>35</v>
      </c>
      <c r="D566" s="15" t="s">
        <v>54</v>
      </c>
      <c r="E566" s="1" t="s">
        <v>36</v>
      </c>
      <c r="F566" s="30" t="s">
        <v>244</v>
      </c>
      <c r="G566" s="30" t="s">
        <v>175</v>
      </c>
      <c r="H566" s="316">
        <f t="shared" si="37"/>
        <v>-2800</v>
      </c>
      <c r="I566" s="256">
        <f t="shared" si="36"/>
        <v>1.411764705882353</v>
      </c>
      <c r="K566" t="s">
        <v>1536</v>
      </c>
      <c r="L566">
        <v>14</v>
      </c>
      <c r="M566" s="2">
        <v>425</v>
      </c>
    </row>
    <row r="567" spans="1:13" s="67" customFormat="1" ht="12.75">
      <c r="A567" s="63"/>
      <c r="B567" s="358">
        <f>SUM(B563:B566)</f>
        <v>2800</v>
      </c>
      <c r="C567" s="64"/>
      <c r="D567" s="64"/>
      <c r="E567" s="63" t="s">
        <v>36</v>
      </c>
      <c r="F567" s="64"/>
      <c r="G567" s="65"/>
      <c r="H567" s="317">
        <v>0</v>
      </c>
      <c r="I567" s="318">
        <f t="shared" si="36"/>
        <v>6.588235294117647</v>
      </c>
      <c r="J567" s="64"/>
      <c r="M567" s="2">
        <v>425</v>
      </c>
    </row>
    <row r="568" spans="2:13" ht="12.75">
      <c r="B568" s="257"/>
      <c r="C568" s="5"/>
      <c r="D568" s="5"/>
      <c r="F568" s="5"/>
      <c r="H568" s="316">
        <f>H567-B568</f>
        <v>0</v>
      </c>
      <c r="I568" s="256">
        <f t="shared" si="36"/>
        <v>0</v>
      </c>
      <c r="J568" s="5"/>
      <c r="M568" s="2">
        <v>425</v>
      </c>
    </row>
    <row r="569" spans="2:13" ht="12.75">
      <c r="B569" s="257"/>
      <c r="C569" s="5"/>
      <c r="D569" s="5"/>
      <c r="E569" s="5"/>
      <c r="F569" s="5"/>
      <c r="H569" s="316">
        <f>H568-B569</f>
        <v>0</v>
      </c>
      <c r="I569" s="256">
        <f t="shared" si="36"/>
        <v>0</v>
      </c>
      <c r="J569" s="5"/>
      <c r="M569" s="2">
        <v>425</v>
      </c>
    </row>
    <row r="570" spans="2:13" ht="12.75">
      <c r="B570" s="257">
        <v>1000</v>
      </c>
      <c r="C570" s="1" t="s">
        <v>39</v>
      </c>
      <c r="D570" s="15" t="s">
        <v>54</v>
      </c>
      <c r="E570" s="1" t="s">
        <v>1537</v>
      </c>
      <c r="F570" s="30" t="s">
        <v>244</v>
      </c>
      <c r="G570" s="30" t="s">
        <v>165</v>
      </c>
      <c r="H570" s="316">
        <f>H569-B570</f>
        <v>-1000</v>
      </c>
      <c r="I570" s="256">
        <f t="shared" si="36"/>
        <v>2.3529411764705883</v>
      </c>
      <c r="K570" t="s">
        <v>1536</v>
      </c>
      <c r="L570">
        <v>14</v>
      </c>
      <c r="M570" s="2">
        <v>425</v>
      </c>
    </row>
    <row r="571" spans="2:13" ht="12.75">
      <c r="B571" s="257">
        <v>1000</v>
      </c>
      <c r="C571" s="1" t="s">
        <v>39</v>
      </c>
      <c r="D571" s="15" t="s">
        <v>54</v>
      </c>
      <c r="E571" s="1" t="s">
        <v>1537</v>
      </c>
      <c r="F571" s="30" t="s">
        <v>244</v>
      </c>
      <c r="G571" s="30" t="s">
        <v>167</v>
      </c>
      <c r="H571" s="316">
        <f>H570-B571</f>
        <v>-2000</v>
      </c>
      <c r="I571" s="256">
        <f t="shared" si="36"/>
        <v>2.3529411764705883</v>
      </c>
      <c r="K571" t="s">
        <v>1536</v>
      </c>
      <c r="L571">
        <v>14</v>
      </c>
      <c r="M571" s="2">
        <v>425</v>
      </c>
    </row>
    <row r="572" spans="2:13" ht="12.75">
      <c r="B572" s="257">
        <v>1000</v>
      </c>
      <c r="C572" s="1" t="s">
        <v>39</v>
      </c>
      <c r="D572" s="15" t="s">
        <v>54</v>
      </c>
      <c r="E572" s="1" t="s">
        <v>1537</v>
      </c>
      <c r="F572" s="30" t="s">
        <v>244</v>
      </c>
      <c r="G572" s="30" t="s">
        <v>169</v>
      </c>
      <c r="H572" s="316">
        <f>H571-B572</f>
        <v>-3000</v>
      </c>
      <c r="I572" s="256">
        <f t="shared" si="36"/>
        <v>2.3529411764705883</v>
      </c>
      <c r="K572" t="s">
        <v>1536</v>
      </c>
      <c r="L572">
        <v>14</v>
      </c>
      <c r="M572" s="2">
        <v>425</v>
      </c>
    </row>
    <row r="573" spans="1:13" s="67" customFormat="1" ht="12.75">
      <c r="A573" s="63"/>
      <c r="B573" s="358">
        <f>SUM(B570:B572)</f>
        <v>3000</v>
      </c>
      <c r="C573" s="64" t="s">
        <v>39</v>
      </c>
      <c r="D573" s="64"/>
      <c r="E573" s="64"/>
      <c r="F573" s="64"/>
      <c r="G573" s="65"/>
      <c r="H573" s="317">
        <v>0</v>
      </c>
      <c r="I573" s="318">
        <f t="shared" si="36"/>
        <v>7.0588235294117645</v>
      </c>
      <c r="J573" s="64"/>
      <c r="M573" s="2">
        <v>425</v>
      </c>
    </row>
    <row r="574" spans="2:13" ht="12.75">
      <c r="B574" s="257"/>
      <c r="C574" s="5"/>
      <c r="D574" s="5"/>
      <c r="E574" s="5"/>
      <c r="F574" s="5"/>
      <c r="H574" s="316">
        <f>H573-B574</f>
        <v>0</v>
      </c>
      <c r="I574" s="256">
        <f t="shared" si="36"/>
        <v>0</v>
      </c>
      <c r="J574" s="5"/>
      <c r="M574" s="2">
        <v>425</v>
      </c>
    </row>
    <row r="575" spans="2:13" ht="12.75">
      <c r="B575" s="257"/>
      <c r="C575" s="5"/>
      <c r="D575" s="5"/>
      <c r="E575" s="5"/>
      <c r="F575" s="5"/>
      <c r="H575" s="316">
        <f>H574-B575</f>
        <v>0</v>
      </c>
      <c r="I575" s="256">
        <f t="shared" si="36"/>
        <v>0</v>
      </c>
      <c r="J575" s="5"/>
      <c r="M575" s="2">
        <v>425</v>
      </c>
    </row>
    <row r="576" spans="2:13" ht="12.75">
      <c r="B576" s="257">
        <v>1000</v>
      </c>
      <c r="C576" s="1" t="s">
        <v>40</v>
      </c>
      <c r="D576" s="15" t="s">
        <v>54</v>
      </c>
      <c r="E576" s="1" t="s">
        <v>41</v>
      </c>
      <c r="F576" s="30" t="s">
        <v>244</v>
      </c>
      <c r="G576" s="30" t="s">
        <v>165</v>
      </c>
      <c r="H576" s="316">
        <f>H575-B576</f>
        <v>-1000</v>
      </c>
      <c r="I576" s="256">
        <f t="shared" si="36"/>
        <v>2.3529411764705883</v>
      </c>
      <c r="K576" t="s">
        <v>1536</v>
      </c>
      <c r="L576">
        <v>14</v>
      </c>
      <c r="M576" s="2">
        <v>425</v>
      </c>
    </row>
    <row r="577" spans="2:13" ht="12.75">
      <c r="B577" s="257">
        <v>1000</v>
      </c>
      <c r="C577" s="1" t="s">
        <v>40</v>
      </c>
      <c r="D577" s="15" t="s">
        <v>54</v>
      </c>
      <c r="E577" s="1" t="s">
        <v>41</v>
      </c>
      <c r="F577" s="30" t="s">
        <v>244</v>
      </c>
      <c r="G577" s="30" t="s">
        <v>167</v>
      </c>
      <c r="H577" s="316">
        <f>H576-B577</f>
        <v>-2000</v>
      </c>
      <c r="I577" s="256">
        <f t="shared" si="36"/>
        <v>2.3529411764705883</v>
      </c>
      <c r="K577" t="s">
        <v>1536</v>
      </c>
      <c r="L577">
        <v>14</v>
      </c>
      <c r="M577" s="2">
        <v>425</v>
      </c>
    </row>
    <row r="578" spans="1:13" ht="12.75">
      <c r="A578" s="15"/>
      <c r="B578" s="198">
        <v>1000</v>
      </c>
      <c r="C578" s="15" t="s">
        <v>40</v>
      </c>
      <c r="D578" s="15" t="s">
        <v>54</v>
      </c>
      <c r="E578" s="15" t="s">
        <v>41</v>
      </c>
      <c r="F578" s="30" t="s">
        <v>244</v>
      </c>
      <c r="G578" s="33" t="s">
        <v>169</v>
      </c>
      <c r="H578" s="316">
        <f>H577-B578</f>
        <v>-3000</v>
      </c>
      <c r="I578" s="256">
        <f t="shared" si="36"/>
        <v>2.3529411764705883</v>
      </c>
      <c r="J578" s="18"/>
      <c r="K578" s="18" t="s">
        <v>1536</v>
      </c>
      <c r="L578">
        <v>14</v>
      </c>
      <c r="M578" s="2">
        <v>425</v>
      </c>
    </row>
    <row r="579" spans="1:13" s="67" customFormat="1" ht="12.75">
      <c r="A579" s="63"/>
      <c r="B579" s="358">
        <f>SUM(B576:B578)</f>
        <v>3000</v>
      </c>
      <c r="C579" s="63"/>
      <c r="D579" s="64"/>
      <c r="E579" s="63" t="s">
        <v>41</v>
      </c>
      <c r="F579" s="64"/>
      <c r="G579" s="65"/>
      <c r="H579" s="317">
        <v>0</v>
      </c>
      <c r="I579" s="318">
        <f t="shared" si="36"/>
        <v>7.0588235294117645</v>
      </c>
      <c r="J579" s="64"/>
      <c r="M579" s="2">
        <v>425</v>
      </c>
    </row>
    <row r="580" spans="2:13" ht="12.75">
      <c r="B580" s="257"/>
      <c r="D580" s="5"/>
      <c r="F580" s="5"/>
      <c r="H580" s="316">
        <f>H579-B580</f>
        <v>0</v>
      </c>
      <c r="I580" s="256">
        <f t="shared" si="36"/>
        <v>0</v>
      </c>
      <c r="J580" s="5"/>
      <c r="M580" s="2">
        <v>425</v>
      </c>
    </row>
    <row r="581" spans="2:13" ht="12.75">
      <c r="B581" s="257"/>
      <c r="D581" s="5"/>
      <c r="F581" s="5"/>
      <c r="H581" s="316">
        <f>H580-B581</f>
        <v>0</v>
      </c>
      <c r="I581" s="256">
        <f t="shared" si="36"/>
        <v>0</v>
      </c>
      <c r="J581" s="5"/>
      <c r="M581" s="2">
        <v>425</v>
      </c>
    </row>
    <row r="582" spans="2:13" ht="12.75">
      <c r="B582" s="257"/>
      <c r="D582" s="5"/>
      <c r="F582" s="5"/>
      <c r="H582" s="316">
        <f>H581-B582</f>
        <v>0</v>
      </c>
      <c r="I582" s="256">
        <f t="shared" si="36"/>
        <v>0</v>
      </c>
      <c r="J582" s="5"/>
      <c r="M582" s="2">
        <v>425</v>
      </c>
    </row>
    <row r="583" spans="2:13" ht="12.75">
      <c r="B583" s="257"/>
      <c r="D583" s="5"/>
      <c r="F583" s="5"/>
      <c r="H583" s="316">
        <f>H582-B583</f>
        <v>0</v>
      </c>
      <c r="I583" s="256">
        <f t="shared" si="36"/>
        <v>0</v>
      </c>
      <c r="M583" s="2">
        <v>425</v>
      </c>
    </row>
    <row r="584" spans="1:13" s="67" customFormat="1" ht="12.75">
      <c r="A584" s="63"/>
      <c r="B584" s="358">
        <f>+B589++B598+B604+B608+B614+B618</f>
        <v>29500</v>
      </c>
      <c r="C584" s="68" t="s">
        <v>247</v>
      </c>
      <c r="D584" s="69" t="s">
        <v>248</v>
      </c>
      <c r="E584" s="68" t="s">
        <v>15</v>
      </c>
      <c r="F584" s="70" t="s">
        <v>240</v>
      </c>
      <c r="G584" s="77" t="s">
        <v>1497</v>
      </c>
      <c r="H584" s="317"/>
      <c r="I584" s="318">
        <f t="shared" si="36"/>
        <v>69.41176470588235</v>
      </c>
      <c r="J584" s="66"/>
      <c r="K584" s="66"/>
      <c r="M584" s="2">
        <v>425</v>
      </c>
    </row>
    <row r="585" spans="2:13" ht="12.75">
      <c r="B585" s="257"/>
      <c r="D585" s="5"/>
      <c r="F585" s="5"/>
      <c r="H585" s="316">
        <v>0</v>
      </c>
      <c r="I585" s="256">
        <f t="shared" si="36"/>
        <v>0</v>
      </c>
      <c r="M585" s="2">
        <v>425</v>
      </c>
    </row>
    <row r="586" spans="2:13" ht="12.75">
      <c r="B586" s="257">
        <v>2500</v>
      </c>
      <c r="C586" s="1" t="s">
        <v>18</v>
      </c>
      <c r="D586" s="1" t="s">
        <v>12</v>
      </c>
      <c r="E586" s="1" t="s">
        <v>254</v>
      </c>
      <c r="F586" s="62" t="s">
        <v>249</v>
      </c>
      <c r="G586" s="30" t="s">
        <v>22</v>
      </c>
      <c r="H586" s="316">
        <f>H585-B586</f>
        <v>-2500</v>
      </c>
      <c r="I586" s="256">
        <f t="shared" si="36"/>
        <v>5.882352941176471</v>
      </c>
      <c r="K586" t="s">
        <v>0</v>
      </c>
      <c r="L586">
        <v>15</v>
      </c>
      <c r="M586" s="2">
        <v>425</v>
      </c>
    </row>
    <row r="587" spans="2:13" ht="12.75">
      <c r="B587" s="257">
        <v>2500</v>
      </c>
      <c r="C587" s="1" t="s">
        <v>18</v>
      </c>
      <c r="D587" s="1" t="s">
        <v>12</v>
      </c>
      <c r="E587" s="1" t="s">
        <v>254</v>
      </c>
      <c r="F587" s="62" t="s">
        <v>250</v>
      </c>
      <c r="G587" s="30" t="s">
        <v>165</v>
      </c>
      <c r="H587" s="316">
        <f>H586-B587</f>
        <v>-5000</v>
      </c>
      <c r="I587" s="256">
        <f t="shared" si="36"/>
        <v>5.882352941176471</v>
      </c>
      <c r="K587" t="s">
        <v>0</v>
      </c>
      <c r="L587">
        <v>15</v>
      </c>
      <c r="M587" s="2">
        <v>425</v>
      </c>
    </row>
    <row r="588" spans="2:13" ht="12.75">
      <c r="B588" s="257">
        <v>2500</v>
      </c>
      <c r="C588" s="1" t="s">
        <v>18</v>
      </c>
      <c r="D588" s="1" t="s">
        <v>12</v>
      </c>
      <c r="E588" s="1" t="s">
        <v>254</v>
      </c>
      <c r="F588" s="62" t="s">
        <v>251</v>
      </c>
      <c r="G588" s="30" t="s">
        <v>167</v>
      </c>
      <c r="H588" s="316">
        <f>H587-B588</f>
        <v>-7500</v>
      </c>
      <c r="I588" s="256">
        <f t="shared" si="36"/>
        <v>5.882352941176471</v>
      </c>
      <c r="K588" t="s">
        <v>0</v>
      </c>
      <c r="L588">
        <v>15</v>
      </c>
      <c r="M588" s="2">
        <v>425</v>
      </c>
    </row>
    <row r="589" spans="1:13" s="67" customFormat="1" ht="12.75">
      <c r="A589" s="63"/>
      <c r="B589" s="358">
        <f>SUM(B586:B588)</f>
        <v>7500</v>
      </c>
      <c r="C589" s="64" t="s">
        <v>18</v>
      </c>
      <c r="D589" s="64"/>
      <c r="E589" s="63"/>
      <c r="F589" s="64"/>
      <c r="G589" s="65"/>
      <c r="H589" s="317">
        <v>0</v>
      </c>
      <c r="I589" s="318">
        <f t="shared" si="36"/>
        <v>17.647058823529413</v>
      </c>
      <c r="M589" s="2">
        <v>425</v>
      </c>
    </row>
    <row r="590" spans="2:13" ht="12.75">
      <c r="B590" s="257"/>
      <c r="C590" s="32"/>
      <c r="D590" s="5"/>
      <c r="F590" s="5"/>
      <c r="H590" s="316">
        <f aca="true" t="shared" si="38" ref="H590:H597">H589-B590</f>
        <v>0</v>
      </c>
      <c r="I590" s="256">
        <f t="shared" si="36"/>
        <v>0</v>
      </c>
      <c r="M590" s="2">
        <v>425</v>
      </c>
    </row>
    <row r="591" spans="2:13" ht="12.75">
      <c r="B591" s="257"/>
      <c r="C591" s="32"/>
      <c r="D591" s="5"/>
      <c r="F591" s="5"/>
      <c r="H591" s="316">
        <f t="shared" si="38"/>
        <v>0</v>
      </c>
      <c r="I591" s="256">
        <f t="shared" si="36"/>
        <v>0</v>
      </c>
      <c r="M591" s="2">
        <v>425</v>
      </c>
    </row>
    <row r="592" spans="2:13" ht="12.75">
      <c r="B592" s="198">
        <v>3500</v>
      </c>
      <c r="C592" s="1" t="s">
        <v>252</v>
      </c>
      <c r="D592" s="15" t="s">
        <v>54</v>
      </c>
      <c r="E592" s="1" t="s">
        <v>1537</v>
      </c>
      <c r="F592" s="30" t="s">
        <v>253</v>
      </c>
      <c r="G592" s="34" t="s">
        <v>165</v>
      </c>
      <c r="H592" s="316">
        <f t="shared" si="38"/>
        <v>-3500</v>
      </c>
      <c r="I592" s="256">
        <f t="shared" si="36"/>
        <v>8.235294117647058</v>
      </c>
      <c r="K592" t="s">
        <v>254</v>
      </c>
      <c r="L592">
        <v>15</v>
      </c>
      <c r="M592" s="2">
        <v>425</v>
      </c>
    </row>
    <row r="593" spans="1:13" ht="12.75">
      <c r="A593" s="15"/>
      <c r="B593" s="198">
        <v>2000</v>
      </c>
      <c r="C593" s="15" t="s">
        <v>255</v>
      </c>
      <c r="D593" s="15" t="s">
        <v>54</v>
      </c>
      <c r="E593" s="15" t="s">
        <v>1537</v>
      </c>
      <c r="F593" s="30" t="s">
        <v>256</v>
      </c>
      <c r="G593" s="33" t="s">
        <v>167</v>
      </c>
      <c r="H593" s="316">
        <f t="shared" si="38"/>
        <v>-5500</v>
      </c>
      <c r="I593" s="256">
        <f t="shared" si="36"/>
        <v>4.705882352941177</v>
      </c>
      <c r="J593" s="18"/>
      <c r="K593" t="s">
        <v>254</v>
      </c>
      <c r="L593">
        <v>15</v>
      </c>
      <c r="M593" s="2">
        <v>425</v>
      </c>
    </row>
    <row r="594" spans="2:13" ht="12.75">
      <c r="B594" s="257">
        <v>2000</v>
      </c>
      <c r="C594" s="1" t="s">
        <v>1569</v>
      </c>
      <c r="D594" s="15" t="s">
        <v>54</v>
      </c>
      <c r="E594" s="15" t="s">
        <v>1537</v>
      </c>
      <c r="F594" s="30" t="s">
        <v>256</v>
      </c>
      <c r="G594" s="30" t="s">
        <v>167</v>
      </c>
      <c r="H594" s="316">
        <f t="shared" si="38"/>
        <v>-7500</v>
      </c>
      <c r="I594" s="256">
        <f t="shared" si="36"/>
        <v>4.705882352941177</v>
      </c>
      <c r="K594" t="s">
        <v>254</v>
      </c>
      <c r="L594">
        <v>15</v>
      </c>
      <c r="M594" s="2">
        <v>425</v>
      </c>
    </row>
    <row r="595" spans="2:13" ht="12.75">
      <c r="B595" s="257">
        <v>2000</v>
      </c>
      <c r="C595" s="1" t="s">
        <v>1570</v>
      </c>
      <c r="D595" s="15" t="s">
        <v>54</v>
      </c>
      <c r="E595" s="15" t="s">
        <v>1537</v>
      </c>
      <c r="F595" s="30" t="s">
        <v>256</v>
      </c>
      <c r="G595" s="30" t="s">
        <v>167</v>
      </c>
      <c r="H595" s="316">
        <f t="shared" si="38"/>
        <v>-9500</v>
      </c>
      <c r="I595" s="256">
        <f t="shared" si="36"/>
        <v>4.705882352941177</v>
      </c>
      <c r="K595" t="s">
        <v>254</v>
      </c>
      <c r="L595">
        <v>15</v>
      </c>
      <c r="M595" s="2">
        <v>425</v>
      </c>
    </row>
    <row r="596" spans="2:13" ht="12.75">
      <c r="B596" s="257">
        <v>2000</v>
      </c>
      <c r="C596" s="1" t="s">
        <v>1574</v>
      </c>
      <c r="D596" s="15" t="s">
        <v>54</v>
      </c>
      <c r="E596" s="15" t="s">
        <v>1537</v>
      </c>
      <c r="F596" s="30" t="s">
        <v>256</v>
      </c>
      <c r="G596" s="30" t="s">
        <v>803</v>
      </c>
      <c r="H596" s="316">
        <f t="shared" si="38"/>
        <v>-11500</v>
      </c>
      <c r="I596" s="256">
        <f t="shared" si="36"/>
        <v>4.705882352941177</v>
      </c>
      <c r="K596" t="s">
        <v>254</v>
      </c>
      <c r="L596">
        <v>15</v>
      </c>
      <c r="M596" s="44">
        <v>425</v>
      </c>
    </row>
    <row r="597" spans="1:13" s="18" customFormat="1" ht="12.75">
      <c r="A597" s="15"/>
      <c r="B597" s="198">
        <v>2500</v>
      </c>
      <c r="C597" s="15" t="s">
        <v>257</v>
      </c>
      <c r="D597" s="15" t="s">
        <v>54</v>
      </c>
      <c r="E597" s="15" t="s">
        <v>1537</v>
      </c>
      <c r="F597" s="33" t="s">
        <v>256</v>
      </c>
      <c r="G597" s="33" t="s">
        <v>169</v>
      </c>
      <c r="H597" s="316">
        <f t="shared" si="38"/>
        <v>-14000</v>
      </c>
      <c r="I597" s="256">
        <f t="shared" si="36"/>
        <v>5.882352941176471</v>
      </c>
      <c r="K597" s="18" t="s">
        <v>254</v>
      </c>
      <c r="L597" s="18">
        <v>15</v>
      </c>
      <c r="M597" s="44">
        <v>425</v>
      </c>
    </row>
    <row r="598" spans="1:13" s="67" customFormat="1" ht="12.75">
      <c r="A598" s="63"/>
      <c r="B598" s="358">
        <f>SUM(B592:B597)</f>
        <v>14000</v>
      </c>
      <c r="C598" s="63" t="s">
        <v>68</v>
      </c>
      <c r="D598" s="64"/>
      <c r="E598" s="63"/>
      <c r="F598" s="64"/>
      <c r="G598" s="65"/>
      <c r="H598" s="317">
        <v>0</v>
      </c>
      <c r="I598" s="318">
        <f t="shared" si="36"/>
        <v>32.94117647058823</v>
      </c>
      <c r="M598" s="2">
        <v>425</v>
      </c>
    </row>
    <row r="599" spans="2:13" ht="12.75">
      <c r="B599" s="257"/>
      <c r="D599" s="5"/>
      <c r="F599" s="5"/>
      <c r="H599" s="316">
        <f>H598-B599</f>
        <v>0</v>
      </c>
      <c r="I599" s="256">
        <f t="shared" si="36"/>
        <v>0</v>
      </c>
      <c r="M599" s="2">
        <v>425</v>
      </c>
    </row>
    <row r="600" spans="2:13" ht="12.75">
      <c r="B600" s="257"/>
      <c r="D600" s="5"/>
      <c r="F600" s="5"/>
      <c r="H600" s="316">
        <f>H599-B600</f>
        <v>0</v>
      </c>
      <c r="I600" s="256">
        <f t="shared" si="36"/>
        <v>0</v>
      </c>
      <c r="M600" s="2">
        <v>425</v>
      </c>
    </row>
    <row r="601" spans="2:13" ht="12.75">
      <c r="B601" s="257">
        <v>400</v>
      </c>
      <c r="C601" s="1" t="s">
        <v>35</v>
      </c>
      <c r="D601" s="15" t="s">
        <v>54</v>
      </c>
      <c r="E601" s="1" t="s">
        <v>36</v>
      </c>
      <c r="F601" s="30" t="s">
        <v>256</v>
      </c>
      <c r="G601" s="30" t="s">
        <v>37</v>
      </c>
      <c r="H601" s="316">
        <f>H600-B601</f>
        <v>-400</v>
      </c>
      <c r="I601" s="256">
        <f aca="true" t="shared" si="39" ref="I601:I664">+B601/M601</f>
        <v>0.9411764705882353</v>
      </c>
      <c r="K601" t="s">
        <v>254</v>
      </c>
      <c r="L601">
        <v>15</v>
      </c>
      <c r="M601" s="2">
        <v>425</v>
      </c>
    </row>
    <row r="602" spans="2:13" ht="12.75">
      <c r="B602" s="198">
        <v>300</v>
      </c>
      <c r="C602" s="15" t="s">
        <v>35</v>
      </c>
      <c r="D602" s="15" t="s">
        <v>54</v>
      </c>
      <c r="E602" s="38" t="s">
        <v>36</v>
      </c>
      <c r="F602" s="30" t="s">
        <v>256</v>
      </c>
      <c r="G602" s="39" t="s">
        <v>165</v>
      </c>
      <c r="H602" s="316">
        <f>H601-B602</f>
        <v>-700</v>
      </c>
      <c r="I602" s="256">
        <f t="shared" si="39"/>
        <v>0.7058823529411765</v>
      </c>
      <c r="K602" t="s">
        <v>254</v>
      </c>
      <c r="L602">
        <v>15</v>
      </c>
      <c r="M602" s="2">
        <v>425</v>
      </c>
    </row>
    <row r="603" spans="2:13" ht="12.75">
      <c r="B603" s="257">
        <v>300</v>
      </c>
      <c r="C603" s="1" t="s">
        <v>35</v>
      </c>
      <c r="D603" s="15" t="s">
        <v>54</v>
      </c>
      <c r="E603" s="1" t="s">
        <v>36</v>
      </c>
      <c r="F603" s="30" t="s">
        <v>256</v>
      </c>
      <c r="G603" s="30" t="s">
        <v>169</v>
      </c>
      <c r="H603" s="316">
        <f>H602-B603</f>
        <v>-1000</v>
      </c>
      <c r="I603" s="256">
        <f t="shared" si="39"/>
        <v>0.7058823529411765</v>
      </c>
      <c r="K603" t="s">
        <v>254</v>
      </c>
      <c r="L603">
        <v>15</v>
      </c>
      <c r="M603" s="2">
        <v>425</v>
      </c>
    </row>
    <row r="604" spans="1:13" s="67" customFormat="1" ht="12.75">
      <c r="A604" s="63"/>
      <c r="B604" s="358">
        <f>SUM(B601:B603)</f>
        <v>1000</v>
      </c>
      <c r="C604" s="63"/>
      <c r="D604" s="63"/>
      <c r="E604" s="63" t="s">
        <v>36</v>
      </c>
      <c r="F604" s="65"/>
      <c r="G604" s="65"/>
      <c r="H604" s="317">
        <v>0</v>
      </c>
      <c r="I604" s="318">
        <f t="shared" si="39"/>
        <v>2.3529411764705883</v>
      </c>
      <c r="M604" s="2">
        <v>425</v>
      </c>
    </row>
    <row r="605" spans="2:13" ht="12.75">
      <c r="B605" s="257"/>
      <c r="H605" s="316">
        <f>H604-B605</f>
        <v>0</v>
      </c>
      <c r="I605" s="256">
        <f t="shared" si="39"/>
        <v>0</v>
      </c>
      <c r="M605" s="2">
        <v>425</v>
      </c>
    </row>
    <row r="606" spans="2:13" ht="12.75">
      <c r="B606" s="257"/>
      <c r="H606" s="316">
        <f>H605-B606</f>
        <v>0</v>
      </c>
      <c r="I606" s="256">
        <f t="shared" si="39"/>
        <v>0</v>
      </c>
      <c r="M606" s="2">
        <v>425</v>
      </c>
    </row>
    <row r="607" spans="2:13" ht="12.75">
      <c r="B607" s="198">
        <v>3000</v>
      </c>
      <c r="C607" s="36" t="s">
        <v>69</v>
      </c>
      <c r="D607" s="15" t="s">
        <v>54</v>
      </c>
      <c r="E607" s="36" t="s">
        <v>1537</v>
      </c>
      <c r="F607" s="30" t="s">
        <v>258</v>
      </c>
      <c r="G607" s="34" t="s">
        <v>165</v>
      </c>
      <c r="H607" s="316">
        <f>H606-B607</f>
        <v>-3000</v>
      </c>
      <c r="I607" s="256">
        <f t="shared" si="39"/>
        <v>7.0588235294117645</v>
      </c>
      <c r="K607" t="s">
        <v>254</v>
      </c>
      <c r="L607">
        <v>15</v>
      </c>
      <c r="M607" s="2">
        <v>425</v>
      </c>
    </row>
    <row r="608" spans="1:13" s="67" customFormat="1" ht="12.75">
      <c r="A608" s="63"/>
      <c r="B608" s="358">
        <f>SUM(B607:B607)</f>
        <v>3000</v>
      </c>
      <c r="C608" s="63" t="s">
        <v>69</v>
      </c>
      <c r="D608" s="63"/>
      <c r="E608" s="63"/>
      <c r="F608" s="65"/>
      <c r="G608" s="65"/>
      <c r="H608" s="317">
        <v>0</v>
      </c>
      <c r="I608" s="318">
        <f t="shared" si="39"/>
        <v>7.0588235294117645</v>
      </c>
      <c r="M608" s="2">
        <v>425</v>
      </c>
    </row>
    <row r="609" spans="2:13" ht="12.75">
      <c r="B609" s="257"/>
      <c r="H609" s="316">
        <f>H608-B609</f>
        <v>0</v>
      </c>
      <c r="I609" s="256">
        <f t="shared" si="39"/>
        <v>0</v>
      </c>
      <c r="M609" s="2">
        <v>425</v>
      </c>
    </row>
    <row r="610" spans="2:13" ht="12.75">
      <c r="B610" s="257"/>
      <c r="H610" s="316">
        <f>H609-B610</f>
        <v>0</v>
      </c>
      <c r="I610" s="256">
        <f t="shared" si="39"/>
        <v>0</v>
      </c>
      <c r="M610" s="2">
        <v>425</v>
      </c>
    </row>
    <row r="611" spans="2:13" ht="12.75">
      <c r="B611" s="198">
        <v>1000</v>
      </c>
      <c r="C611" s="15" t="s">
        <v>39</v>
      </c>
      <c r="D611" s="15" t="s">
        <v>54</v>
      </c>
      <c r="E611" s="15" t="s">
        <v>1537</v>
      </c>
      <c r="F611" s="30" t="s">
        <v>256</v>
      </c>
      <c r="G611" s="33" t="s">
        <v>165</v>
      </c>
      <c r="H611" s="316">
        <f>H610-B611</f>
        <v>-1000</v>
      </c>
      <c r="I611" s="256">
        <f t="shared" si="39"/>
        <v>2.3529411764705883</v>
      </c>
      <c r="K611" t="s">
        <v>254</v>
      </c>
      <c r="L611">
        <v>15</v>
      </c>
      <c r="M611" s="2">
        <v>425</v>
      </c>
    </row>
    <row r="612" spans="2:13" ht="12.75">
      <c r="B612" s="198">
        <v>1000</v>
      </c>
      <c r="C612" s="41" t="s">
        <v>39</v>
      </c>
      <c r="D612" s="15" t="s">
        <v>54</v>
      </c>
      <c r="E612" s="41" t="s">
        <v>1537</v>
      </c>
      <c r="F612" s="30" t="s">
        <v>256</v>
      </c>
      <c r="G612" s="30" t="s">
        <v>167</v>
      </c>
      <c r="H612" s="316">
        <f>H611-B612</f>
        <v>-2000</v>
      </c>
      <c r="I612" s="256">
        <f t="shared" si="39"/>
        <v>2.3529411764705883</v>
      </c>
      <c r="J612" s="40"/>
      <c r="K612" t="s">
        <v>254</v>
      </c>
      <c r="L612">
        <v>15</v>
      </c>
      <c r="M612" s="2">
        <v>425</v>
      </c>
    </row>
    <row r="613" spans="2:13" ht="12.75">
      <c r="B613" s="257">
        <v>1000</v>
      </c>
      <c r="C613" s="1" t="s">
        <v>39</v>
      </c>
      <c r="D613" s="15" t="s">
        <v>54</v>
      </c>
      <c r="E613" s="1" t="s">
        <v>1537</v>
      </c>
      <c r="F613" s="30" t="s">
        <v>256</v>
      </c>
      <c r="G613" s="30" t="s">
        <v>169</v>
      </c>
      <c r="H613" s="316">
        <f>H612-B613</f>
        <v>-3000</v>
      </c>
      <c r="I613" s="256">
        <f t="shared" si="39"/>
        <v>2.3529411764705883</v>
      </c>
      <c r="K613" t="s">
        <v>254</v>
      </c>
      <c r="L613">
        <v>15</v>
      </c>
      <c r="M613" s="2">
        <v>425</v>
      </c>
    </row>
    <row r="614" spans="1:13" s="67" customFormat="1" ht="12.75">
      <c r="A614" s="63"/>
      <c r="B614" s="358">
        <f>SUM(B611:B613)</f>
        <v>3000</v>
      </c>
      <c r="C614" s="63" t="s">
        <v>39</v>
      </c>
      <c r="D614" s="63"/>
      <c r="E614" s="63"/>
      <c r="F614" s="65"/>
      <c r="G614" s="65"/>
      <c r="H614" s="317">
        <v>0</v>
      </c>
      <c r="I614" s="318">
        <f t="shared" si="39"/>
        <v>7.0588235294117645</v>
      </c>
      <c r="M614" s="2">
        <v>425</v>
      </c>
    </row>
    <row r="615" spans="2:13" ht="12.75">
      <c r="B615" s="257"/>
      <c r="H615" s="316">
        <f>H614-B615</f>
        <v>0</v>
      </c>
      <c r="I615" s="256">
        <f t="shared" si="39"/>
        <v>0</v>
      </c>
      <c r="M615" s="2">
        <v>425</v>
      </c>
    </row>
    <row r="616" spans="2:13" ht="12.75">
      <c r="B616" s="257"/>
      <c r="H616" s="316">
        <f>H615-B616</f>
        <v>0</v>
      </c>
      <c r="I616" s="256">
        <f t="shared" si="39"/>
        <v>0</v>
      </c>
      <c r="M616" s="2">
        <v>425</v>
      </c>
    </row>
    <row r="617" spans="2:13" ht="12.75">
      <c r="B617" s="257">
        <v>1000</v>
      </c>
      <c r="C617" s="1" t="s">
        <v>102</v>
      </c>
      <c r="D617" s="15" t="s">
        <v>54</v>
      </c>
      <c r="E617" s="1" t="s">
        <v>41</v>
      </c>
      <c r="F617" s="30" t="s">
        <v>256</v>
      </c>
      <c r="G617" s="30" t="s">
        <v>167</v>
      </c>
      <c r="H617" s="316">
        <f>H616-B617</f>
        <v>-1000</v>
      </c>
      <c r="I617" s="256">
        <f t="shared" si="39"/>
        <v>2.3529411764705883</v>
      </c>
      <c r="K617" t="s">
        <v>254</v>
      </c>
      <c r="L617">
        <v>15</v>
      </c>
      <c r="M617" s="2">
        <v>425</v>
      </c>
    </row>
    <row r="618" spans="1:13" s="67" customFormat="1" ht="12.75">
      <c r="A618" s="63"/>
      <c r="B618" s="358">
        <f>SUM(B617)</f>
        <v>1000</v>
      </c>
      <c r="C618" s="63"/>
      <c r="D618" s="63"/>
      <c r="E618" s="63" t="s">
        <v>41</v>
      </c>
      <c r="F618" s="65"/>
      <c r="G618" s="65"/>
      <c r="H618" s="317">
        <v>0</v>
      </c>
      <c r="I618" s="318">
        <f t="shared" si="39"/>
        <v>2.3529411764705883</v>
      </c>
      <c r="M618" s="2">
        <v>425</v>
      </c>
    </row>
    <row r="619" spans="2:13" ht="12.75">
      <c r="B619" s="257"/>
      <c r="H619" s="316">
        <f>H618-B619</f>
        <v>0</v>
      </c>
      <c r="I619" s="256">
        <f t="shared" si="39"/>
        <v>0</v>
      </c>
      <c r="M619" s="2">
        <v>425</v>
      </c>
    </row>
    <row r="620" spans="2:13" ht="12.75">
      <c r="B620" s="360"/>
      <c r="H620" s="316">
        <f>H619-B620</f>
        <v>0</v>
      </c>
      <c r="I620" s="256">
        <f t="shared" si="39"/>
        <v>0</v>
      </c>
      <c r="M620" s="2">
        <v>425</v>
      </c>
    </row>
    <row r="621" spans="2:13" ht="12.75">
      <c r="B621" s="360"/>
      <c r="H621" s="316">
        <f>H620-B621</f>
        <v>0</v>
      </c>
      <c r="I621" s="256">
        <f t="shared" si="39"/>
        <v>0</v>
      </c>
      <c r="M621" s="2">
        <v>425</v>
      </c>
    </row>
    <row r="622" spans="2:13" ht="12.75">
      <c r="B622" s="360"/>
      <c r="H622" s="316">
        <f>H621-B622</f>
        <v>0</v>
      </c>
      <c r="I622" s="256">
        <f t="shared" si="39"/>
        <v>0</v>
      </c>
      <c r="M622" s="2">
        <v>425</v>
      </c>
    </row>
    <row r="623" spans="1:13" s="67" customFormat="1" ht="12.75">
      <c r="A623" s="63"/>
      <c r="B623" s="363">
        <f>+B632+B650+B657+B664+B671+B677</f>
        <v>90300</v>
      </c>
      <c r="C623" s="68" t="s">
        <v>259</v>
      </c>
      <c r="D623" s="69" t="s">
        <v>260</v>
      </c>
      <c r="E623" s="68" t="s">
        <v>192</v>
      </c>
      <c r="F623" s="70" t="s">
        <v>1551</v>
      </c>
      <c r="G623" s="77" t="s">
        <v>358</v>
      </c>
      <c r="H623" s="317">
        <f>H622-B623</f>
        <v>-90300</v>
      </c>
      <c r="I623" s="318">
        <f t="shared" si="39"/>
        <v>212.47058823529412</v>
      </c>
      <c r="J623" s="66"/>
      <c r="K623" s="66"/>
      <c r="M623" s="2">
        <v>425</v>
      </c>
    </row>
    <row r="624" spans="2:13" ht="12.75">
      <c r="B624" s="257"/>
      <c r="H624" s="316">
        <v>0</v>
      </c>
      <c r="I624" s="256">
        <f t="shared" si="39"/>
        <v>0</v>
      </c>
      <c r="M624" s="2">
        <v>425</v>
      </c>
    </row>
    <row r="625" spans="2:13" ht="12.75">
      <c r="B625" s="257">
        <v>2000</v>
      </c>
      <c r="C625" s="1" t="s">
        <v>18</v>
      </c>
      <c r="D625" s="1" t="s">
        <v>12</v>
      </c>
      <c r="E625" s="1" t="s">
        <v>194</v>
      </c>
      <c r="F625" s="62" t="s">
        <v>261</v>
      </c>
      <c r="G625" s="30" t="s">
        <v>132</v>
      </c>
      <c r="H625" s="316">
        <f aca="true" t="shared" si="40" ref="H625:H631">H624-B625</f>
        <v>-2000</v>
      </c>
      <c r="I625" s="256">
        <f t="shared" si="39"/>
        <v>4.705882352941177</v>
      </c>
      <c r="K625" t="s">
        <v>0</v>
      </c>
      <c r="L625">
        <v>16</v>
      </c>
      <c r="M625" s="2">
        <v>425</v>
      </c>
    </row>
    <row r="626" spans="2:13" ht="12.75">
      <c r="B626" s="198">
        <v>5000</v>
      </c>
      <c r="C626" s="1" t="s">
        <v>18</v>
      </c>
      <c r="D626" s="1" t="s">
        <v>12</v>
      </c>
      <c r="E626" s="1" t="s">
        <v>194</v>
      </c>
      <c r="F626" s="62" t="s">
        <v>262</v>
      </c>
      <c r="G626" s="30" t="s">
        <v>37</v>
      </c>
      <c r="H626" s="316">
        <f t="shared" si="40"/>
        <v>-7000</v>
      </c>
      <c r="I626" s="256">
        <f t="shared" si="39"/>
        <v>11.764705882352942</v>
      </c>
      <c r="K626" t="s">
        <v>0</v>
      </c>
      <c r="L626">
        <v>16</v>
      </c>
      <c r="M626" s="2">
        <v>425</v>
      </c>
    </row>
    <row r="627" spans="2:13" ht="12.75">
      <c r="B627" s="257">
        <v>4000</v>
      </c>
      <c r="C627" s="1" t="s">
        <v>18</v>
      </c>
      <c r="D627" s="1" t="s">
        <v>12</v>
      </c>
      <c r="E627" s="1" t="s">
        <v>194</v>
      </c>
      <c r="F627" s="62" t="s">
        <v>263</v>
      </c>
      <c r="G627" s="30" t="s">
        <v>165</v>
      </c>
      <c r="H627" s="316">
        <f t="shared" si="40"/>
        <v>-11000</v>
      </c>
      <c r="I627" s="256">
        <f t="shared" si="39"/>
        <v>9.411764705882353</v>
      </c>
      <c r="K627" t="s">
        <v>0</v>
      </c>
      <c r="L627">
        <v>16</v>
      </c>
      <c r="M627" s="2">
        <v>425</v>
      </c>
    </row>
    <row r="628" spans="2:13" ht="12.75">
      <c r="B628" s="257">
        <v>4000</v>
      </c>
      <c r="C628" s="1" t="s">
        <v>18</v>
      </c>
      <c r="D628" s="1" t="s">
        <v>12</v>
      </c>
      <c r="E628" s="1" t="s">
        <v>194</v>
      </c>
      <c r="F628" s="62" t="s">
        <v>264</v>
      </c>
      <c r="G628" s="30" t="s">
        <v>167</v>
      </c>
      <c r="H628" s="316">
        <f t="shared" si="40"/>
        <v>-15000</v>
      </c>
      <c r="I628" s="256">
        <f t="shared" si="39"/>
        <v>9.411764705882353</v>
      </c>
      <c r="K628" t="s">
        <v>0</v>
      </c>
      <c r="L628">
        <v>16</v>
      </c>
      <c r="M628" s="2">
        <v>425</v>
      </c>
    </row>
    <row r="629" spans="1:13" ht="12.75">
      <c r="A629" s="15"/>
      <c r="B629" s="198">
        <v>3000</v>
      </c>
      <c r="C629" s="15" t="s">
        <v>18</v>
      </c>
      <c r="D629" s="15" t="s">
        <v>12</v>
      </c>
      <c r="E629" s="15" t="s">
        <v>194</v>
      </c>
      <c r="F629" s="80" t="s">
        <v>265</v>
      </c>
      <c r="G629" s="33" t="s">
        <v>169</v>
      </c>
      <c r="H629" s="316">
        <f t="shared" si="40"/>
        <v>-18000</v>
      </c>
      <c r="I629" s="256">
        <f t="shared" si="39"/>
        <v>7.0588235294117645</v>
      </c>
      <c r="J629" s="18"/>
      <c r="K629" s="18" t="s">
        <v>0</v>
      </c>
      <c r="L629" s="18">
        <v>16</v>
      </c>
      <c r="M629" s="2">
        <v>425</v>
      </c>
    </row>
    <row r="630" spans="2:13" ht="12.75">
      <c r="B630" s="257">
        <v>5000</v>
      </c>
      <c r="C630" s="1" t="s">
        <v>18</v>
      </c>
      <c r="D630" s="1" t="s">
        <v>12</v>
      </c>
      <c r="E630" s="1" t="s">
        <v>194</v>
      </c>
      <c r="F630" s="62" t="s">
        <v>266</v>
      </c>
      <c r="G630" s="30" t="s">
        <v>171</v>
      </c>
      <c r="H630" s="316">
        <f t="shared" si="40"/>
        <v>-23000</v>
      </c>
      <c r="I630" s="256">
        <f t="shared" si="39"/>
        <v>11.764705882352942</v>
      </c>
      <c r="K630" t="s">
        <v>0</v>
      </c>
      <c r="L630" s="18">
        <v>16</v>
      </c>
      <c r="M630" s="2">
        <v>425</v>
      </c>
    </row>
    <row r="631" spans="2:13" ht="12.75">
      <c r="B631" s="257">
        <v>2000</v>
      </c>
      <c r="C631" s="1" t="s">
        <v>18</v>
      </c>
      <c r="D631" s="62" t="s">
        <v>12</v>
      </c>
      <c r="E631" s="1" t="s">
        <v>194</v>
      </c>
      <c r="F631" s="62" t="s">
        <v>267</v>
      </c>
      <c r="G631" s="30" t="s">
        <v>173</v>
      </c>
      <c r="H631" s="316">
        <f t="shared" si="40"/>
        <v>-25000</v>
      </c>
      <c r="I631" s="256">
        <f t="shared" si="39"/>
        <v>4.705882352941177</v>
      </c>
      <c r="K631" t="s">
        <v>0</v>
      </c>
      <c r="L631" s="18">
        <v>16</v>
      </c>
      <c r="M631" s="2">
        <v>425</v>
      </c>
    </row>
    <row r="632" spans="1:13" s="83" customFormat="1" ht="12.75">
      <c r="A632" s="78"/>
      <c r="B632" s="358">
        <f>SUM(B625:B631)</f>
        <v>25000</v>
      </c>
      <c r="C632" s="78"/>
      <c r="D632" s="78"/>
      <c r="E632" s="78"/>
      <c r="F632" s="81"/>
      <c r="G632" s="81"/>
      <c r="H632" s="317">
        <v>0</v>
      </c>
      <c r="I632" s="318">
        <f t="shared" si="39"/>
        <v>58.8235294117647</v>
      </c>
      <c r="J632" s="82"/>
      <c r="K632" s="82"/>
      <c r="L632" s="82"/>
      <c r="M632" s="2">
        <v>425</v>
      </c>
    </row>
    <row r="633" spans="2:13" ht="12.75">
      <c r="B633" s="257"/>
      <c r="H633" s="316">
        <f aca="true" t="shared" si="41" ref="H633:H649">H632-B633</f>
        <v>0</v>
      </c>
      <c r="I633" s="256">
        <f t="shared" si="39"/>
        <v>0</v>
      </c>
      <c r="M633" s="2">
        <v>425</v>
      </c>
    </row>
    <row r="634" spans="2:13" ht="12.75">
      <c r="B634" s="257"/>
      <c r="H634" s="316">
        <f t="shared" si="41"/>
        <v>0</v>
      </c>
      <c r="I634" s="256">
        <f t="shared" si="39"/>
        <v>0</v>
      </c>
      <c r="M634" s="2">
        <v>425</v>
      </c>
    </row>
    <row r="635" spans="2:13" ht="12.75">
      <c r="B635" s="257">
        <v>3000</v>
      </c>
      <c r="C635" s="1" t="s">
        <v>268</v>
      </c>
      <c r="D635" s="1" t="s">
        <v>54</v>
      </c>
      <c r="E635" s="1" t="s">
        <v>1537</v>
      </c>
      <c r="F635" s="30" t="s">
        <v>269</v>
      </c>
      <c r="G635" s="30" t="s">
        <v>132</v>
      </c>
      <c r="H635" s="316">
        <f t="shared" si="41"/>
        <v>-3000</v>
      </c>
      <c r="I635" s="256">
        <f t="shared" si="39"/>
        <v>7.0588235294117645</v>
      </c>
      <c r="K635" t="s">
        <v>194</v>
      </c>
      <c r="L635">
        <v>16</v>
      </c>
      <c r="M635" s="2">
        <v>425</v>
      </c>
    </row>
    <row r="636" spans="2:13" ht="12.75">
      <c r="B636" s="257">
        <v>1500</v>
      </c>
      <c r="C636" s="1" t="s">
        <v>270</v>
      </c>
      <c r="D636" s="1" t="s">
        <v>54</v>
      </c>
      <c r="E636" s="1" t="s">
        <v>1537</v>
      </c>
      <c r="F636" s="30" t="s">
        <v>271</v>
      </c>
      <c r="G636" s="30" t="s">
        <v>132</v>
      </c>
      <c r="H636" s="316">
        <f t="shared" si="41"/>
        <v>-4500</v>
      </c>
      <c r="I636" s="256">
        <f t="shared" si="39"/>
        <v>3.5294117647058822</v>
      </c>
      <c r="K636" t="s">
        <v>194</v>
      </c>
      <c r="L636">
        <v>16</v>
      </c>
      <c r="M636" s="2">
        <v>425</v>
      </c>
    </row>
    <row r="637" spans="2:13" ht="12.75">
      <c r="B637" s="257">
        <v>1000</v>
      </c>
      <c r="C637" s="1" t="s">
        <v>272</v>
      </c>
      <c r="D637" s="1" t="s">
        <v>54</v>
      </c>
      <c r="E637" s="1" t="s">
        <v>1537</v>
      </c>
      <c r="F637" s="30" t="s">
        <v>271</v>
      </c>
      <c r="G637" s="30" t="s">
        <v>37</v>
      </c>
      <c r="H637" s="316">
        <f t="shared" si="41"/>
        <v>-5500</v>
      </c>
      <c r="I637" s="256">
        <f t="shared" si="39"/>
        <v>2.3529411764705883</v>
      </c>
      <c r="K637" t="s">
        <v>194</v>
      </c>
      <c r="L637">
        <v>16</v>
      </c>
      <c r="M637" s="2">
        <v>425</v>
      </c>
    </row>
    <row r="638" spans="2:13" ht="12.75">
      <c r="B638" s="257">
        <v>1500</v>
      </c>
      <c r="C638" s="1" t="s">
        <v>273</v>
      </c>
      <c r="D638" s="1" t="s">
        <v>54</v>
      </c>
      <c r="E638" s="1" t="s">
        <v>1537</v>
      </c>
      <c r="F638" s="30" t="s">
        <v>271</v>
      </c>
      <c r="G638" s="30" t="s">
        <v>37</v>
      </c>
      <c r="H638" s="316">
        <f t="shared" si="41"/>
        <v>-7000</v>
      </c>
      <c r="I638" s="256">
        <f t="shared" si="39"/>
        <v>3.5294117647058822</v>
      </c>
      <c r="K638" t="s">
        <v>194</v>
      </c>
      <c r="L638">
        <v>16</v>
      </c>
      <c r="M638" s="2">
        <v>425</v>
      </c>
    </row>
    <row r="639" spans="2:13" ht="12.75">
      <c r="B639" s="257">
        <v>1500</v>
      </c>
      <c r="C639" s="1" t="s">
        <v>274</v>
      </c>
      <c r="D639" s="1" t="s">
        <v>54</v>
      </c>
      <c r="E639" s="1" t="s">
        <v>1537</v>
      </c>
      <c r="F639" s="30" t="s">
        <v>271</v>
      </c>
      <c r="G639" s="30" t="s">
        <v>37</v>
      </c>
      <c r="H639" s="316">
        <f t="shared" si="41"/>
        <v>-8500</v>
      </c>
      <c r="I639" s="256">
        <f t="shared" si="39"/>
        <v>3.5294117647058822</v>
      </c>
      <c r="K639" t="s">
        <v>194</v>
      </c>
      <c r="L639">
        <v>16</v>
      </c>
      <c r="M639" s="2">
        <v>425</v>
      </c>
    </row>
    <row r="640" spans="2:13" ht="12.75">
      <c r="B640" s="257">
        <v>1000</v>
      </c>
      <c r="C640" s="1" t="s">
        <v>275</v>
      </c>
      <c r="D640" s="1" t="s">
        <v>54</v>
      </c>
      <c r="E640" s="1" t="s">
        <v>1537</v>
      </c>
      <c r="F640" s="30" t="s">
        <v>271</v>
      </c>
      <c r="G640" s="30" t="s">
        <v>276</v>
      </c>
      <c r="H640" s="316">
        <f t="shared" si="41"/>
        <v>-9500</v>
      </c>
      <c r="I640" s="256">
        <f t="shared" si="39"/>
        <v>2.3529411764705883</v>
      </c>
      <c r="K640" t="s">
        <v>194</v>
      </c>
      <c r="L640">
        <v>16</v>
      </c>
      <c r="M640" s="2">
        <v>425</v>
      </c>
    </row>
    <row r="641" spans="2:13" ht="12.75">
      <c r="B641" s="257">
        <v>1500</v>
      </c>
      <c r="C641" s="1" t="s">
        <v>281</v>
      </c>
      <c r="D641" s="1" t="s">
        <v>54</v>
      </c>
      <c r="E641" s="1" t="s">
        <v>1537</v>
      </c>
      <c r="F641" s="30" t="s">
        <v>271</v>
      </c>
      <c r="G641" s="30" t="s">
        <v>167</v>
      </c>
      <c r="H641" s="316">
        <f t="shared" si="41"/>
        <v>-11000</v>
      </c>
      <c r="I641" s="256">
        <f t="shared" si="39"/>
        <v>3.5294117647058822</v>
      </c>
      <c r="K641" t="s">
        <v>194</v>
      </c>
      <c r="L641">
        <v>16</v>
      </c>
      <c r="M641" s="2">
        <v>425</v>
      </c>
    </row>
    <row r="642" spans="2:13" ht="12.75">
      <c r="B642" s="257">
        <v>500</v>
      </c>
      <c r="C642" s="1" t="s">
        <v>282</v>
      </c>
      <c r="D642" s="1" t="s">
        <v>54</v>
      </c>
      <c r="E642" s="1" t="s">
        <v>1537</v>
      </c>
      <c r="F642" s="30" t="s">
        <v>271</v>
      </c>
      <c r="G642" s="30" t="s">
        <v>167</v>
      </c>
      <c r="H642" s="316">
        <f t="shared" si="41"/>
        <v>-11500</v>
      </c>
      <c r="I642" s="256">
        <f t="shared" si="39"/>
        <v>1.1764705882352942</v>
      </c>
      <c r="K642" t="s">
        <v>194</v>
      </c>
      <c r="L642">
        <v>16</v>
      </c>
      <c r="M642" s="2">
        <v>425</v>
      </c>
    </row>
    <row r="643" spans="2:13" ht="12.75">
      <c r="B643" s="257">
        <v>1000</v>
      </c>
      <c r="C643" s="1" t="s">
        <v>272</v>
      </c>
      <c r="D643" s="1" t="s">
        <v>54</v>
      </c>
      <c r="E643" s="1" t="s">
        <v>1537</v>
      </c>
      <c r="F643" s="30" t="s">
        <v>271</v>
      </c>
      <c r="G643" s="30" t="s">
        <v>169</v>
      </c>
      <c r="H643" s="316">
        <f t="shared" si="41"/>
        <v>-12500</v>
      </c>
      <c r="I643" s="256">
        <f t="shared" si="39"/>
        <v>2.3529411764705883</v>
      </c>
      <c r="K643" t="s">
        <v>194</v>
      </c>
      <c r="L643">
        <v>16</v>
      </c>
      <c r="M643" s="2">
        <v>425</v>
      </c>
    </row>
    <row r="644" spans="2:13" ht="12.75">
      <c r="B644" s="257">
        <v>1500</v>
      </c>
      <c r="C644" s="1" t="s">
        <v>283</v>
      </c>
      <c r="D644" s="1" t="s">
        <v>54</v>
      </c>
      <c r="E644" s="1" t="s">
        <v>1537</v>
      </c>
      <c r="F644" s="30" t="s">
        <v>271</v>
      </c>
      <c r="G644" s="30" t="s">
        <v>169</v>
      </c>
      <c r="H644" s="316">
        <f t="shared" si="41"/>
        <v>-14000</v>
      </c>
      <c r="I644" s="256">
        <f t="shared" si="39"/>
        <v>3.5294117647058822</v>
      </c>
      <c r="K644" t="s">
        <v>194</v>
      </c>
      <c r="L644">
        <v>16</v>
      </c>
      <c r="M644" s="2">
        <v>425</v>
      </c>
    </row>
    <row r="645" spans="2:13" ht="12.75">
      <c r="B645" s="257">
        <v>10000</v>
      </c>
      <c r="C645" s="1" t="s">
        <v>284</v>
      </c>
      <c r="D645" s="1" t="s">
        <v>54</v>
      </c>
      <c r="E645" s="1" t="s">
        <v>1537</v>
      </c>
      <c r="F645" s="30" t="s">
        <v>271</v>
      </c>
      <c r="G645" s="30" t="s">
        <v>169</v>
      </c>
      <c r="H645" s="316">
        <f t="shared" si="41"/>
        <v>-24000</v>
      </c>
      <c r="I645" s="256">
        <f t="shared" si="39"/>
        <v>23.529411764705884</v>
      </c>
      <c r="K645" t="s">
        <v>194</v>
      </c>
      <c r="L645">
        <v>16</v>
      </c>
      <c r="M645" s="2">
        <v>425</v>
      </c>
    </row>
    <row r="646" spans="2:13" ht="12.75">
      <c r="B646" s="257">
        <v>1500</v>
      </c>
      <c r="C646" s="1" t="s">
        <v>274</v>
      </c>
      <c r="D646" s="1" t="s">
        <v>54</v>
      </c>
      <c r="E646" s="1" t="s">
        <v>1537</v>
      </c>
      <c r="F646" s="30" t="s">
        <v>271</v>
      </c>
      <c r="G646" s="30" t="s">
        <v>169</v>
      </c>
      <c r="H646" s="316">
        <f t="shared" si="41"/>
        <v>-25500</v>
      </c>
      <c r="I646" s="256">
        <f t="shared" si="39"/>
        <v>3.5294117647058822</v>
      </c>
      <c r="K646" t="s">
        <v>194</v>
      </c>
      <c r="L646">
        <v>16</v>
      </c>
      <c r="M646" s="2">
        <v>425</v>
      </c>
    </row>
    <row r="647" spans="2:13" ht="12.75">
      <c r="B647" s="257">
        <v>1000</v>
      </c>
      <c r="C647" s="1" t="s">
        <v>275</v>
      </c>
      <c r="D647" s="1" t="s">
        <v>54</v>
      </c>
      <c r="E647" s="1" t="s">
        <v>1537</v>
      </c>
      <c r="F647" s="30" t="s">
        <v>271</v>
      </c>
      <c r="G647" s="30" t="s">
        <v>169</v>
      </c>
      <c r="H647" s="316">
        <f t="shared" si="41"/>
        <v>-26500</v>
      </c>
      <c r="I647" s="256">
        <f t="shared" si="39"/>
        <v>2.3529411764705883</v>
      </c>
      <c r="K647" t="s">
        <v>194</v>
      </c>
      <c r="L647">
        <v>16</v>
      </c>
      <c r="M647" s="2">
        <v>425</v>
      </c>
    </row>
    <row r="648" spans="2:13" ht="12.75">
      <c r="B648" s="257">
        <v>1500</v>
      </c>
      <c r="C648" s="1" t="s">
        <v>285</v>
      </c>
      <c r="D648" s="1" t="s">
        <v>54</v>
      </c>
      <c r="E648" s="1" t="s">
        <v>1537</v>
      </c>
      <c r="F648" s="30" t="s">
        <v>271</v>
      </c>
      <c r="G648" s="30" t="s">
        <v>171</v>
      </c>
      <c r="H648" s="316">
        <f t="shared" si="41"/>
        <v>-28000</v>
      </c>
      <c r="I648" s="256">
        <f t="shared" si="39"/>
        <v>3.5294117647058822</v>
      </c>
      <c r="K648" t="s">
        <v>194</v>
      </c>
      <c r="L648">
        <v>16</v>
      </c>
      <c r="M648" s="2">
        <v>425</v>
      </c>
    </row>
    <row r="649" spans="2:13" ht="12.75">
      <c r="B649" s="257">
        <v>1500</v>
      </c>
      <c r="C649" s="1" t="s">
        <v>286</v>
      </c>
      <c r="D649" s="1" t="s">
        <v>54</v>
      </c>
      <c r="E649" s="1" t="s">
        <v>1537</v>
      </c>
      <c r="F649" s="30" t="s">
        <v>271</v>
      </c>
      <c r="G649" s="30" t="s">
        <v>171</v>
      </c>
      <c r="H649" s="316">
        <f t="shared" si="41"/>
        <v>-29500</v>
      </c>
      <c r="I649" s="256">
        <f t="shared" si="39"/>
        <v>3.5294117647058822</v>
      </c>
      <c r="K649" t="s">
        <v>194</v>
      </c>
      <c r="L649">
        <v>16</v>
      </c>
      <c r="M649" s="2">
        <v>425</v>
      </c>
    </row>
    <row r="650" spans="1:13" s="60" customFormat="1" ht="12.75">
      <c r="A650" s="63"/>
      <c r="B650" s="358">
        <f>SUM(B635:B649)</f>
        <v>29500</v>
      </c>
      <c r="C650" s="63" t="s">
        <v>68</v>
      </c>
      <c r="D650" s="63"/>
      <c r="E650" s="63"/>
      <c r="F650" s="65"/>
      <c r="G650" s="65"/>
      <c r="H650" s="317">
        <v>0</v>
      </c>
      <c r="I650" s="318">
        <f t="shared" si="39"/>
        <v>69.41176470588235</v>
      </c>
      <c r="J650" s="67"/>
      <c r="K650" s="67"/>
      <c r="L650" s="67"/>
      <c r="M650" s="2">
        <v>425</v>
      </c>
    </row>
    <row r="651" spans="2:13" ht="12.75">
      <c r="B651" s="257"/>
      <c r="H651" s="316">
        <f aca="true" t="shared" si="42" ref="H651:H656">H650-B651</f>
        <v>0</v>
      </c>
      <c r="I651" s="256">
        <f t="shared" si="39"/>
        <v>0</v>
      </c>
      <c r="M651" s="2">
        <v>425</v>
      </c>
    </row>
    <row r="652" spans="2:13" ht="12.75">
      <c r="B652" s="257"/>
      <c r="H652" s="316">
        <f t="shared" si="42"/>
        <v>0</v>
      </c>
      <c r="I652" s="256">
        <f t="shared" si="39"/>
        <v>0</v>
      </c>
      <c r="M652" s="2">
        <v>425</v>
      </c>
    </row>
    <row r="653" spans="2:13" ht="12.75">
      <c r="B653" s="257">
        <v>1600</v>
      </c>
      <c r="C653" s="1" t="s">
        <v>35</v>
      </c>
      <c r="D653" s="1" t="s">
        <v>54</v>
      </c>
      <c r="E653" s="1" t="s">
        <v>36</v>
      </c>
      <c r="F653" s="30" t="s">
        <v>271</v>
      </c>
      <c r="G653" s="30" t="s">
        <v>132</v>
      </c>
      <c r="H653" s="316">
        <f t="shared" si="42"/>
        <v>-1600</v>
      </c>
      <c r="I653" s="256">
        <f t="shared" si="39"/>
        <v>3.764705882352941</v>
      </c>
      <c r="K653" t="s">
        <v>194</v>
      </c>
      <c r="L653">
        <v>16</v>
      </c>
      <c r="M653" s="2">
        <v>425</v>
      </c>
    </row>
    <row r="654" spans="2:13" ht="12.75">
      <c r="B654" s="257">
        <v>1200</v>
      </c>
      <c r="C654" s="1" t="s">
        <v>35</v>
      </c>
      <c r="D654" s="1" t="s">
        <v>54</v>
      </c>
      <c r="E654" s="1" t="s">
        <v>36</v>
      </c>
      <c r="F654" s="30" t="s">
        <v>271</v>
      </c>
      <c r="G654" s="30" t="s">
        <v>37</v>
      </c>
      <c r="H654" s="316">
        <f t="shared" si="42"/>
        <v>-2800</v>
      </c>
      <c r="I654" s="256">
        <f t="shared" si="39"/>
        <v>2.823529411764706</v>
      </c>
      <c r="K654" t="s">
        <v>194</v>
      </c>
      <c r="L654">
        <v>16</v>
      </c>
      <c r="M654" s="2">
        <v>425</v>
      </c>
    </row>
    <row r="655" spans="2:13" ht="12.75">
      <c r="B655" s="257">
        <v>1300</v>
      </c>
      <c r="C655" s="1" t="s">
        <v>35</v>
      </c>
      <c r="D655" s="1" t="s">
        <v>54</v>
      </c>
      <c r="E655" s="1" t="s">
        <v>36</v>
      </c>
      <c r="F655" s="30" t="s">
        <v>271</v>
      </c>
      <c r="G655" s="30" t="s">
        <v>167</v>
      </c>
      <c r="H655" s="316">
        <f t="shared" si="42"/>
        <v>-4100</v>
      </c>
      <c r="I655" s="256">
        <f t="shared" si="39"/>
        <v>3.0588235294117645</v>
      </c>
      <c r="K655" t="s">
        <v>194</v>
      </c>
      <c r="L655">
        <v>16</v>
      </c>
      <c r="M655" s="2">
        <v>425</v>
      </c>
    </row>
    <row r="656" spans="2:13" ht="12.75">
      <c r="B656" s="257">
        <v>700</v>
      </c>
      <c r="C656" s="1" t="s">
        <v>35</v>
      </c>
      <c r="D656" s="1" t="s">
        <v>54</v>
      </c>
      <c r="E656" s="1" t="s">
        <v>36</v>
      </c>
      <c r="F656" s="30" t="s">
        <v>271</v>
      </c>
      <c r="G656" s="30" t="s">
        <v>169</v>
      </c>
      <c r="H656" s="316">
        <f t="shared" si="42"/>
        <v>-4800</v>
      </c>
      <c r="I656" s="256">
        <f t="shared" si="39"/>
        <v>1.6470588235294117</v>
      </c>
      <c r="K656" t="s">
        <v>194</v>
      </c>
      <c r="L656">
        <v>16</v>
      </c>
      <c r="M656" s="2">
        <v>425</v>
      </c>
    </row>
    <row r="657" spans="1:13" s="60" customFormat="1" ht="12.75">
      <c r="A657" s="63"/>
      <c r="B657" s="358">
        <f>SUM(B653:B656)</f>
        <v>4800</v>
      </c>
      <c r="C657" s="63"/>
      <c r="D657" s="63"/>
      <c r="E657" s="63" t="s">
        <v>36</v>
      </c>
      <c r="F657" s="65"/>
      <c r="G657" s="65"/>
      <c r="H657" s="317">
        <v>0</v>
      </c>
      <c r="I657" s="318">
        <f t="shared" si="39"/>
        <v>11.294117647058824</v>
      </c>
      <c r="J657" s="67"/>
      <c r="K657" s="67"/>
      <c r="L657" s="67"/>
      <c r="M657" s="2">
        <v>425</v>
      </c>
    </row>
    <row r="658" spans="2:13" ht="12.75">
      <c r="B658" s="257"/>
      <c r="H658" s="316">
        <f aca="true" t="shared" si="43" ref="H658:H663">H657-B658</f>
        <v>0</v>
      </c>
      <c r="I658" s="256">
        <f t="shared" si="39"/>
        <v>0</v>
      </c>
      <c r="M658" s="2">
        <v>425</v>
      </c>
    </row>
    <row r="659" spans="2:13" ht="12.75">
      <c r="B659" s="257"/>
      <c r="H659" s="316">
        <f t="shared" si="43"/>
        <v>0</v>
      </c>
      <c r="I659" s="256">
        <f t="shared" si="39"/>
        <v>0</v>
      </c>
      <c r="M659" s="2">
        <v>425</v>
      </c>
    </row>
    <row r="660" spans="2:13" ht="12.75">
      <c r="B660" s="257">
        <v>5000</v>
      </c>
      <c r="C660" s="1" t="s">
        <v>69</v>
      </c>
      <c r="D660" s="1" t="s">
        <v>54</v>
      </c>
      <c r="E660" s="1" t="s">
        <v>1537</v>
      </c>
      <c r="F660" s="30" t="s">
        <v>287</v>
      </c>
      <c r="G660" s="30" t="s">
        <v>132</v>
      </c>
      <c r="H660" s="316">
        <f t="shared" si="43"/>
        <v>-5000</v>
      </c>
      <c r="I660" s="256">
        <f t="shared" si="39"/>
        <v>11.764705882352942</v>
      </c>
      <c r="K660" t="s">
        <v>194</v>
      </c>
      <c r="L660">
        <v>16</v>
      </c>
      <c r="M660" s="2">
        <v>425</v>
      </c>
    </row>
    <row r="661" spans="2:13" ht="12.75">
      <c r="B661" s="257">
        <v>5000</v>
      </c>
      <c r="C661" s="1" t="s">
        <v>69</v>
      </c>
      <c r="D661" s="1" t="s">
        <v>54</v>
      </c>
      <c r="E661" s="1" t="s">
        <v>1537</v>
      </c>
      <c r="F661" s="30" t="s">
        <v>287</v>
      </c>
      <c r="G661" s="30" t="s">
        <v>37</v>
      </c>
      <c r="H661" s="316">
        <f t="shared" si="43"/>
        <v>-10000</v>
      </c>
      <c r="I661" s="256">
        <f t="shared" si="39"/>
        <v>11.764705882352942</v>
      </c>
      <c r="K661" t="s">
        <v>194</v>
      </c>
      <c r="L661">
        <v>16</v>
      </c>
      <c r="M661" s="2">
        <v>425</v>
      </c>
    </row>
    <row r="662" spans="2:13" ht="12.75">
      <c r="B662" s="257">
        <v>5000</v>
      </c>
      <c r="C662" s="1" t="s">
        <v>69</v>
      </c>
      <c r="D662" s="1" t="s">
        <v>54</v>
      </c>
      <c r="E662" s="1" t="s">
        <v>1537</v>
      </c>
      <c r="F662" s="30" t="s">
        <v>287</v>
      </c>
      <c r="G662" s="30" t="s">
        <v>167</v>
      </c>
      <c r="H662" s="316">
        <f t="shared" si="43"/>
        <v>-15000</v>
      </c>
      <c r="I662" s="256">
        <f t="shared" si="39"/>
        <v>11.764705882352942</v>
      </c>
      <c r="K662" t="s">
        <v>194</v>
      </c>
      <c r="L662">
        <v>16</v>
      </c>
      <c r="M662" s="2">
        <v>425</v>
      </c>
    </row>
    <row r="663" spans="2:13" ht="12.75">
      <c r="B663" s="257">
        <v>5000</v>
      </c>
      <c r="C663" s="1" t="s">
        <v>69</v>
      </c>
      <c r="D663" s="1" t="s">
        <v>54</v>
      </c>
      <c r="E663" s="1" t="s">
        <v>1537</v>
      </c>
      <c r="F663" s="30" t="s">
        <v>287</v>
      </c>
      <c r="G663" s="30" t="s">
        <v>169</v>
      </c>
      <c r="H663" s="316">
        <f t="shared" si="43"/>
        <v>-20000</v>
      </c>
      <c r="I663" s="256">
        <f t="shared" si="39"/>
        <v>11.764705882352942</v>
      </c>
      <c r="K663" t="s">
        <v>194</v>
      </c>
      <c r="L663">
        <v>16</v>
      </c>
      <c r="M663" s="2">
        <v>425</v>
      </c>
    </row>
    <row r="664" spans="1:13" s="60" customFormat="1" ht="12.75">
      <c r="A664" s="63"/>
      <c r="B664" s="358">
        <f>SUM(B660:B663)</f>
        <v>20000</v>
      </c>
      <c r="C664" s="63" t="s">
        <v>69</v>
      </c>
      <c r="D664" s="63"/>
      <c r="E664" s="63"/>
      <c r="F664" s="65"/>
      <c r="G664" s="65"/>
      <c r="H664" s="317">
        <v>0</v>
      </c>
      <c r="I664" s="318">
        <f t="shared" si="39"/>
        <v>47.05882352941177</v>
      </c>
      <c r="J664" s="67"/>
      <c r="K664" s="67"/>
      <c r="L664" s="67"/>
      <c r="M664" s="2">
        <v>425</v>
      </c>
    </row>
    <row r="665" spans="2:13" ht="12.75">
      <c r="B665" s="257"/>
      <c r="H665" s="316">
        <f aca="true" t="shared" si="44" ref="H665:H670">H664-B665</f>
        <v>0</v>
      </c>
      <c r="I665" s="256">
        <f aca="true" t="shared" si="45" ref="I665:I728">+B665/M665</f>
        <v>0</v>
      </c>
      <c r="M665" s="2">
        <v>425</v>
      </c>
    </row>
    <row r="666" spans="2:13" ht="12.75">
      <c r="B666" s="257"/>
      <c r="H666" s="316">
        <f t="shared" si="44"/>
        <v>0</v>
      </c>
      <c r="I666" s="256">
        <f t="shared" si="45"/>
        <v>0</v>
      </c>
      <c r="M666" s="2">
        <v>425</v>
      </c>
    </row>
    <row r="667" spans="2:13" ht="12.75">
      <c r="B667" s="257">
        <v>2000</v>
      </c>
      <c r="C667" s="1" t="s">
        <v>39</v>
      </c>
      <c r="D667" s="1" t="s">
        <v>54</v>
      </c>
      <c r="E667" s="1" t="s">
        <v>1537</v>
      </c>
      <c r="F667" s="30" t="s">
        <v>271</v>
      </c>
      <c r="G667" s="30" t="s">
        <v>132</v>
      </c>
      <c r="H667" s="316">
        <f t="shared" si="44"/>
        <v>-2000</v>
      </c>
      <c r="I667" s="256">
        <f t="shared" si="45"/>
        <v>4.705882352941177</v>
      </c>
      <c r="K667" t="s">
        <v>194</v>
      </c>
      <c r="L667">
        <v>16</v>
      </c>
      <c r="M667" s="2">
        <v>425</v>
      </c>
    </row>
    <row r="668" spans="2:13" ht="12.75">
      <c r="B668" s="257">
        <v>2000</v>
      </c>
      <c r="C668" s="1" t="s">
        <v>39</v>
      </c>
      <c r="D668" s="1" t="s">
        <v>54</v>
      </c>
      <c r="E668" s="1" t="s">
        <v>1537</v>
      </c>
      <c r="F668" s="30" t="s">
        <v>271</v>
      </c>
      <c r="G668" s="30" t="s">
        <v>37</v>
      </c>
      <c r="H668" s="316">
        <f t="shared" si="44"/>
        <v>-4000</v>
      </c>
      <c r="I668" s="256">
        <f t="shared" si="45"/>
        <v>4.705882352941177</v>
      </c>
      <c r="K668" t="s">
        <v>194</v>
      </c>
      <c r="L668">
        <v>16</v>
      </c>
      <c r="M668" s="2">
        <v>425</v>
      </c>
    </row>
    <row r="669" spans="2:13" ht="12.75">
      <c r="B669" s="257">
        <v>2000</v>
      </c>
      <c r="C669" s="1" t="s">
        <v>39</v>
      </c>
      <c r="D669" s="1" t="s">
        <v>54</v>
      </c>
      <c r="E669" s="1" t="s">
        <v>1537</v>
      </c>
      <c r="F669" s="30" t="s">
        <v>271</v>
      </c>
      <c r="G669" s="30" t="s">
        <v>167</v>
      </c>
      <c r="H669" s="316">
        <f t="shared" si="44"/>
        <v>-6000</v>
      </c>
      <c r="I669" s="256">
        <f t="shared" si="45"/>
        <v>4.705882352941177</v>
      </c>
      <c r="K669" t="s">
        <v>194</v>
      </c>
      <c r="L669">
        <v>16</v>
      </c>
      <c r="M669" s="2">
        <v>425</v>
      </c>
    </row>
    <row r="670" spans="2:13" ht="12.75">
      <c r="B670" s="257">
        <v>2000</v>
      </c>
      <c r="C670" s="1" t="s">
        <v>39</v>
      </c>
      <c r="D670" s="1" t="s">
        <v>54</v>
      </c>
      <c r="E670" s="1" t="s">
        <v>1537</v>
      </c>
      <c r="F670" s="30" t="s">
        <v>271</v>
      </c>
      <c r="G670" s="30" t="s">
        <v>169</v>
      </c>
      <c r="H670" s="316">
        <f t="shared" si="44"/>
        <v>-8000</v>
      </c>
      <c r="I670" s="256">
        <f t="shared" si="45"/>
        <v>4.705882352941177</v>
      </c>
      <c r="K670" t="s">
        <v>194</v>
      </c>
      <c r="L670">
        <v>16</v>
      </c>
      <c r="M670" s="2">
        <v>425</v>
      </c>
    </row>
    <row r="671" spans="1:13" s="60" customFormat="1" ht="12.75">
      <c r="A671" s="63"/>
      <c r="B671" s="358">
        <f>SUM(B667:B670)</f>
        <v>8000</v>
      </c>
      <c r="C671" s="63" t="s">
        <v>39</v>
      </c>
      <c r="D671" s="63"/>
      <c r="E671" s="63"/>
      <c r="F671" s="65"/>
      <c r="G671" s="65"/>
      <c r="H671" s="317">
        <v>0</v>
      </c>
      <c r="I671" s="318">
        <f t="shared" si="45"/>
        <v>18.823529411764707</v>
      </c>
      <c r="J671" s="67"/>
      <c r="K671" s="67"/>
      <c r="L671" s="67"/>
      <c r="M671" s="2">
        <v>425</v>
      </c>
    </row>
    <row r="672" spans="2:13" ht="12.75">
      <c r="B672" s="257"/>
      <c r="H672" s="316">
        <f>H671-B672</f>
        <v>0</v>
      </c>
      <c r="I672" s="256">
        <f t="shared" si="45"/>
        <v>0</v>
      </c>
      <c r="M672" s="2">
        <v>425</v>
      </c>
    </row>
    <row r="673" spans="2:13" ht="12.75">
      <c r="B673" s="257"/>
      <c r="H673" s="316">
        <f>H672-B673</f>
        <v>0</v>
      </c>
      <c r="I673" s="256">
        <f t="shared" si="45"/>
        <v>0</v>
      </c>
      <c r="M673" s="2">
        <v>425</v>
      </c>
    </row>
    <row r="674" spans="2:13" ht="12.75">
      <c r="B674" s="257">
        <v>1500</v>
      </c>
      <c r="C674" s="1" t="s">
        <v>102</v>
      </c>
      <c r="D674" s="1" t="s">
        <v>54</v>
      </c>
      <c r="E674" s="1" t="s">
        <v>289</v>
      </c>
      <c r="F674" s="30" t="s">
        <v>271</v>
      </c>
      <c r="G674" s="30" t="s">
        <v>37</v>
      </c>
      <c r="H674" s="316">
        <f>H673-B674</f>
        <v>-1500</v>
      </c>
      <c r="I674" s="256">
        <f t="shared" si="45"/>
        <v>3.5294117647058822</v>
      </c>
      <c r="K674" t="s">
        <v>194</v>
      </c>
      <c r="L674">
        <v>16</v>
      </c>
      <c r="M674" s="2">
        <v>425</v>
      </c>
    </row>
    <row r="675" spans="2:13" ht="12.75">
      <c r="B675" s="257">
        <v>500</v>
      </c>
      <c r="C675" s="1" t="s">
        <v>102</v>
      </c>
      <c r="D675" s="1" t="s">
        <v>54</v>
      </c>
      <c r="E675" s="1" t="s">
        <v>289</v>
      </c>
      <c r="F675" s="30" t="s">
        <v>271</v>
      </c>
      <c r="G675" s="30" t="s">
        <v>167</v>
      </c>
      <c r="H675" s="316">
        <f>H674-B675</f>
        <v>-2000</v>
      </c>
      <c r="I675" s="256">
        <f t="shared" si="45"/>
        <v>1.1764705882352942</v>
      </c>
      <c r="K675" t="s">
        <v>194</v>
      </c>
      <c r="L675">
        <v>16</v>
      </c>
      <c r="M675" s="2">
        <v>425</v>
      </c>
    </row>
    <row r="676" spans="2:13" ht="12.75">
      <c r="B676" s="257">
        <v>1000</v>
      </c>
      <c r="C676" s="1" t="s">
        <v>102</v>
      </c>
      <c r="D676" s="1" t="s">
        <v>54</v>
      </c>
      <c r="E676" s="1" t="s">
        <v>289</v>
      </c>
      <c r="F676" s="30" t="s">
        <v>271</v>
      </c>
      <c r="G676" s="30" t="s">
        <v>169</v>
      </c>
      <c r="H676" s="316">
        <f>H675-B676</f>
        <v>-3000</v>
      </c>
      <c r="I676" s="256">
        <f t="shared" si="45"/>
        <v>2.3529411764705883</v>
      </c>
      <c r="K676" t="s">
        <v>194</v>
      </c>
      <c r="L676">
        <v>16</v>
      </c>
      <c r="M676" s="2">
        <v>425</v>
      </c>
    </row>
    <row r="677" spans="1:13" s="67" customFormat="1" ht="12.75">
      <c r="A677" s="63"/>
      <c r="B677" s="358">
        <f>SUM(B674:B676)</f>
        <v>3000</v>
      </c>
      <c r="C677" s="63"/>
      <c r="D677" s="63"/>
      <c r="E677" s="63" t="s">
        <v>41</v>
      </c>
      <c r="F677" s="65"/>
      <c r="G677" s="65"/>
      <c r="H677" s="317">
        <v>0</v>
      </c>
      <c r="I677" s="318">
        <f t="shared" si="45"/>
        <v>7.0588235294117645</v>
      </c>
      <c r="M677" s="2">
        <v>425</v>
      </c>
    </row>
    <row r="678" spans="2:13" ht="12.75">
      <c r="B678" s="257"/>
      <c r="H678" s="316">
        <f>H677-B678</f>
        <v>0</v>
      </c>
      <c r="I678" s="256">
        <f t="shared" si="45"/>
        <v>0</v>
      </c>
      <c r="M678" s="2">
        <v>425</v>
      </c>
    </row>
    <row r="679" spans="2:13" ht="12.75">
      <c r="B679" s="257"/>
      <c r="H679" s="316">
        <f>H678-B679</f>
        <v>0</v>
      </c>
      <c r="I679" s="256">
        <f t="shared" si="45"/>
        <v>0</v>
      </c>
      <c r="M679" s="2">
        <v>425</v>
      </c>
    </row>
    <row r="680" spans="2:13" ht="12.75">
      <c r="B680" s="257"/>
      <c r="H680" s="316">
        <f>H679-B680</f>
        <v>0</v>
      </c>
      <c r="I680" s="256">
        <f t="shared" si="45"/>
        <v>0</v>
      </c>
      <c r="M680" s="2">
        <v>425</v>
      </c>
    </row>
    <row r="681" spans="2:13" ht="12.75">
      <c r="B681" s="257"/>
      <c r="H681" s="316">
        <f>H680-B681</f>
        <v>0</v>
      </c>
      <c r="I681" s="256">
        <f t="shared" si="45"/>
        <v>0</v>
      </c>
      <c r="M681" s="2">
        <v>425</v>
      </c>
    </row>
    <row r="682" spans="1:13" s="67" customFormat="1" ht="12.75">
      <c r="A682" s="63"/>
      <c r="B682" s="358">
        <f>+B687+B701+B708+B713+B719+B725</f>
        <v>46600</v>
      </c>
      <c r="C682" s="68" t="s">
        <v>1512</v>
      </c>
      <c r="D682" s="69" t="s">
        <v>1550</v>
      </c>
      <c r="E682" s="68" t="s">
        <v>74</v>
      </c>
      <c r="F682" s="70" t="s">
        <v>1513</v>
      </c>
      <c r="G682" s="77" t="s">
        <v>1497</v>
      </c>
      <c r="H682" s="317"/>
      <c r="I682" s="318">
        <f t="shared" si="45"/>
        <v>109.6470588235294</v>
      </c>
      <c r="J682" s="66"/>
      <c r="K682" s="66"/>
      <c r="M682" s="2">
        <v>425</v>
      </c>
    </row>
    <row r="683" spans="2:13" ht="12.75">
      <c r="B683" s="257"/>
      <c r="H683" s="316">
        <v>0</v>
      </c>
      <c r="I683" s="256">
        <f t="shared" si="45"/>
        <v>0</v>
      </c>
      <c r="M683" s="2">
        <v>425</v>
      </c>
    </row>
    <row r="684" spans="2:13" ht="12.75">
      <c r="B684" s="257">
        <v>4000</v>
      </c>
      <c r="C684" s="1" t="s">
        <v>18</v>
      </c>
      <c r="D684" s="1" t="s">
        <v>12</v>
      </c>
      <c r="E684" s="1" t="s">
        <v>194</v>
      </c>
      <c r="F684" s="62" t="s">
        <v>263</v>
      </c>
      <c r="G684" s="30" t="s">
        <v>165</v>
      </c>
      <c r="H684" s="316">
        <f>H683-B684</f>
        <v>-4000</v>
      </c>
      <c r="I684" s="256">
        <f t="shared" si="45"/>
        <v>9.411764705882353</v>
      </c>
      <c r="K684" t="s">
        <v>0</v>
      </c>
      <c r="L684">
        <v>16</v>
      </c>
      <c r="M684" s="2">
        <v>425</v>
      </c>
    </row>
    <row r="685" spans="2:13" ht="12.75">
      <c r="B685" s="257">
        <v>5000</v>
      </c>
      <c r="C685" s="1" t="s">
        <v>18</v>
      </c>
      <c r="D685" s="1" t="s">
        <v>12</v>
      </c>
      <c r="E685" s="1" t="s">
        <v>194</v>
      </c>
      <c r="F685" s="62" t="s">
        <v>266</v>
      </c>
      <c r="G685" s="30" t="s">
        <v>171</v>
      </c>
      <c r="H685" s="316">
        <f>H684-B685</f>
        <v>-9000</v>
      </c>
      <c r="I685" s="256">
        <f t="shared" si="45"/>
        <v>11.764705882352942</v>
      </c>
      <c r="K685" t="s">
        <v>0</v>
      </c>
      <c r="L685" s="18">
        <v>16</v>
      </c>
      <c r="M685" s="2">
        <v>425</v>
      </c>
    </row>
    <row r="686" spans="2:13" ht="12.75">
      <c r="B686" s="257">
        <v>2000</v>
      </c>
      <c r="C686" s="1" t="s">
        <v>18</v>
      </c>
      <c r="D686" s="62" t="s">
        <v>12</v>
      </c>
      <c r="E686" s="1" t="s">
        <v>194</v>
      </c>
      <c r="F686" s="62" t="s">
        <v>267</v>
      </c>
      <c r="G686" s="30" t="s">
        <v>173</v>
      </c>
      <c r="H686" s="316">
        <f>H685-B686</f>
        <v>-11000</v>
      </c>
      <c r="I686" s="256">
        <f t="shared" si="45"/>
        <v>4.705882352941177</v>
      </c>
      <c r="K686" t="s">
        <v>0</v>
      </c>
      <c r="L686" s="18">
        <v>16</v>
      </c>
      <c r="M686" s="2">
        <v>425</v>
      </c>
    </row>
    <row r="687" spans="1:13" s="60" customFormat="1" ht="12.75">
      <c r="A687" s="14"/>
      <c r="B687" s="357">
        <f>SUM(B684:B686)</f>
        <v>11000</v>
      </c>
      <c r="C687" s="14"/>
      <c r="D687" s="14"/>
      <c r="E687" s="14"/>
      <c r="F687" s="21"/>
      <c r="G687" s="21"/>
      <c r="H687" s="317">
        <v>0</v>
      </c>
      <c r="I687" s="318">
        <f t="shared" si="45"/>
        <v>25.88235294117647</v>
      </c>
      <c r="M687" s="2">
        <v>425</v>
      </c>
    </row>
    <row r="688" spans="2:13" ht="12.75">
      <c r="B688" s="257"/>
      <c r="H688" s="316">
        <f aca="true" t="shared" si="46" ref="H688:H700">H687-B688</f>
        <v>0</v>
      </c>
      <c r="I688" s="256">
        <f t="shared" si="45"/>
        <v>0</v>
      </c>
      <c r="M688" s="2">
        <v>425</v>
      </c>
    </row>
    <row r="689" spans="2:13" ht="12.75">
      <c r="B689" s="257"/>
      <c r="H689" s="316">
        <f t="shared" si="46"/>
        <v>0</v>
      </c>
      <c r="I689" s="256">
        <f t="shared" si="45"/>
        <v>0</v>
      </c>
      <c r="M689" s="2">
        <v>425</v>
      </c>
    </row>
    <row r="690" spans="2:13" ht="12.75">
      <c r="B690" s="257">
        <v>1500</v>
      </c>
      <c r="C690" s="1" t="s">
        <v>277</v>
      </c>
      <c r="D690" s="1" t="s">
        <v>54</v>
      </c>
      <c r="E690" s="1" t="s">
        <v>1537</v>
      </c>
      <c r="F690" s="30" t="s">
        <v>271</v>
      </c>
      <c r="G690" s="30" t="s">
        <v>165</v>
      </c>
      <c r="H690" s="316">
        <f t="shared" si="46"/>
        <v>-1500</v>
      </c>
      <c r="I690" s="256">
        <f t="shared" si="45"/>
        <v>3.5294117647058822</v>
      </c>
      <c r="K690" t="s">
        <v>194</v>
      </c>
      <c r="L690">
        <v>16</v>
      </c>
      <c r="M690" s="2">
        <v>425</v>
      </c>
    </row>
    <row r="691" spans="2:13" ht="12.75">
      <c r="B691" s="257">
        <v>500</v>
      </c>
      <c r="C691" s="1" t="s">
        <v>278</v>
      </c>
      <c r="D691" s="1" t="s">
        <v>54</v>
      </c>
      <c r="E691" s="1" t="s">
        <v>1537</v>
      </c>
      <c r="F691" s="30" t="s">
        <v>271</v>
      </c>
      <c r="G691" s="30" t="s">
        <v>165</v>
      </c>
      <c r="H691" s="316">
        <f t="shared" si="46"/>
        <v>-2000</v>
      </c>
      <c r="I691" s="256">
        <f t="shared" si="45"/>
        <v>1.1764705882352942</v>
      </c>
      <c r="K691" t="s">
        <v>194</v>
      </c>
      <c r="L691">
        <v>16</v>
      </c>
      <c r="M691" s="2">
        <v>425</v>
      </c>
    </row>
    <row r="692" spans="2:13" ht="12.75">
      <c r="B692" s="257">
        <v>500</v>
      </c>
      <c r="C692" s="1" t="s">
        <v>279</v>
      </c>
      <c r="D692" s="1" t="s">
        <v>54</v>
      </c>
      <c r="E692" s="1" t="s">
        <v>1537</v>
      </c>
      <c r="F692" s="30" t="s">
        <v>271</v>
      </c>
      <c r="G692" s="30" t="s">
        <v>165</v>
      </c>
      <c r="H692" s="316">
        <f t="shared" si="46"/>
        <v>-2500</v>
      </c>
      <c r="I692" s="256">
        <f t="shared" si="45"/>
        <v>1.1764705882352942</v>
      </c>
      <c r="K692" t="s">
        <v>194</v>
      </c>
      <c r="L692">
        <v>16</v>
      </c>
      <c r="M692" s="2">
        <v>425</v>
      </c>
    </row>
    <row r="693" spans="2:13" ht="12.75">
      <c r="B693" s="257">
        <v>2000</v>
      </c>
      <c r="C693" s="1" t="s">
        <v>280</v>
      </c>
      <c r="D693" s="1" t="s">
        <v>54</v>
      </c>
      <c r="E693" s="1" t="s">
        <v>1537</v>
      </c>
      <c r="F693" s="30" t="s">
        <v>271</v>
      </c>
      <c r="G693" s="30" t="s">
        <v>165</v>
      </c>
      <c r="H693" s="316">
        <f t="shared" si="46"/>
        <v>-4500</v>
      </c>
      <c r="I693" s="256">
        <f t="shared" si="45"/>
        <v>4.705882352941177</v>
      </c>
      <c r="K693" t="s">
        <v>194</v>
      </c>
      <c r="L693">
        <v>16</v>
      </c>
      <c r="M693" s="2">
        <v>425</v>
      </c>
    </row>
    <row r="694" spans="2:13" ht="12.75">
      <c r="B694" s="257">
        <v>1500</v>
      </c>
      <c r="C694" s="1" t="s">
        <v>270</v>
      </c>
      <c r="D694" s="1" t="s">
        <v>54</v>
      </c>
      <c r="E694" s="1" t="s">
        <v>1537</v>
      </c>
      <c r="F694" s="30" t="s">
        <v>271</v>
      </c>
      <c r="G694" s="30" t="s">
        <v>165</v>
      </c>
      <c r="H694" s="316">
        <f t="shared" si="46"/>
        <v>-6000</v>
      </c>
      <c r="I694" s="256">
        <f t="shared" si="45"/>
        <v>3.5294117647058822</v>
      </c>
      <c r="K694" t="s">
        <v>194</v>
      </c>
      <c r="L694">
        <v>16</v>
      </c>
      <c r="M694" s="2">
        <v>425</v>
      </c>
    </row>
    <row r="695" spans="2:13" ht="12.75">
      <c r="B695" s="257">
        <v>1500</v>
      </c>
      <c r="C695" s="1" t="s">
        <v>277</v>
      </c>
      <c r="D695" s="1" t="s">
        <v>54</v>
      </c>
      <c r="E695" s="1" t="s">
        <v>1537</v>
      </c>
      <c r="F695" s="30" t="s">
        <v>271</v>
      </c>
      <c r="G695" s="30" t="s">
        <v>171</v>
      </c>
      <c r="H695" s="316">
        <f t="shared" si="46"/>
        <v>-7500</v>
      </c>
      <c r="I695" s="256">
        <f t="shared" si="45"/>
        <v>3.5294117647058822</v>
      </c>
      <c r="K695" t="s">
        <v>194</v>
      </c>
      <c r="L695">
        <v>16</v>
      </c>
      <c r="M695" s="2">
        <v>425</v>
      </c>
    </row>
    <row r="696" spans="2:13" ht="12.75">
      <c r="B696" s="257">
        <v>500</v>
      </c>
      <c r="C696" s="1" t="s">
        <v>278</v>
      </c>
      <c r="D696" s="1" t="s">
        <v>54</v>
      </c>
      <c r="E696" s="1" t="s">
        <v>1537</v>
      </c>
      <c r="F696" s="30" t="s">
        <v>271</v>
      </c>
      <c r="G696" s="30" t="s">
        <v>171</v>
      </c>
      <c r="H696" s="316">
        <f t="shared" si="46"/>
        <v>-8000</v>
      </c>
      <c r="I696" s="256">
        <f t="shared" si="45"/>
        <v>1.1764705882352942</v>
      </c>
      <c r="K696" t="s">
        <v>194</v>
      </c>
      <c r="L696">
        <v>16</v>
      </c>
      <c r="M696" s="2">
        <v>425</v>
      </c>
    </row>
    <row r="697" spans="2:13" ht="12.75">
      <c r="B697" s="257">
        <v>500</v>
      </c>
      <c r="C697" s="1" t="s">
        <v>279</v>
      </c>
      <c r="D697" s="1" t="s">
        <v>54</v>
      </c>
      <c r="E697" s="1" t="s">
        <v>1537</v>
      </c>
      <c r="F697" s="30" t="s">
        <v>271</v>
      </c>
      <c r="G697" s="30" t="s">
        <v>171</v>
      </c>
      <c r="H697" s="316">
        <f t="shared" si="46"/>
        <v>-8500</v>
      </c>
      <c r="I697" s="256">
        <f t="shared" si="45"/>
        <v>1.1764705882352942</v>
      </c>
      <c r="K697" t="s">
        <v>194</v>
      </c>
      <c r="L697">
        <v>16</v>
      </c>
      <c r="M697" s="2">
        <v>425</v>
      </c>
    </row>
    <row r="698" spans="2:13" ht="12.75">
      <c r="B698" s="257">
        <v>2000</v>
      </c>
      <c r="C698" s="1" t="s">
        <v>280</v>
      </c>
      <c r="D698" s="1" t="s">
        <v>54</v>
      </c>
      <c r="E698" s="1" t="s">
        <v>1537</v>
      </c>
      <c r="F698" s="30" t="s">
        <v>271</v>
      </c>
      <c r="G698" s="30" t="s">
        <v>171</v>
      </c>
      <c r="H698" s="316">
        <f t="shared" si="46"/>
        <v>-10500</v>
      </c>
      <c r="I698" s="256">
        <f t="shared" si="45"/>
        <v>4.705882352941177</v>
      </c>
      <c r="K698" t="s">
        <v>194</v>
      </c>
      <c r="L698">
        <v>16</v>
      </c>
      <c r="M698" s="2">
        <v>425</v>
      </c>
    </row>
    <row r="699" spans="2:13" ht="12.75">
      <c r="B699" s="257">
        <v>500</v>
      </c>
      <c r="C699" s="1" t="s">
        <v>278</v>
      </c>
      <c r="D699" s="1" t="s">
        <v>54</v>
      </c>
      <c r="E699" s="1" t="s">
        <v>1537</v>
      </c>
      <c r="F699" s="30" t="s">
        <v>271</v>
      </c>
      <c r="G699" s="30" t="s">
        <v>173</v>
      </c>
      <c r="H699" s="316">
        <f t="shared" si="46"/>
        <v>-11000</v>
      </c>
      <c r="I699" s="256">
        <f t="shared" si="45"/>
        <v>1.1764705882352942</v>
      </c>
      <c r="K699" t="s">
        <v>194</v>
      </c>
      <c r="L699">
        <v>16</v>
      </c>
      <c r="M699" s="2">
        <v>425</v>
      </c>
    </row>
    <row r="700" spans="2:13" ht="12.75">
      <c r="B700" s="257">
        <v>500</v>
      </c>
      <c r="C700" s="1" t="s">
        <v>279</v>
      </c>
      <c r="D700" s="1" t="s">
        <v>54</v>
      </c>
      <c r="E700" s="1" t="s">
        <v>1537</v>
      </c>
      <c r="F700" s="30" t="s">
        <v>271</v>
      </c>
      <c r="G700" s="30" t="s">
        <v>173</v>
      </c>
      <c r="H700" s="316">
        <f t="shared" si="46"/>
        <v>-11500</v>
      </c>
      <c r="I700" s="256">
        <f t="shared" si="45"/>
        <v>1.1764705882352942</v>
      </c>
      <c r="K700" t="s">
        <v>194</v>
      </c>
      <c r="L700">
        <v>16</v>
      </c>
      <c r="M700" s="2">
        <v>425</v>
      </c>
    </row>
    <row r="701" spans="1:13" s="60" customFormat="1" ht="12.75">
      <c r="A701" s="14"/>
      <c r="B701" s="357">
        <f>SUM(B690:B700)</f>
        <v>11500</v>
      </c>
      <c r="C701" s="14" t="s">
        <v>34</v>
      </c>
      <c r="D701" s="14"/>
      <c r="E701" s="14"/>
      <c r="F701" s="21"/>
      <c r="G701" s="21"/>
      <c r="H701" s="317">
        <v>0</v>
      </c>
      <c r="I701" s="318">
        <f t="shared" si="45"/>
        <v>27.058823529411764</v>
      </c>
      <c r="M701" s="2">
        <v>425</v>
      </c>
    </row>
    <row r="702" spans="2:13" ht="12.75">
      <c r="B702" s="257"/>
      <c r="H702" s="316">
        <f aca="true" t="shared" si="47" ref="H702:H707">H701-B702</f>
        <v>0</v>
      </c>
      <c r="I702" s="256">
        <f t="shared" si="45"/>
        <v>0</v>
      </c>
      <c r="M702" s="2">
        <v>425</v>
      </c>
    </row>
    <row r="703" spans="2:13" ht="12.75">
      <c r="B703" s="257"/>
      <c r="H703" s="316">
        <f t="shared" si="47"/>
        <v>0</v>
      </c>
      <c r="I703" s="256">
        <f t="shared" si="45"/>
        <v>0</v>
      </c>
      <c r="M703" s="2">
        <v>425</v>
      </c>
    </row>
    <row r="704" spans="2:13" ht="12.75">
      <c r="B704" s="257">
        <v>1400</v>
      </c>
      <c r="C704" s="1" t="s">
        <v>35</v>
      </c>
      <c r="D704" s="1" t="s">
        <v>54</v>
      </c>
      <c r="E704" s="1" t="s">
        <v>36</v>
      </c>
      <c r="F704" s="30" t="s">
        <v>271</v>
      </c>
      <c r="G704" s="30" t="s">
        <v>165</v>
      </c>
      <c r="H704" s="316">
        <f t="shared" si="47"/>
        <v>-1400</v>
      </c>
      <c r="I704" s="256">
        <f t="shared" si="45"/>
        <v>3.2941176470588234</v>
      </c>
      <c r="K704" t="s">
        <v>194</v>
      </c>
      <c r="L704">
        <v>16</v>
      </c>
      <c r="M704" s="2">
        <v>425</v>
      </c>
    </row>
    <row r="705" spans="2:13" ht="12.75">
      <c r="B705" s="257">
        <v>1600</v>
      </c>
      <c r="C705" s="1" t="s">
        <v>35</v>
      </c>
      <c r="D705" s="1" t="s">
        <v>54</v>
      </c>
      <c r="E705" s="1" t="s">
        <v>36</v>
      </c>
      <c r="F705" s="30" t="s">
        <v>271</v>
      </c>
      <c r="G705" s="30" t="s">
        <v>171</v>
      </c>
      <c r="H705" s="316">
        <f t="shared" si="47"/>
        <v>-3000</v>
      </c>
      <c r="I705" s="256">
        <f t="shared" si="45"/>
        <v>3.764705882352941</v>
      </c>
      <c r="K705" t="s">
        <v>194</v>
      </c>
      <c r="L705">
        <v>16</v>
      </c>
      <c r="M705" s="2">
        <v>425</v>
      </c>
    </row>
    <row r="706" spans="2:13" ht="12.75">
      <c r="B706" s="257">
        <v>1600</v>
      </c>
      <c r="C706" s="1" t="s">
        <v>35</v>
      </c>
      <c r="D706" s="1" t="s">
        <v>54</v>
      </c>
      <c r="E706" s="1" t="s">
        <v>36</v>
      </c>
      <c r="F706" s="30" t="s">
        <v>271</v>
      </c>
      <c r="G706" s="30" t="s">
        <v>173</v>
      </c>
      <c r="H706" s="316">
        <f t="shared" si="47"/>
        <v>-4600</v>
      </c>
      <c r="I706" s="256">
        <f t="shared" si="45"/>
        <v>3.764705882352941</v>
      </c>
      <c r="K706" t="s">
        <v>194</v>
      </c>
      <c r="L706">
        <v>16</v>
      </c>
      <c r="M706" s="2">
        <v>425</v>
      </c>
    </row>
    <row r="707" spans="1:13" s="72" customFormat="1" ht="12.75">
      <c r="A707" s="1"/>
      <c r="B707" s="257">
        <v>1200</v>
      </c>
      <c r="C707" s="1" t="s">
        <v>35</v>
      </c>
      <c r="D707" s="1" t="s">
        <v>54</v>
      </c>
      <c r="E707" s="1" t="s">
        <v>36</v>
      </c>
      <c r="F707" s="30" t="s">
        <v>271</v>
      </c>
      <c r="G707" s="30" t="s">
        <v>175</v>
      </c>
      <c r="H707" s="316">
        <f t="shared" si="47"/>
        <v>-5800</v>
      </c>
      <c r="I707" s="256">
        <f t="shared" si="45"/>
        <v>2.823529411764706</v>
      </c>
      <c r="J707"/>
      <c r="K707" t="s">
        <v>194</v>
      </c>
      <c r="L707">
        <v>16</v>
      </c>
      <c r="M707" s="2">
        <v>425</v>
      </c>
    </row>
    <row r="708" spans="1:13" s="60" customFormat="1" ht="12.75">
      <c r="A708" s="14"/>
      <c r="B708" s="357">
        <f>SUM(B704:B707)</f>
        <v>5800</v>
      </c>
      <c r="C708" s="14"/>
      <c r="D708" s="14"/>
      <c r="E708" s="14" t="s">
        <v>36</v>
      </c>
      <c r="F708" s="21"/>
      <c r="G708" s="21"/>
      <c r="H708" s="317">
        <v>0</v>
      </c>
      <c r="I708" s="318">
        <f t="shared" si="45"/>
        <v>13.647058823529411</v>
      </c>
      <c r="M708" s="2">
        <v>425</v>
      </c>
    </row>
    <row r="709" spans="2:13" ht="12.75">
      <c r="B709" s="257"/>
      <c r="H709" s="316">
        <f>H708-B709</f>
        <v>0</v>
      </c>
      <c r="I709" s="256">
        <f t="shared" si="45"/>
        <v>0</v>
      </c>
      <c r="M709" s="2">
        <v>425</v>
      </c>
    </row>
    <row r="710" spans="2:13" ht="12.75">
      <c r="B710" s="257"/>
      <c r="H710" s="316">
        <f>H709-B710</f>
        <v>0</v>
      </c>
      <c r="I710" s="256">
        <f t="shared" si="45"/>
        <v>0</v>
      </c>
      <c r="M710" s="2">
        <v>425</v>
      </c>
    </row>
    <row r="711" spans="2:13" ht="12.75">
      <c r="B711" s="257">
        <v>5000</v>
      </c>
      <c r="C711" s="1" t="s">
        <v>69</v>
      </c>
      <c r="D711" s="1" t="s">
        <v>54</v>
      </c>
      <c r="E711" s="1" t="s">
        <v>1537</v>
      </c>
      <c r="F711" s="30" t="s">
        <v>287</v>
      </c>
      <c r="G711" s="30" t="s">
        <v>165</v>
      </c>
      <c r="H711" s="316">
        <f>H710-B711</f>
        <v>-5000</v>
      </c>
      <c r="I711" s="256">
        <f t="shared" si="45"/>
        <v>11.764705882352942</v>
      </c>
      <c r="K711" t="s">
        <v>194</v>
      </c>
      <c r="L711">
        <v>16</v>
      </c>
      <c r="M711" s="2">
        <v>425</v>
      </c>
    </row>
    <row r="712" spans="1:13" s="72" customFormat="1" ht="12.75">
      <c r="A712" s="1"/>
      <c r="B712" s="257">
        <v>5000</v>
      </c>
      <c r="C712" s="1" t="s">
        <v>69</v>
      </c>
      <c r="D712" s="1" t="s">
        <v>54</v>
      </c>
      <c r="E712" s="1" t="s">
        <v>1537</v>
      </c>
      <c r="F712" s="30" t="s">
        <v>288</v>
      </c>
      <c r="G712" s="30" t="s">
        <v>171</v>
      </c>
      <c r="H712" s="316">
        <f>H711-B712</f>
        <v>-10000</v>
      </c>
      <c r="I712" s="256">
        <f t="shared" si="45"/>
        <v>11.764705882352942</v>
      </c>
      <c r="J712"/>
      <c r="K712" t="s">
        <v>194</v>
      </c>
      <c r="L712">
        <v>16</v>
      </c>
      <c r="M712" s="2">
        <v>425</v>
      </c>
    </row>
    <row r="713" spans="1:13" s="60" customFormat="1" ht="12.75">
      <c r="A713" s="14"/>
      <c r="B713" s="357">
        <f>SUM(B711:B712)</f>
        <v>10000</v>
      </c>
      <c r="C713" s="14" t="s">
        <v>69</v>
      </c>
      <c r="D713" s="14"/>
      <c r="E713" s="14"/>
      <c r="F713" s="21"/>
      <c r="G713" s="21"/>
      <c r="H713" s="317">
        <v>0</v>
      </c>
      <c r="I713" s="318">
        <f t="shared" si="45"/>
        <v>23.529411764705884</v>
      </c>
      <c r="M713" s="2">
        <v>425</v>
      </c>
    </row>
    <row r="714" spans="2:13" ht="12.75">
      <c r="B714" s="257"/>
      <c r="H714" s="316">
        <f>H713-B714</f>
        <v>0</v>
      </c>
      <c r="I714" s="256">
        <f t="shared" si="45"/>
        <v>0</v>
      </c>
      <c r="M714" s="2">
        <v>425</v>
      </c>
    </row>
    <row r="715" spans="2:13" ht="12.75">
      <c r="B715" s="257"/>
      <c r="H715" s="316">
        <f>H714-B715</f>
        <v>0</v>
      </c>
      <c r="I715" s="256">
        <f t="shared" si="45"/>
        <v>0</v>
      </c>
      <c r="M715" s="2">
        <v>425</v>
      </c>
    </row>
    <row r="716" spans="2:13" ht="12.75">
      <c r="B716" s="257">
        <v>2000</v>
      </c>
      <c r="C716" s="1" t="s">
        <v>39</v>
      </c>
      <c r="D716" s="1" t="s">
        <v>54</v>
      </c>
      <c r="E716" s="1" t="s">
        <v>1537</v>
      </c>
      <c r="F716" s="30" t="s">
        <v>271</v>
      </c>
      <c r="G716" s="30" t="s">
        <v>165</v>
      </c>
      <c r="H716" s="316">
        <f>H715-B716</f>
        <v>-2000</v>
      </c>
      <c r="I716" s="256">
        <f t="shared" si="45"/>
        <v>4.705882352941177</v>
      </c>
      <c r="K716" t="s">
        <v>194</v>
      </c>
      <c r="L716">
        <v>16</v>
      </c>
      <c r="M716" s="2">
        <v>425</v>
      </c>
    </row>
    <row r="717" spans="2:13" ht="12.75">
      <c r="B717" s="257">
        <v>2000</v>
      </c>
      <c r="C717" s="1" t="s">
        <v>39</v>
      </c>
      <c r="D717" s="1" t="s">
        <v>54</v>
      </c>
      <c r="E717" s="1" t="s">
        <v>1537</v>
      </c>
      <c r="F717" s="30" t="s">
        <v>271</v>
      </c>
      <c r="G717" s="30" t="s">
        <v>171</v>
      </c>
      <c r="H717" s="316">
        <f>H716-B717</f>
        <v>-4000</v>
      </c>
      <c r="I717" s="256">
        <f t="shared" si="45"/>
        <v>4.705882352941177</v>
      </c>
      <c r="K717" t="s">
        <v>194</v>
      </c>
      <c r="L717">
        <v>16</v>
      </c>
      <c r="M717" s="2">
        <v>425</v>
      </c>
    </row>
    <row r="718" spans="1:13" s="72" customFormat="1" ht="12.75">
      <c r="A718" s="1"/>
      <c r="B718" s="257">
        <v>2000</v>
      </c>
      <c r="C718" s="1" t="s">
        <v>39</v>
      </c>
      <c r="D718" s="1" t="s">
        <v>54</v>
      </c>
      <c r="E718" s="1" t="s">
        <v>1537</v>
      </c>
      <c r="F718" s="30" t="s">
        <v>271</v>
      </c>
      <c r="G718" s="30" t="s">
        <v>173</v>
      </c>
      <c r="H718" s="316">
        <f>H717-B718</f>
        <v>-6000</v>
      </c>
      <c r="I718" s="256">
        <f t="shared" si="45"/>
        <v>4.705882352941177</v>
      </c>
      <c r="J718"/>
      <c r="K718" t="s">
        <v>194</v>
      </c>
      <c r="L718">
        <v>16</v>
      </c>
      <c r="M718" s="2">
        <v>425</v>
      </c>
    </row>
    <row r="719" spans="1:13" s="60" customFormat="1" ht="12.75">
      <c r="A719" s="14"/>
      <c r="B719" s="357">
        <f>SUM(B716:B718)</f>
        <v>6000</v>
      </c>
      <c r="C719" s="14" t="s">
        <v>39</v>
      </c>
      <c r="D719" s="14"/>
      <c r="E719" s="14"/>
      <c r="F719" s="21"/>
      <c r="G719" s="21"/>
      <c r="H719" s="317">
        <v>0</v>
      </c>
      <c r="I719" s="318">
        <f t="shared" si="45"/>
        <v>14.117647058823529</v>
      </c>
      <c r="M719" s="2">
        <v>425</v>
      </c>
    </row>
    <row r="720" spans="2:13" ht="12.75">
      <c r="B720" s="257"/>
      <c r="H720" s="316">
        <f>H719-B720</f>
        <v>0</v>
      </c>
      <c r="I720" s="256">
        <f t="shared" si="45"/>
        <v>0</v>
      </c>
      <c r="M720" s="2">
        <v>425</v>
      </c>
    </row>
    <row r="721" spans="2:13" ht="12.75">
      <c r="B721" s="257"/>
      <c r="H721" s="316">
        <f>H720-B721</f>
        <v>0</v>
      </c>
      <c r="I721" s="256">
        <f t="shared" si="45"/>
        <v>0</v>
      </c>
      <c r="M721" s="2">
        <v>425</v>
      </c>
    </row>
    <row r="722" spans="2:13" ht="12.75">
      <c r="B722" s="257">
        <v>500</v>
      </c>
      <c r="C722" s="1" t="s">
        <v>102</v>
      </c>
      <c r="D722" s="1" t="s">
        <v>54</v>
      </c>
      <c r="E722" s="1" t="s">
        <v>289</v>
      </c>
      <c r="F722" s="30" t="s">
        <v>271</v>
      </c>
      <c r="G722" s="30" t="s">
        <v>165</v>
      </c>
      <c r="H722" s="316">
        <f>H721-B722</f>
        <v>-500</v>
      </c>
      <c r="I722" s="256">
        <f t="shared" si="45"/>
        <v>1.1764705882352942</v>
      </c>
      <c r="K722" t="s">
        <v>194</v>
      </c>
      <c r="L722">
        <v>16</v>
      </c>
      <c r="M722" s="2">
        <v>425</v>
      </c>
    </row>
    <row r="723" spans="2:13" ht="12.75">
      <c r="B723" s="257">
        <v>800</v>
      </c>
      <c r="C723" s="1" t="s">
        <v>102</v>
      </c>
      <c r="D723" s="1" t="s">
        <v>54</v>
      </c>
      <c r="E723" s="1" t="s">
        <v>289</v>
      </c>
      <c r="F723" s="30" t="s">
        <v>271</v>
      </c>
      <c r="G723" s="30" t="s">
        <v>171</v>
      </c>
      <c r="H723" s="316">
        <f>H722-B723</f>
        <v>-1300</v>
      </c>
      <c r="I723" s="256">
        <f t="shared" si="45"/>
        <v>1.8823529411764706</v>
      </c>
      <c r="K723" t="s">
        <v>194</v>
      </c>
      <c r="L723">
        <v>16</v>
      </c>
      <c r="M723" s="2">
        <v>425</v>
      </c>
    </row>
    <row r="724" spans="2:13" ht="12.75">
      <c r="B724" s="257">
        <v>1000</v>
      </c>
      <c r="C724" s="1" t="s">
        <v>102</v>
      </c>
      <c r="D724" s="1" t="s">
        <v>54</v>
      </c>
      <c r="E724" s="1" t="s">
        <v>289</v>
      </c>
      <c r="F724" s="30" t="s">
        <v>271</v>
      </c>
      <c r="G724" s="30" t="s">
        <v>171</v>
      </c>
      <c r="H724" s="316">
        <f>H723-B724</f>
        <v>-2300</v>
      </c>
      <c r="I724" s="256">
        <f t="shared" si="45"/>
        <v>2.3529411764705883</v>
      </c>
      <c r="K724" t="s">
        <v>194</v>
      </c>
      <c r="L724">
        <v>16</v>
      </c>
      <c r="M724" s="2">
        <v>425</v>
      </c>
    </row>
    <row r="725" spans="1:13" s="60" customFormat="1" ht="12.75">
      <c r="A725" s="14"/>
      <c r="B725" s="357">
        <f>SUM(B722:B724)</f>
        <v>2300</v>
      </c>
      <c r="C725" s="14"/>
      <c r="D725" s="14"/>
      <c r="E725" s="14" t="s">
        <v>289</v>
      </c>
      <c r="F725" s="21"/>
      <c r="G725" s="21"/>
      <c r="H725" s="317">
        <v>0</v>
      </c>
      <c r="I725" s="318">
        <f t="shared" si="45"/>
        <v>5.411764705882353</v>
      </c>
      <c r="M725" s="2">
        <v>425</v>
      </c>
    </row>
    <row r="726" spans="2:13" ht="12.75">
      <c r="B726" s="257"/>
      <c r="H726" s="316">
        <f>H725-B726</f>
        <v>0</v>
      </c>
      <c r="I726" s="256">
        <f t="shared" si="45"/>
        <v>0</v>
      </c>
      <c r="M726" s="2">
        <v>425</v>
      </c>
    </row>
    <row r="727" spans="2:13" ht="12.75">
      <c r="B727" s="257"/>
      <c r="H727" s="316">
        <f>H726-B727</f>
        <v>0</v>
      </c>
      <c r="I727" s="256">
        <f t="shared" si="45"/>
        <v>0</v>
      </c>
      <c r="M727" s="2">
        <v>425</v>
      </c>
    </row>
    <row r="728" spans="2:13" ht="12.75">
      <c r="B728" s="257"/>
      <c r="H728" s="316">
        <f>H727-B728</f>
        <v>0</v>
      </c>
      <c r="I728" s="256">
        <f t="shared" si="45"/>
        <v>0</v>
      </c>
      <c r="M728" s="2">
        <v>425</v>
      </c>
    </row>
    <row r="729" spans="2:13" ht="12.75">
      <c r="B729" s="257"/>
      <c r="H729" s="316">
        <f>H728-B729</f>
        <v>0</v>
      </c>
      <c r="I729" s="256">
        <f aca="true" t="shared" si="48" ref="I729:I792">+B729/M729</f>
        <v>0</v>
      </c>
      <c r="M729" s="2">
        <v>425</v>
      </c>
    </row>
    <row r="730" spans="1:13" s="67" customFormat="1" ht="12.75">
      <c r="A730" s="63"/>
      <c r="B730" s="358">
        <f>+B734+B742+B747+B752+B759+B763</f>
        <v>43900</v>
      </c>
      <c r="C730" s="68" t="s">
        <v>290</v>
      </c>
      <c r="D730" s="69" t="s">
        <v>291</v>
      </c>
      <c r="E730" s="68" t="s">
        <v>44</v>
      </c>
      <c r="F730" s="70" t="s">
        <v>45</v>
      </c>
      <c r="G730" s="77" t="s">
        <v>241</v>
      </c>
      <c r="H730" s="317">
        <f>H729-B730</f>
        <v>-43900</v>
      </c>
      <c r="I730" s="318">
        <f t="shared" si="48"/>
        <v>103.29411764705883</v>
      </c>
      <c r="J730" s="66"/>
      <c r="K730" s="66"/>
      <c r="M730" s="2">
        <v>425</v>
      </c>
    </row>
    <row r="731" spans="2:13" ht="12.75">
      <c r="B731" s="257"/>
      <c r="H731" s="316">
        <v>0</v>
      </c>
      <c r="I731" s="256">
        <f t="shared" si="48"/>
        <v>0</v>
      </c>
      <c r="M731" s="2">
        <v>425</v>
      </c>
    </row>
    <row r="732" spans="2:13" ht="12.75">
      <c r="B732" s="257">
        <v>2500</v>
      </c>
      <c r="C732" s="1" t="s">
        <v>18</v>
      </c>
      <c r="D732" s="1" t="s">
        <v>12</v>
      </c>
      <c r="E732" s="1" t="s">
        <v>46</v>
      </c>
      <c r="F732" s="62" t="s">
        <v>292</v>
      </c>
      <c r="G732" s="30" t="s">
        <v>169</v>
      </c>
      <c r="H732" s="316">
        <f>H731-B732</f>
        <v>-2500</v>
      </c>
      <c r="I732" s="256">
        <f t="shared" si="48"/>
        <v>5.882352941176471</v>
      </c>
      <c r="K732" t="s">
        <v>0</v>
      </c>
      <c r="L732">
        <v>17</v>
      </c>
      <c r="M732" s="2">
        <v>425</v>
      </c>
    </row>
    <row r="733" spans="2:13" ht="12.75">
      <c r="B733" s="198">
        <v>7500</v>
      </c>
      <c r="C733" s="1" t="s">
        <v>18</v>
      </c>
      <c r="D733" s="1" t="s">
        <v>12</v>
      </c>
      <c r="E733" s="1" t="s">
        <v>46</v>
      </c>
      <c r="F733" s="62" t="s">
        <v>1575</v>
      </c>
      <c r="G733" s="30" t="s">
        <v>171</v>
      </c>
      <c r="H733" s="316">
        <f>H732-B733</f>
        <v>-10000</v>
      </c>
      <c r="I733" s="256">
        <f t="shared" si="48"/>
        <v>17.647058823529413</v>
      </c>
      <c r="K733" t="s">
        <v>0</v>
      </c>
      <c r="L733">
        <v>17</v>
      </c>
      <c r="M733" s="2">
        <v>425</v>
      </c>
    </row>
    <row r="734" spans="1:13" s="67" customFormat="1" ht="12.75">
      <c r="A734" s="63"/>
      <c r="B734" s="358">
        <f>SUM(B732:B733)</f>
        <v>10000</v>
      </c>
      <c r="C734" s="63" t="s">
        <v>18</v>
      </c>
      <c r="D734" s="63"/>
      <c r="E734" s="63"/>
      <c r="F734" s="65"/>
      <c r="G734" s="65"/>
      <c r="H734" s="317">
        <v>0</v>
      </c>
      <c r="I734" s="318">
        <f t="shared" si="48"/>
        <v>23.529411764705884</v>
      </c>
      <c r="M734" s="2">
        <v>425</v>
      </c>
    </row>
    <row r="735" spans="2:13" ht="12.75">
      <c r="B735" s="257"/>
      <c r="H735" s="316">
        <f aca="true" t="shared" si="49" ref="H735:H741">H734-B735</f>
        <v>0</v>
      </c>
      <c r="I735" s="256">
        <f t="shared" si="48"/>
        <v>0</v>
      </c>
      <c r="M735" s="2">
        <v>425</v>
      </c>
    </row>
    <row r="736" spans="2:13" ht="12.75">
      <c r="B736" s="257"/>
      <c r="H736" s="316">
        <f t="shared" si="49"/>
        <v>0</v>
      </c>
      <c r="I736" s="256">
        <f t="shared" si="48"/>
        <v>0</v>
      </c>
      <c r="M736" s="2">
        <v>425</v>
      </c>
    </row>
    <row r="737" spans="2:13" ht="12.75">
      <c r="B737" s="257">
        <v>3000</v>
      </c>
      <c r="C737" s="1" t="s">
        <v>59</v>
      </c>
      <c r="D737" s="15" t="s">
        <v>54</v>
      </c>
      <c r="E737" s="1" t="s">
        <v>1537</v>
      </c>
      <c r="F737" s="30" t="s">
        <v>293</v>
      </c>
      <c r="G737" s="30" t="s">
        <v>171</v>
      </c>
      <c r="H737" s="316">
        <f t="shared" si="49"/>
        <v>-3000</v>
      </c>
      <c r="I737" s="256">
        <f t="shared" si="48"/>
        <v>7.0588235294117645</v>
      </c>
      <c r="K737" t="s">
        <v>46</v>
      </c>
      <c r="L737" s="18">
        <v>17</v>
      </c>
      <c r="M737" s="2">
        <v>425</v>
      </c>
    </row>
    <row r="738" spans="1:13" ht="12.75">
      <c r="A738" s="15"/>
      <c r="B738" s="198">
        <v>4000</v>
      </c>
      <c r="C738" s="15" t="s">
        <v>294</v>
      </c>
      <c r="D738" s="15" t="s">
        <v>54</v>
      </c>
      <c r="E738" s="15" t="s">
        <v>1537</v>
      </c>
      <c r="F738" s="33" t="s">
        <v>295</v>
      </c>
      <c r="G738" s="33" t="s">
        <v>171</v>
      </c>
      <c r="H738" s="316">
        <f t="shared" si="49"/>
        <v>-7000</v>
      </c>
      <c r="I738" s="256">
        <f t="shared" si="48"/>
        <v>9.411764705882353</v>
      </c>
      <c r="J738" s="18"/>
      <c r="K738" s="18" t="s">
        <v>46</v>
      </c>
      <c r="L738" s="18">
        <v>17</v>
      </c>
      <c r="M738" s="2">
        <v>425</v>
      </c>
    </row>
    <row r="739" spans="2:13" ht="12.75">
      <c r="B739" s="257">
        <v>3000</v>
      </c>
      <c r="C739" s="1" t="s">
        <v>211</v>
      </c>
      <c r="D739" s="15" t="s">
        <v>54</v>
      </c>
      <c r="E739" s="1" t="s">
        <v>1537</v>
      </c>
      <c r="F739" s="33" t="s">
        <v>295</v>
      </c>
      <c r="G739" s="30" t="s">
        <v>171</v>
      </c>
      <c r="H739" s="316">
        <f t="shared" si="49"/>
        <v>-10000</v>
      </c>
      <c r="I739" s="256">
        <f t="shared" si="48"/>
        <v>7.0588235294117645</v>
      </c>
      <c r="K739" t="s">
        <v>46</v>
      </c>
      <c r="L739" s="18">
        <v>17</v>
      </c>
      <c r="M739" s="2">
        <v>425</v>
      </c>
    </row>
    <row r="740" spans="2:13" ht="12.75">
      <c r="B740" s="257">
        <v>2000</v>
      </c>
      <c r="C740" s="1" t="s">
        <v>211</v>
      </c>
      <c r="D740" s="15" t="s">
        <v>54</v>
      </c>
      <c r="E740" s="1" t="s">
        <v>1537</v>
      </c>
      <c r="F740" s="33" t="s">
        <v>295</v>
      </c>
      <c r="G740" s="30" t="s">
        <v>171</v>
      </c>
      <c r="H740" s="316">
        <f t="shared" si="49"/>
        <v>-12000</v>
      </c>
      <c r="I740" s="256">
        <f t="shared" si="48"/>
        <v>4.705882352941177</v>
      </c>
      <c r="K740" t="s">
        <v>46</v>
      </c>
      <c r="L740" s="18">
        <v>17</v>
      </c>
      <c r="M740" s="2">
        <v>425</v>
      </c>
    </row>
    <row r="741" spans="2:13" ht="12.75">
      <c r="B741" s="257">
        <v>2000</v>
      </c>
      <c r="C741" s="1" t="s">
        <v>212</v>
      </c>
      <c r="D741" s="15" t="s">
        <v>54</v>
      </c>
      <c r="E741" s="1" t="s">
        <v>1537</v>
      </c>
      <c r="F741" s="33" t="s">
        <v>295</v>
      </c>
      <c r="G741" s="30" t="s">
        <v>171</v>
      </c>
      <c r="H741" s="316">
        <f t="shared" si="49"/>
        <v>-14000</v>
      </c>
      <c r="I741" s="256">
        <f t="shared" si="48"/>
        <v>4.705882352941177</v>
      </c>
      <c r="K741" t="s">
        <v>46</v>
      </c>
      <c r="L741" s="18">
        <v>17</v>
      </c>
      <c r="M741" s="2">
        <v>425</v>
      </c>
    </row>
    <row r="742" spans="1:13" s="67" customFormat="1" ht="12.75">
      <c r="A742" s="63"/>
      <c r="B742" s="361">
        <f>SUM(B737:B741)</f>
        <v>14000</v>
      </c>
      <c r="C742" s="63" t="s">
        <v>68</v>
      </c>
      <c r="D742" s="63"/>
      <c r="E742" s="63"/>
      <c r="F742" s="65"/>
      <c r="G742" s="65"/>
      <c r="H742" s="317">
        <v>0</v>
      </c>
      <c r="I742" s="318">
        <f t="shared" si="48"/>
        <v>32.94117647058823</v>
      </c>
      <c r="M742" s="2">
        <v>425</v>
      </c>
    </row>
    <row r="743" spans="2:13" ht="12.75">
      <c r="B743" s="257"/>
      <c r="H743" s="316">
        <f>H742-B743</f>
        <v>0</v>
      </c>
      <c r="I743" s="256">
        <f t="shared" si="48"/>
        <v>0</v>
      </c>
      <c r="M743" s="2">
        <v>425</v>
      </c>
    </row>
    <row r="744" spans="2:13" ht="12.75">
      <c r="B744" s="257"/>
      <c r="H744" s="316">
        <f>H743-B744</f>
        <v>0</v>
      </c>
      <c r="I744" s="256">
        <f t="shared" si="48"/>
        <v>0</v>
      </c>
      <c r="M744" s="2">
        <v>425</v>
      </c>
    </row>
    <row r="745" spans="2:13" ht="12.75">
      <c r="B745" s="257">
        <v>1600</v>
      </c>
      <c r="C745" s="1" t="s">
        <v>35</v>
      </c>
      <c r="D745" s="15" t="s">
        <v>54</v>
      </c>
      <c r="E745" s="1" t="s">
        <v>36</v>
      </c>
      <c r="F745" s="30" t="s">
        <v>295</v>
      </c>
      <c r="G745" s="30" t="s">
        <v>169</v>
      </c>
      <c r="H745" s="316">
        <f>H744-B745</f>
        <v>-1600</v>
      </c>
      <c r="I745" s="256">
        <f t="shared" si="48"/>
        <v>3.764705882352941</v>
      </c>
      <c r="K745" t="s">
        <v>46</v>
      </c>
      <c r="L745" s="18">
        <v>17</v>
      </c>
      <c r="M745" s="2">
        <v>425</v>
      </c>
    </row>
    <row r="746" spans="2:13" ht="12.75">
      <c r="B746" s="257">
        <v>1500</v>
      </c>
      <c r="C746" s="1" t="s">
        <v>35</v>
      </c>
      <c r="D746" s="15" t="s">
        <v>54</v>
      </c>
      <c r="E746" s="1" t="s">
        <v>36</v>
      </c>
      <c r="F746" s="30" t="s">
        <v>295</v>
      </c>
      <c r="G746" s="30" t="s">
        <v>171</v>
      </c>
      <c r="H746" s="316">
        <f>H745-B746</f>
        <v>-3100</v>
      </c>
      <c r="I746" s="256">
        <f t="shared" si="48"/>
        <v>3.5294117647058822</v>
      </c>
      <c r="K746" t="s">
        <v>46</v>
      </c>
      <c r="L746" s="18">
        <v>17</v>
      </c>
      <c r="M746" s="2">
        <v>425</v>
      </c>
    </row>
    <row r="747" spans="1:13" s="67" customFormat="1" ht="12.75">
      <c r="A747" s="63"/>
      <c r="B747" s="358">
        <f>SUM(B745:B746)</f>
        <v>3100</v>
      </c>
      <c r="C747" s="63"/>
      <c r="D747" s="63"/>
      <c r="E747" s="63" t="s">
        <v>36</v>
      </c>
      <c r="F747" s="65"/>
      <c r="G747" s="65"/>
      <c r="H747" s="317">
        <v>0</v>
      </c>
      <c r="I747" s="318">
        <f t="shared" si="48"/>
        <v>7.294117647058823</v>
      </c>
      <c r="M747" s="2">
        <v>425</v>
      </c>
    </row>
    <row r="748" spans="2:13" ht="12.75">
      <c r="B748" s="257"/>
      <c r="H748" s="316">
        <f>H747-B748</f>
        <v>0</v>
      </c>
      <c r="I748" s="256">
        <f t="shared" si="48"/>
        <v>0</v>
      </c>
      <c r="M748" s="2">
        <v>425</v>
      </c>
    </row>
    <row r="749" spans="2:13" ht="12.75">
      <c r="B749" s="257"/>
      <c r="H749" s="316">
        <f>H748-B749</f>
        <v>0</v>
      </c>
      <c r="I749" s="256">
        <f t="shared" si="48"/>
        <v>0</v>
      </c>
      <c r="M749" s="2">
        <v>425</v>
      </c>
    </row>
    <row r="750" spans="2:13" ht="12.75">
      <c r="B750" s="257">
        <v>5000</v>
      </c>
      <c r="C750" s="1" t="s">
        <v>69</v>
      </c>
      <c r="D750" s="15" t="s">
        <v>54</v>
      </c>
      <c r="E750" s="1" t="s">
        <v>1537</v>
      </c>
      <c r="F750" s="30" t="s">
        <v>296</v>
      </c>
      <c r="G750" s="30" t="s">
        <v>169</v>
      </c>
      <c r="H750" s="316">
        <f>H749-B750</f>
        <v>-5000</v>
      </c>
      <c r="I750" s="256">
        <f t="shared" si="48"/>
        <v>11.764705882352942</v>
      </c>
      <c r="K750" t="s">
        <v>46</v>
      </c>
      <c r="L750" s="18">
        <v>17</v>
      </c>
      <c r="M750" s="2">
        <v>425</v>
      </c>
    </row>
    <row r="751" spans="2:13" ht="12.75">
      <c r="B751" s="257">
        <v>5000</v>
      </c>
      <c r="C751" s="1" t="s">
        <v>69</v>
      </c>
      <c r="D751" s="15" t="s">
        <v>54</v>
      </c>
      <c r="E751" s="1" t="s">
        <v>1537</v>
      </c>
      <c r="F751" s="30" t="s">
        <v>297</v>
      </c>
      <c r="G751" s="30" t="s">
        <v>171</v>
      </c>
      <c r="H751" s="316">
        <f>H750-B751</f>
        <v>-10000</v>
      </c>
      <c r="I751" s="256">
        <f t="shared" si="48"/>
        <v>11.764705882352942</v>
      </c>
      <c r="K751" t="s">
        <v>46</v>
      </c>
      <c r="L751" s="18">
        <v>17</v>
      </c>
      <c r="M751" s="2">
        <v>425</v>
      </c>
    </row>
    <row r="752" spans="1:13" s="67" customFormat="1" ht="12.75">
      <c r="A752" s="63"/>
      <c r="B752" s="358">
        <f>SUM(B750:B751)</f>
        <v>10000</v>
      </c>
      <c r="C752" s="63" t="s">
        <v>69</v>
      </c>
      <c r="D752" s="63"/>
      <c r="E752" s="63"/>
      <c r="F752" s="65"/>
      <c r="G752" s="65"/>
      <c r="H752" s="317">
        <v>0</v>
      </c>
      <c r="I752" s="318">
        <f t="shared" si="48"/>
        <v>23.529411764705884</v>
      </c>
      <c r="M752" s="2">
        <v>425</v>
      </c>
    </row>
    <row r="753" spans="2:13" ht="12.75">
      <c r="B753" s="257"/>
      <c r="H753" s="316">
        <f aca="true" t="shared" si="50" ref="H753:H758">H752-B753</f>
        <v>0</v>
      </c>
      <c r="I753" s="256">
        <f t="shared" si="48"/>
        <v>0</v>
      </c>
      <c r="M753" s="2">
        <v>425</v>
      </c>
    </row>
    <row r="754" spans="2:13" ht="12.75">
      <c r="B754" s="257"/>
      <c r="H754" s="316">
        <f t="shared" si="50"/>
        <v>0</v>
      </c>
      <c r="I754" s="256">
        <f t="shared" si="48"/>
        <v>0</v>
      </c>
      <c r="M754" s="2">
        <v>425</v>
      </c>
    </row>
    <row r="755" spans="2:13" ht="12.75">
      <c r="B755" s="257">
        <v>2000</v>
      </c>
      <c r="C755" s="1" t="s">
        <v>39</v>
      </c>
      <c r="D755" s="15" t="s">
        <v>54</v>
      </c>
      <c r="E755" s="1" t="s">
        <v>1537</v>
      </c>
      <c r="F755" s="30" t="s">
        <v>295</v>
      </c>
      <c r="G755" s="30" t="s">
        <v>169</v>
      </c>
      <c r="H755" s="316">
        <f t="shared" si="50"/>
        <v>-2000</v>
      </c>
      <c r="I755" s="256">
        <f t="shared" si="48"/>
        <v>4.705882352941177</v>
      </c>
      <c r="K755" t="s">
        <v>46</v>
      </c>
      <c r="L755" s="18">
        <v>17</v>
      </c>
      <c r="M755" s="2">
        <v>425</v>
      </c>
    </row>
    <row r="756" spans="2:13" ht="12.75">
      <c r="B756" s="257">
        <v>500</v>
      </c>
      <c r="C756" s="1" t="s">
        <v>39</v>
      </c>
      <c r="D756" s="15" t="s">
        <v>54</v>
      </c>
      <c r="E756" s="1" t="s">
        <v>1537</v>
      </c>
      <c r="F756" s="30" t="s">
        <v>295</v>
      </c>
      <c r="G756" s="30" t="s">
        <v>169</v>
      </c>
      <c r="H756" s="316">
        <f t="shared" si="50"/>
        <v>-2500</v>
      </c>
      <c r="I756" s="256">
        <f t="shared" si="48"/>
        <v>1.1764705882352942</v>
      </c>
      <c r="K756" t="s">
        <v>46</v>
      </c>
      <c r="L756" s="18">
        <v>17</v>
      </c>
      <c r="M756" s="2">
        <v>425</v>
      </c>
    </row>
    <row r="757" spans="2:13" ht="12.75">
      <c r="B757" s="257">
        <v>2000</v>
      </c>
      <c r="C757" s="1" t="s">
        <v>39</v>
      </c>
      <c r="D757" s="15" t="s">
        <v>54</v>
      </c>
      <c r="E757" s="1" t="s">
        <v>1537</v>
      </c>
      <c r="F757" s="30" t="s">
        <v>295</v>
      </c>
      <c r="G757" s="30" t="s">
        <v>171</v>
      </c>
      <c r="H757" s="316">
        <f t="shared" si="50"/>
        <v>-4500</v>
      </c>
      <c r="I757" s="256">
        <f t="shared" si="48"/>
        <v>4.705882352941177</v>
      </c>
      <c r="K757" t="s">
        <v>46</v>
      </c>
      <c r="L757" s="18">
        <v>17</v>
      </c>
      <c r="M757" s="2">
        <v>425</v>
      </c>
    </row>
    <row r="758" spans="2:13" ht="12.75">
      <c r="B758" s="257">
        <v>500</v>
      </c>
      <c r="C758" s="1" t="s">
        <v>39</v>
      </c>
      <c r="D758" s="15" t="s">
        <v>54</v>
      </c>
      <c r="E758" s="1" t="s">
        <v>1537</v>
      </c>
      <c r="F758" s="30" t="s">
        <v>295</v>
      </c>
      <c r="G758" s="30" t="s">
        <v>171</v>
      </c>
      <c r="H758" s="316">
        <f t="shared" si="50"/>
        <v>-5000</v>
      </c>
      <c r="I758" s="256">
        <f t="shared" si="48"/>
        <v>1.1764705882352942</v>
      </c>
      <c r="K758" t="s">
        <v>46</v>
      </c>
      <c r="L758" s="18">
        <v>17</v>
      </c>
      <c r="M758" s="2">
        <v>425</v>
      </c>
    </row>
    <row r="759" spans="1:13" s="67" customFormat="1" ht="12.75">
      <c r="A759" s="63"/>
      <c r="B759" s="358">
        <f>SUM(B755:B758)</f>
        <v>5000</v>
      </c>
      <c r="C759" s="63" t="s">
        <v>39</v>
      </c>
      <c r="D759" s="63"/>
      <c r="E759" s="63"/>
      <c r="F759" s="65"/>
      <c r="G759" s="65"/>
      <c r="H759" s="317">
        <v>0</v>
      </c>
      <c r="I759" s="318">
        <f t="shared" si="48"/>
        <v>11.764705882352942</v>
      </c>
      <c r="M759" s="2">
        <v>425</v>
      </c>
    </row>
    <row r="760" spans="2:13" ht="12.75">
      <c r="B760" s="257"/>
      <c r="H760" s="316">
        <f>H759-B760</f>
        <v>0</v>
      </c>
      <c r="I760" s="256">
        <f t="shared" si="48"/>
        <v>0</v>
      </c>
      <c r="M760" s="2">
        <v>425</v>
      </c>
    </row>
    <row r="761" spans="2:13" ht="12.75">
      <c r="B761" s="257"/>
      <c r="H761" s="316">
        <f>H760-B761</f>
        <v>0</v>
      </c>
      <c r="I761" s="256">
        <f t="shared" si="48"/>
        <v>0</v>
      </c>
      <c r="M761" s="2">
        <v>425</v>
      </c>
    </row>
    <row r="762" spans="2:13" ht="12.75">
      <c r="B762" s="257">
        <v>1800</v>
      </c>
      <c r="C762" s="15" t="s">
        <v>71</v>
      </c>
      <c r="D762" s="15" t="s">
        <v>54</v>
      </c>
      <c r="E762" s="1" t="s">
        <v>41</v>
      </c>
      <c r="F762" s="30" t="s">
        <v>295</v>
      </c>
      <c r="G762" s="30" t="s">
        <v>171</v>
      </c>
      <c r="H762" s="316">
        <f>H761-B762</f>
        <v>-1800</v>
      </c>
      <c r="I762" s="256">
        <f t="shared" si="48"/>
        <v>4.235294117647059</v>
      </c>
      <c r="K762" t="s">
        <v>46</v>
      </c>
      <c r="L762" s="18">
        <v>17</v>
      </c>
      <c r="M762" s="2">
        <v>425</v>
      </c>
    </row>
    <row r="763" spans="1:13" s="67" customFormat="1" ht="12.75">
      <c r="A763" s="63"/>
      <c r="B763" s="358">
        <f>SUM(B762)</f>
        <v>1800</v>
      </c>
      <c r="C763" s="63"/>
      <c r="D763" s="63"/>
      <c r="E763" s="63" t="s">
        <v>41</v>
      </c>
      <c r="F763" s="65"/>
      <c r="G763" s="65"/>
      <c r="H763" s="317">
        <v>0</v>
      </c>
      <c r="I763" s="318">
        <f t="shared" si="48"/>
        <v>4.235294117647059</v>
      </c>
      <c r="M763" s="2">
        <v>425</v>
      </c>
    </row>
    <row r="764" spans="2:13" ht="12.75">
      <c r="B764" s="257"/>
      <c r="H764" s="316">
        <f>H763-B764</f>
        <v>0</v>
      </c>
      <c r="I764" s="256">
        <f t="shared" si="48"/>
        <v>0</v>
      </c>
      <c r="M764" s="2">
        <v>425</v>
      </c>
    </row>
    <row r="765" spans="2:13" ht="12.75">
      <c r="B765" s="257"/>
      <c r="H765" s="316">
        <f>H764-B765</f>
        <v>0</v>
      </c>
      <c r="I765" s="256">
        <f t="shared" si="48"/>
        <v>0</v>
      </c>
      <c r="M765" s="2">
        <v>425</v>
      </c>
    </row>
    <row r="766" spans="2:13" ht="12.75">
      <c r="B766" s="257"/>
      <c r="H766" s="316">
        <f>H765-B766</f>
        <v>0</v>
      </c>
      <c r="I766" s="256">
        <f t="shared" si="48"/>
        <v>0</v>
      </c>
      <c r="M766" s="2">
        <v>425</v>
      </c>
    </row>
    <row r="767" spans="2:13" ht="12.75">
      <c r="B767" s="257"/>
      <c r="H767" s="316">
        <f>H766-B767</f>
        <v>0</v>
      </c>
      <c r="I767" s="256">
        <f t="shared" si="48"/>
        <v>0</v>
      </c>
      <c r="M767" s="2">
        <v>425</v>
      </c>
    </row>
    <row r="768" spans="1:13" s="67" customFormat="1" ht="12.75">
      <c r="A768" s="63"/>
      <c r="B768" s="358">
        <f>+B772+B779++B784+B789+B794+B799</f>
        <v>34900</v>
      </c>
      <c r="C768" s="68" t="s">
        <v>298</v>
      </c>
      <c r="D768" s="69" t="s">
        <v>299</v>
      </c>
      <c r="E768" s="68" t="s">
        <v>44</v>
      </c>
      <c r="F768" s="70" t="s">
        <v>45</v>
      </c>
      <c r="G768" s="77" t="s">
        <v>241</v>
      </c>
      <c r="H768" s="317">
        <f>H767-B768</f>
        <v>-34900</v>
      </c>
      <c r="I768" s="318">
        <f t="shared" si="48"/>
        <v>82.11764705882354</v>
      </c>
      <c r="J768" s="66"/>
      <c r="K768" s="66"/>
      <c r="M768" s="2">
        <v>425</v>
      </c>
    </row>
    <row r="769" spans="2:13" ht="12.75">
      <c r="B769" s="257"/>
      <c r="H769" s="316">
        <v>0</v>
      </c>
      <c r="I769" s="256">
        <f t="shared" si="48"/>
        <v>0</v>
      </c>
      <c r="M769" s="2">
        <v>425</v>
      </c>
    </row>
    <row r="770" spans="2:13" ht="12.75">
      <c r="B770" s="257">
        <v>3000</v>
      </c>
      <c r="C770" s="1" t="s">
        <v>18</v>
      </c>
      <c r="D770" s="1" t="s">
        <v>12</v>
      </c>
      <c r="E770" s="1" t="s">
        <v>194</v>
      </c>
      <c r="F770" s="62" t="s">
        <v>300</v>
      </c>
      <c r="G770" s="30" t="s">
        <v>301</v>
      </c>
      <c r="H770" s="316">
        <f>H769-B770</f>
        <v>-3000</v>
      </c>
      <c r="I770" s="256">
        <f t="shared" si="48"/>
        <v>7.0588235294117645</v>
      </c>
      <c r="K770" t="s">
        <v>0</v>
      </c>
      <c r="L770" s="18">
        <v>18</v>
      </c>
      <c r="M770" s="2">
        <v>425</v>
      </c>
    </row>
    <row r="771" spans="1:13" s="72" customFormat="1" ht="12.75">
      <c r="A771" s="1"/>
      <c r="B771" s="257">
        <v>4000</v>
      </c>
      <c r="C771" s="1" t="s">
        <v>18</v>
      </c>
      <c r="D771" s="1" t="s">
        <v>12</v>
      </c>
      <c r="E771" s="1" t="s">
        <v>194</v>
      </c>
      <c r="F771" s="62" t="s">
        <v>302</v>
      </c>
      <c r="G771" s="30" t="s">
        <v>303</v>
      </c>
      <c r="H771" s="316">
        <f>H770-B771</f>
        <v>-7000</v>
      </c>
      <c r="I771" s="256">
        <f t="shared" si="48"/>
        <v>9.411764705882353</v>
      </c>
      <c r="J771"/>
      <c r="K771" t="s">
        <v>0</v>
      </c>
      <c r="L771" s="18">
        <v>18</v>
      </c>
      <c r="M771" s="2">
        <v>425</v>
      </c>
    </row>
    <row r="772" spans="1:13" s="60" customFormat="1" ht="12.75">
      <c r="A772" s="63"/>
      <c r="B772" s="358">
        <f>SUM(B770:B771)</f>
        <v>7000</v>
      </c>
      <c r="C772" s="63" t="s">
        <v>18</v>
      </c>
      <c r="D772" s="63"/>
      <c r="E772" s="63"/>
      <c r="F772" s="65"/>
      <c r="G772" s="65"/>
      <c r="H772" s="317">
        <v>0</v>
      </c>
      <c r="I772" s="318">
        <f t="shared" si="48"/>
        <v>16.470588235294116</v>
      </c>
      <c r="J772" s="67"/>
      <c r="K772" s="67"/>
      <c r="L772" s="67"/>
      <c r="M772" s="2">
        <v>425</v>
      </c>
    </row>
    <row r="773" spans="2:13" ht="12.75">
      <c r="B773" s="257"/>
      <c r="H773" s="316">
        <f aca="true" t="shared" si="51" ref="H773:H778">H772-B773</f>
        <v>0</v>
      </c>
      <c r="I773" s="256">
        <f t="shared" si="48"/>
        <v>0</v>
      </c>
      <c r="M773" s="2">
        <v>425</v>
      </c>
    </row>
    <row r="774" spans="2:13" ht="12.75">
      <c r="B774" s="257"/>
      <c r="H774" s="316">
        <f t="shared" si="51"/>
        <v>0</v>
      </c>
      <c r="I774" s="256">
        <f t="shared" si="48"/>
        <v>0</v>
      </c>
      <c r="M774" s="2">
        <v>425</v>
      </c>
    </row>
    <row r="775" spans="2:13" ht="12.75">
      <c r="B775" s="198">
        <v>2000</v>
      </c>
      <c r="C775" s="36" t="s">
        <v>304</v>
      </c>
      <c r="D775" s="15" t="s">
        <v>12</v>
      </c>
      <c r="E775" s="36" t="s">
        <v>305</v>
      </c>
      <c r="F775" s="30" t="s">
        <v>306</v>
      </c>
      <c r="G775" s="34" t="s">
        <v>301</v>
      </c>
      <c r="H775" s="316">
        <f t="shared" si="51"/>
        <v>-2000</v>
      </c>
      <c r="I775" s="256">
        <f t="shared" si="48"/>
        <v>4.705882352941177</v>
      </c>
      <c r="K775" t="s">
        <v>194</v>
      </c>
      <c r="L775">
        <v>18</v>
      </c>
      <c r="M775" s="2">
        <v>425</v>
      </c>
    </row>
    <row r="776" spans="2:13" ht="12.75">
      <c r="B776" s="257">
        <v>3000</v>
      </c>
      <c r="C776" s="15" t="s">
        <v>307</v>
      </c>
      <c r="D776" s="15" t="s">
        <v>12</v>
      </c>
      <c r="E776" s="36" t="s">
        <v>305</v>
      </c>
      <c r="F776" s="30" t="s">
        <v>308</v>
      </c>
      <c r="G776" s="30" t="s">
        <v>301</v>
      </c>
      <c r="H776" s="316">
        <f t="shared" si="51"/>
        <v>-5000</v>
      </c>
      <c r="I776" s="256">
        <f t="shared" si="48"/>
        <v>7.0588235294117645</v>
      </c>
      <c r="K776" t="s">
        <v>194</v>
      </c>
      <c r="L776">
        <v>18</v>
      </c>
      <c r="M776" s="2">
        <v>425</v>
      </c>
    </row>
    <row r="777" spans="2:13" ht="12.75">
      <c r="B777" s="257">
        <v>2000</v>
      </c>
      <c r="C777" s="1" t="s">
        <v>309</v>
      </c>
      <c r="D777" s="15" t="s">
        <v>12</v>
      </c>
      <c r="E777" s="36" t="s">
        <v>305</v>
      </c>
      <c r="F777" s="30" t="s">
        <v>308</v>
      </c>
      <c r="G777" s="30" t="s">
        <v>303</v>
      </c>
      <c r="H777" s="316">
        <f t="shared" si="51"/>
        <v>-7000</v>
      </c>
      <c r="I777" s="256">
        <f t="shared" si="48"/>
        <v>4.705882352941177</v>
      </c>
      <c r="K777" t="s">
        <v>194</v>
      </c>
      <c r="L777">
        <v>18</v>
      </c>
      <c r="M777" s="2">
        <v>425</v>
      </c>
    </row>
    <row r="778" spans="1:13" s="72" customFormat="1" ht="12.75">
      <c r="A778" s="1"/>
      <c r="B778" s="257">
        <v>2000</v>
      </c>
      <c r="C778" s="1" t="s">
        <v>310</v>
      </c>
      <c r="D778" s="15" t="s">
        <v>54</v>
      </c>
      <c r="E778" s="36" t="s">
        <v>305</v>
      </c>
      <c r="F778" s="30" t="s">
        <v>308</v>
      </c>
      <c r="G778" s="30" t="s">
        <v>303</v>
      </c>
      <c r="H778" s="316">
        <f t="shared" si="51"/>
        <v>-9000</v>
      </c>
      <c r="I778" s="256">
        <f t="shared" si="48"/>
        <v>4.705882352941177</v>
      </c>
      <c r="J778"/>
      <c r="K778" t="s">
        <v>194</v>
      </c>
      <c r="L778">
        <v>18</v>
      </c>
      <c r="M778" s="2">
        <v>425</v>
      </c>
    </row>
    <row r="779" spans="1:13" s="60" customFormat="1" ht="12.75">
      <c r="A779" s="63"/>
      <c r="B779" s="358">
        <f>SUM(B775:B778)</f>
        <v>9000</v>
      </c>
      <c r="C779" s="63" t="s">
        <v>34</v>
      </c>
      <c r="D779" s="63"/>
      <c r="E779" s="63"/>
      <c r="F779" s="65"/>
      <c r="G779" s="65"/>
      <c r="H779" s="317">
        <v>0</v>
      </c>
      <c r="I779" s="318">
        <f t="shared" si="48"/>
        <v>21.176470588235293</v>
      </c>
      <c r="J779" s="67"/>
      <c r="K779" s="67"/>
      <c r="L779" s="67"/>
      <c r="M779" s="2">
        <v>425</v>
      </c>
    </row>
    <row r="780" spans="2:13" ht="12.75">
      <c r="B780" s="257"/>
      <c r="H780" s="316">
        <f>H779-B780</f>
        <v>0</v>
      </c>
      <c r="I780" s="256">
        <f t="shared" si="48"/>
        <v>0</v>
      </c>
      <c r="M780" s="2">
        <v>425</v>
      </c>
    </row>
    <row r="781" spans="2:13" ht="12.75">
      <c r="B781" s="257"/>
      <c r="H781" s="316">
        <f>H780-B781</f>
        <v>0</v>
      </c>
      <c r="I781" s="256">
        <f t="shared" si="48"/>
        <v>0</v>
      </c>
      <c r="M781" s="2">
        <v>425</v>
      </c>
    </row>
    <row r="782" spans="2:13" ht="12.75">
      <c r="B782" s="198">
        <v>1400</v>
      </c>
      <c r="C782" s="36" t="s">
        <v>35</v>
      </c>
      <c r="D782" s="15" t="s">
        <v>54</v>
      </c>
      <c r="E782" s="36" t="s">
        <v>36</v>
      </c>
      <c r="F782" s="33" t="s">
        <v>308</v>
      </c>
      <c r="G782" s="34" t="s">
        <v>301</v>
      </c>
      <c r="H782" s="316">
        <f>H781-B782</f>
        <v>-1400</v>
      </c>
      <c r="I782" s="256">
        <f t="shared" si="48"/>
        <v>3.2941176470588234</v>
      </c>
      <c r="K782" t="s">
        <v>194</v>
      </c>
      <c r="L782">
        <v>18</v>
      </c>
      <c r="M782" s="2">
        <v>425</v>
      </c>
    </row>
    <row r="783" spans="1:13" s="72" customFormat="1" ht="12.75">
      <c r="A783" s="1"/>
      <c r="B783" s="198">
        <v>1500</v>
      </c>
      <c r="C783" s="41" t="s">
        <v>35</v>
      </c>
      <c r="D783" s="15" t="s">
        <v>12</v>
      </c>
      <c r="E783" s="41" t="s">
        <v>36</v>
      </c>
      <c r="F783" s="30" t="s">
        <v>308</v>
      </c>
      <c r="G783" s="30" t="s">
        <v>303</v>
      </c>
      <c r="H783" s="316">
        <f>H782-B783</f>
        <v>-2900</v>
      </c>
      <c r="I783" s="256">
        <f t="shared" si="48"/>
        <v>3.5294117647058822</v>
      </c>
      <c r="J783" s="40"/>
      <c r="K783" t="s">
        <v>194</v>
      </c>
      <c r="L783">
        <v>18</v>
      </c>
      <c r="M783" s="2">
        <v>425</v>
      </c>
    </row>
    <row r="784" spans="1:13" s="60" customFormat="1" ht="12.75">
      <c r="A784" s="63"/>
      <c r="B784" s="358">
        <f>SUM(B782:B783)</f>
        <v>2900</v>
      </c>
      <c r="C784" s="63"/>
      <c r="D784" s="63"/>
      <c r="E784" s="63" t="s">
        <v>36</v>
      </c>
      <c r="F784" s="65"/>
      <c r="G784" s="65"/>
      <c r="H784" s="317">
        <v>0</v>
      </c>
      <c r="I784" s="318">
        <f t="shared" si="48"/>
        <v>6.823529411764706</v>
      </c>
      <c r="J784" s="67"/>
      <c r="K784" s="67"/>
      <c r="L784" s="67"/>
      <c r="M784" s="2">
        <v>425</v>
      </c>
    </row>
    <row r="785" spans="2:13" ht="12.75">
      <c r="B785" s="257"/>
      <c r="H785" s="316">
        <f>H784-B785</f>
        <v>0</v>
      </c>
      <c r="I785" s="256">
        <f t="shared" si="48"/>
        <v>0</v>
      </c>
      <c r="M785" s="2">
        <v>425</v>
      </c>
    </row>
    <row r="786" spans="2:13" ht="12.75">
      <c r="B786" s="257"/>
      <c r="H786" s="316">
        <f>H785-B786</f>
        <v>0</v>
      </c>
      <c r="I786" s="256">
        <f t="shared" si="48"/>
        <v>0</v>
      </c>
      <c r="M786" s="2">
        <v>425</v>
      </c>
    </row>
    <row r="787" spans="2:13" ht="12.75">
      <c r="B787" s="198">
        <v>5000</v>
      </c>
      <c r="C787" s="15" t="s">
        <v>312</v>
      </c>
      <c r="D787" s="15" t="s">
        <v>12</v>
      </c>
      <c r="E787" s="36" t="s">
        <v>305</v>
      </c>
      <c r="F787" s="30" t="s">
        <v>311</v>
      </c>
      <c r="G787" s="39" t="s">
        <v>301</v>
      </c>
      <c r="H787" s="316">
        <f>H786-B787</f>
        <v>-5000</v>
      </c>
      <c r="I787" s="256">
        <f t="shared" si="48"/>
        <v>11.764705882352942</v>
      </c>
      <c r="K787" t="s">
        <v>194</v>
      </c>
      <c r="L787">
        <v>18</v>
      </c>
      <c r="M787" s="2">
        <v>425</v>
      </c>
    </row>
    <row r="788" spans="1:13" s="72" customFormat="1" ht="12.75">
      <c r="A788" s="1"/>
      <c r="B788" s="257">
        <v>5000</v>
      </c>
      <c r="C788" s="1" t="s">
        <v>312</v>
      </c>
      <c r="D788" s="15" t="s">
        <v>12</v>
      </c>
      <c r="E788" s="36" t="s">
        <v>305</v>
      </c>
      <c r="F788" s="30" t="s">
        <v>311</v>
      </c>
      <c r="G788" s="30" t="s">
        <v>303</v>
      </c>
      <c r="H788" s="316">
        <f>H787-B788</f>
        <v>-10000</v>
      </c>
      <c r="I788" s="256">
        <f t="shared" si="48"/>
        <v>11.764705882352942</v>
      </c>
      <c r="J788"/>
      <c r="K788" t="s">
        <v>194</v>
      </c>
      <c r="L788">
        <v>18</v>
      </c>
      <c r="M788" s="2">
        <v>425</v>
      </c>
    </row>
    <row r="789" spans="1:13" s="60" customFormat="1" ht="12.75">
      <c r="A789" s="63"/>
      <c r="B789" s="358">
        <f>SUM(B787:B788)</f>
        <v>10000</v>
      </c>
      <c r="C789" s="63" t="s">
        <v>69</v>
      </c>
      <c r="D789" s="63"/>
      <c r="E789" s="63"/>
      <c r="F789" s="65"/>
      <c r="G789" s="65"/>
      <c r="H789" s="317">
        <v>0</v>
      </c>
      <c r="I789" s="318">
        <f t="shared" si="48"/>
        <v>23.529411764705884</v>
      </c>
      <c r="J789" s="67"/>
      <c r="K789" s="67"/>
      <c r="L789" s="67"/>
      <c r="M789" s="2">
        <v>425</v>
      </c>
    </row>
    <row r="790" spans="2:13" ht="12.75">
      <c r="B790" s="257"/>
      <c r="H790" s="316">
        <f>H789-B790</f>
        <v>0</v>
      </c>
      <c r="I790" s="256">
        <f t="shared" si="48"/>
        <v>0</v>
      </c>
      <c r="M790" s="2">
        <v>425</v>
      </c>
    </row>
    <row r="791" spans="2:13" ht="12.75">
      <c r="B791" s="257"/>
      <c r="H791" s="316">
        <f>H790-B791</f>
        <v>0</v>
      </c>
      <c r="I791" s="256">
        <f t="shared" si="48"/>
        <v>0</v>
      </c>
      <c r="M791" s="2">
        <v>425</v>
      </c>
    </row>
    <row r="792" spans="2:13" ht="12.75">
      <c r="B792" s="198">
        <v>2000</v>
      </c>
      <c r="C792" s="15" t="s">
        <v>313</v>
      </c>
      <c r="D792" s="15" t="s">
        <v>12</v>
      </c>
      <c r="E792" s="36" t="s">
        <v>305</v>
      </c>
      <c r="F792" s="30" t="s">
        <v>308</v>
      </c>
      <c r="G792" s="33" t="s">
        <v>301</v>
      </c>
      <c r="H792" s="316">
        <f>H791-B792</f>
        <v>-2000</v>
      </c>
      <c r="I792" s="256">
        <f t="shared" si="48"/>
        <v>4.705882352941177</v>
      </c>
      <c r="K792" t="s">
        <v>194</v>
      </c>
      <c r="L792">
        <v>18</v>
      </c>
      <c r="M792" s="2">
        <v>425</v>
      </c>
    </row>
    <row r="793" spans="1:13" s="72" customFormat="1" ht="12.75">
      <c r="A793" s="1"/>
      <c r="B793" s="257">
        <v>2000</v>
      </c>
      <c r="C793" s="1" t="s">
        <v>313</v>
      </c>
      <c r="D793" s="15" t="s">
        <v>12</v>
      </c>
      <c r="E793" s="1" t="s">
        <v>305</v>
      </c>
      <c r="F793" s="30" t="s">
        <v>308</v>
      </c>
      <c r="G793" s="30" t="s">
        <v>303</v>
      </c>
      <c r="H793" s="316">
        <f>H792-B793</f>
        <v>-4000</v>
      </c>
      <c r="I793" s="256">
        <f aca="true" t="shared" si="52" ref="I793:I856">+B793/M793</f>
        <v>4.705882352941177</v>
      </c>
      <c r="J793"/>
      <c r="K793" t="s">
        <v>194</v>
      </c>
      <c r="L793">
        <v>18</v>
      </c>
      <c r="M793" s="2">
        <v>425</v>
      </c>
    </row>
    <row r="794" spans="1:13" s="60" customFormat="1" ht="12.75">
      <c r="A794" s="63"/>
      <c r="B794" s="358">
        <f>SUM(B792:B793)</f>
        <v>4000</v>
      </c>
      <c r="C794" s="63" t="s">
        <v>39</v>
      </c>
      <c r="D794" s="63"/>
      <c r="E794" s="63"/>
      <c r="F794" s="65"/>
      <c r="G794" s="65"/>
      <c r="H794" s="317">
        <v>0</v>
      </c>
      <c r="I794" s="318">
        <f t="shared" si="52"/>
        <v>9.411764705882353</v>
      </c>
      <c r="J794" s="67"/>
      <c r="K794" s="67"/>
      <c r="L794" s="67"/>
      <c r="M794" s="2">
        <v>425</v>
      </c>
    </row>
    <row r="795" spans="2:13" ht="12.75">
      <c r="B795" s="257"/>
      <c r="H795" s="316">
        <f>H794-B795</f>
        <v>0</v>
      </c>
      <c r="I795" s="256">
        <f t="shared" si="52"/>
        <v>0</v>
      </c>
      <c r="M795" s="2">
        <v>425</v>
      </c>
    </row>
    <row r="796" spans="2:13" ht="12.75">
      <c r="B796" s="257"/>
      <c r="H796" s="316">
        <f>H795-B796</f>
        <v>0</v>
      </c>
      <c r="I796" s="256">
        <f t="shared" si="52"/>
        <v>0</v>
      </c>
      <c r="M796" s="2">
        <v>425</v>
      </c>
    </row>
    <row r="797" spans="1:13" ht="12.75">
      <c r="A797" s="15"/>
      <c r="B797" s="198">
        <v>1000</v>
      </c>
      <c r="C797" s="15" t="s">
        <v>314</v>
      </c>
      <c r="D797" s="15" t="s">
        <v>12</v>
      </c>
      <c r="E797" s="15" t="s">
        <v>315</v>
      </c>
      <c r="F797" s="30" t="s">
        <v>308</v>
      </c>
      <c r="G797" s="33" t="s">
        <v>301</v>
      </c>
      <c r="H797" s="316">
        <f>H796-B797</f>
        <v>-1000</v>
      </c>
      <c r="I797" s="256">
        <f t="shared" si="52"/>
        <v>2.3529411764705883</v>
      </c>
      <c r="J797" s="18"/>
      <c r="K797" t="s">
        <v>194</v>
      </c>
      <c r="L797">
        <v>18</v>
      </c>
      <c r="M797" s="2">
        <v>425</v>
      </c>
    </row>
    <row r="798" spans="1:13" s="72" customFormat="1" ht="12.75">
      <c r="A798" s="1"/>
      <c r="B798" s="257">
        <v>1000</v>
      </c>
      <c r="C798" s="1" t="s">
        <v>316</v>
      </c>
      <c r="D798" s="15" t="s">
        <v>12</v>
      </c>
      <c r="E798" s="1" t="s">
        <v>315</v>
      </c>
      <c r="F798" s="30" t="s">
        <v>308</v>
      </c>
      <c r="G798" s="30" t="s">
        <v>303</v>
      </c>
      <c r="H798" s="316">
        <f>H797-B798</f>
        <v>-2000</v>
      </c>
      <c r="I798" s="256">
        <f t="shared" si="52"/>
        <v>2.3529411764705883</v>
      </c>
      <c r="J798"/>
      <c r="K798" t="s">
        <v>194</v>
      </c>
      <c r="L798">
        <v>18</v>
      </c>
      <c r="M798" s="2">
        <v>425</v>
      </c>
    </row>
    <row r="799" spans="1:13" s="60" customFormat="1" ht="12.75">
      <c r="A799" s="63"/>
      <c r="B799" s="358">
        <f>SUM(B797:B798)</f>
        <v>2000</v>
      </c>
      <c r="C799" s="63"/>
      <c r="D799" s="63"/>
      <c r="E799" s="63" t="s">
        <v>41</v>
      </c>
      <c r="F799" s="65"/>
      <c r="G799" s="65"/>
      <c r="H799" s="317">
        <v>0</v>
      </c>
      <c r="I799" s="318">
        <f t="shared" si="52"/>
        <v>4.705882352941177</v>
      </c>
      <c r="J799" s="67"/>
      <c r="K799" s="67"/>
      <c r="L799" s="67"/>
      <c r="M799" s="2">
        <v>425</v>
      </c>
    </row>
    <row r="800" spans="2:13" ht="12.75">
      <c r="B800" s="257"/>
      <c r="H800" s="316">
        <f>H799-B800</f>
        <v>0</v>
      </c>
      <c r="I800" s="256">
        <f t="shared" si="52"/>
        <v>0</v>
      </c>
      <c r="M800" s="2">
        <v>425</v>
      </c>
    </row>
    <row r="801" spans="2:13" ht="12.75">
      <c r="B801" s="257"/>
      <c r="H801" s="316">
        <f>H800-B801</f>
        <v>0</v>
      </c>
      <c r="I801" s="256">
        <f t="shared" si="52"/>
        <v>0</v>
      </c>
      <c r="M801" s="2">
        <v>425</v>
      </c>
    </row>
    <row r="802" spans="2:13" ht="12.75">
      <c r="B802" s="257"/>
      <c r="H802" s="316">
        <f>H801-B802</f>
        <v>0</v>
      </c>
      <c r="I802" s="256">
        <f t="shared" si="52"/>
        <v>0</v>
      </c>
      <c r="M802" s="2">
        <v>425</v>
      </c>
    </row>
    <row r="803" spans="2:13" ht="12.75">
      <c r="B803" s="257"/>
      <c r="H803" s="316">
        <f>H802-B803</f>
        <v>0</v>
      </c>
      <c r="I803" s="256">
        <f t="shared" si="52"/>
        <v>0</v>
      </c>
      <c r="M803" s="2">
        <v>425</v>
      </c>
    </row>
    <row r="804" spans="1:13" s="67" customFormat="1" ht="12.75">
      <c r="A804" s="63"/>
      <c r="B804" s="358">
        <f>+B810+B818+B825+B832+B843+B850</f>
        <v>80700</v>
      </c>
      <c r="C804" s="68" t="s">
        <v>317</v>
      </c>
      <c r="D804" s="69" t="s">
        <v>1499</v>
      </c>
      <c r="E804" s="68" t="s">
        <v>15</v>
      </c>
      <c r="F804" s="70" t="s">
        <v>318</v>
      </c>
      <c r="G804" s="77" t="s">
        <v>358</v>
      </c>
      <c r="H804" s="317">
        <f>H803-B804</f>
        <v>-80700</v>
      </c>
      <c r="I804" s="318">
        <f t="shared" si="52"/>
        <v>189.88235294117646</v>
      </c>
      <c r="J804" s="66"/>
      <c r="K804" s="66"/>
      <c r="M804" s="2">
        <v>425</v>
      </c>
    </row>
    <row r="805" spans="2:13" ht="12.75">
      <c r="B805" s="257"/>
      <c r="H805" s="316">
        <v>0</v>
      </c>
      <c r="I805" s="256">
        <f t="shared" si="52"/>
        <v>0</v>
      </c>
      <c r="M805" s="2">
        <v>425</v>
      </c>
    </row>
    <row r="806" spans="2:13" ht="12.75">
      <c r="B806" s="257">
        <v>5000</v>
      </c>
      <c r="C806" s="1" t="s">
        <v>18</v>
      </c>
      <c r="D806" s="62" t="s">
        <v>12</v>
      </c>
      <c r="E806" s="1" t="s">
        <v>46</v>
      </c>
      <c r="F806" s="62" t="s">
        <v>319</v>
      </c>
      <c r="G806" s="30" t="s">
        <v>173</v>
      </c>
      <c r="H806" s="316">
        <f>H805-B806</f>
        <v>-5000</v>
      </c>
      <c r="I806" s="256">
        <f t="shared" si="52"/>
        <v>11.764705882352942</v>
      </c>
      <c r="K806" t="s">
        <v>0</v>
      </c>
      <c r="L806">
        <v>19</v>
      </c>
      <c r="M806" s="2">
        <v>425</v>
      </c>
    </row>
    <row r="807" spans="2:13" ht="12.75">
      <c r="B807" s="257">
        <v>3000</v>
      </c>
      <c r="C807" s="1" t="s">
        <v>18</v>
      </c>
      <c r="D807" s="62" t="s">
        <v>12</v>
      </c>
      <c r="E807" s="1" t="s">
        <v>46</v>
      </c>
      <c r="F807" s="62" t="s">
        <v>320</v>
      </c>
      <c r="G807" s="30" t="s">
        <v>175</v>
      </c>
      <c r="H807" s="316">
        <f>H806-B807</f>
        <v>-8000</v>
      </c>
      <c r="I807" s="256">
        <f t="shared" si="52"/>
        <v>7.0588235294117645</v>
      </c>
      <c r="K807" t="s">
        <v>0</v>
      </c>
      <c r="L807">
        <v>19</v>
      </c>
      <c r="M807" s="2">
        <v>425</v>
      </c>
    </row>
    <row r="808" spans="2:13" ht="12.75">
      <c r="B808" s="257">
        <v>7000</v>
      </c>
      <c r="C808" s="1" t="s">
        <v>18</v>
      </c>
      <c r="D808" s="1" t="s">
        <v>12</v>
      </c>
      <c r="E808" s="1" t="s">
        <v>46</v>
      </c>
      <c r="F808" s="62" t="s">
        <v>321</v>
      </c>
      <c r="G808" s="30" t="s">
        <v>301</v>
      </c>
      <c r="H808" s="316">
        <f>H807-B808</f>
        <v>-15000</v>
      </c>
      <c r="I808" s="256">
        <f t="shared" si="52"/>
        <v>16.470588235294116</v>
      </c>
      <c r="K808" t="s">
        <v>0</v>
      </c>
      <c r="L808">
        <v>19</v>
      </c>
      <c r="M808" s="2">
        <v>425</v>
      </c>
    </row>
    <row r="809" spans="2:13" ht="12.75">
      <c r="B809" s="198">
        <v>5000</v>
      </c>
      <c r="C809" s="1" t="s">
        <v>18</v>
      </c>
      <c r="D809" s="1" t="s">
        <v>12</v>
      </c>
      <c r="E809" s="1" t="s">
        <v>46</v>
      </c>
      <c r="F809" s="62" t="s">
        <v>322</v>
      </c>
      <c r="G809" s="30" t="s">
        <v>303</v>
      </c>
      <c r="H809" s="316">
        <f>H808-B809</f>
        <v>-20000</v>
      </c>
      <c r="I809" s="256">
        <f t="shared" si="52"/>
        <v>11.764705882352942</v>
      </c>
      <c r="K809" t="s">
        <v>0</v>
      </c>
      <c r="L809">
        <v>19</v>
      </c>
      <c r="M809" s="2">
        <v>425</v>
      </c>
    </row>
    <row r="810" spans="1:13" s="67" customFormat="1" ht="12.75">
      <c r="A810" s="63"/>
      <c r="B810" s="358">
        <f>SUM(B806:B809)</f>
        <v>20000</v>
      </c>
      <c r="C810" s="63" t="s">
        <v>18</v>
      </c>
      <c r="D810" s="63"/>
      <c r="E810" s="63"/>
      <c r="F810" s="65"/>
      <c r="G810" s="65"/>
      <c r="H810" s="317">
        <v>0</v>
      </c>
      <c r="I810" s="318">
        <f t="shared" si="52"/>
        <v>47.05882352941177</v>
      </c>
      <c r="M810" s="2">
        <v>425</v>
      </c>
    </row>
    <row r="811" spans="2:13" ht="12.75">
      <c r="B811" s="257"/>
      <c r="H811" s="316">
        <f aca="true" t="shared" si="53" ref="H811:H817">H810-B811</f>
        <v>0</v>
      </c>
      <c r="I811" s="256">
        <f t="shared" si="52"/>
        <v>0</v>
      </c>
      <c r="M811" s="2">
        <v>425</v>
      </c>
    </row>
    <row r="812" spans="2:13" ht="12.75">
      <c r="B812" s="257"/>
      <c r="H812" s="316">
        <f t="shared" si="53"/>
        <v>0</v>
      </c>
      <c r="I812" s="256">
        <f t="shared" si="52"/>
        <v>0</v>
      </c>
      <c r="M812" s="2">
        <v>425</v>
      </c>
    </row>
    <row r="813" spans="2:13" ht="12.75">
      <c r="B813" s="257">
        <v>5000</v>
      </c>
      <c r="C813" s="1" t="s">
        <v>323</v>
      </c>
      <c r="D813" s="15" t="s">
        <v>54</v>
      </c>
      <c r="E813" s="1" t="s">
        <v>24</v>
      </c>
      <c r="F813" s="30" t="s">
        <v>324</v>
      </c>
      <c r="G813" s="30" t="s">
        <v>173</v>
      </c>
      <c r="H813" s="316">
        <f t="shared" si="53"/>
        <v>-5000</v>
      </c>
      <c r="I813" s="256">
        <f t="shared" si="52"/>
        <v>11.764705882352942</v>
      </c>
      <c r="K813" t="s">
        <v>46</v>
      </c>
      <c r="L813" s="18">
        <v>19</v>
      </c>
      <c r="M813" s="2">
        <v>425</v>
      </c>
    </row>
    <row r="814" spans="2:13" ht="12.75">
      <c r="B814" s="360">
        <v>10000</v>
      </c>
      <c r="C814" s="1" t="s">
        <v>325</v>
      </c>
      <c r="D814" s="15" t="s">
        <v>54</v>
      </c>
      <c r="E814" s="1" t="s">
        <v>24</v>
      </c>
      <c r="F814" s="30" t="s">
        <v>324</v>
      </c>
      <c r="G814" s="30" t="s">
        <v>175</v>
      </c>
      <c r="H814" s="316">
        <f t="shared" si="53"/>
        <v>-15000</v>
      </c>
      <c r="I814" s="256">
        <f t="shared" si="52"/>
        <v>23.529411764705884</v>
      </c>
      <c r="K814" t="s">
        <v>46</v>
      </c>
      <c r="L814" s="18">
        <v>19</v>
      </c>
      <c r="M814" s="2">
        <v>425</v>
      </c>
    </row>
    <row r="815" spans="2:13" ht="12.75">
      <c r="B815" s="198">
        <v>2000</v>
      </c>
      <c r="C815" s="1" t="s">
        <v>326</v>
      </c>
      <c r="D815" s="15" t="s">
        <v>54</v>
      </c>
      <c r="E815" s="1" t="s">
        <v>24</v>
      </c>
      <c r="F815" s="30" t="s">
        <v>324</v>
      </c>
      <c r="G815" s="30" t="s">
        <v>301</v>
      </c>
      <c r="H815" s="316">
        <f t="shared" si="53"/>
        <v>-17000</v>
      </c>
      <c r="I815" s="256">
        <f t="shared" si="52"/>
        <v>4.705882352941177</v>
      </c>
      <c r="K815" t="s">
        <v>46</v>
      </c>
      <c r="L815" s="18">
        <v>19</v>
      </c>
      <c r="M815" s="2">
        <v>425</v>
      </c>
    </row>
    <row r="816" spans="2:13" ht="12.75">
      <c r="B816" s="257">
        <v>2200</v>
      </c>
      <c r="C816" s="1" t="s">
        <v>327</v>
      </c>
      <c r="D816" s="15" t="s">
        <v>54</v>
      </c>
      <c r="E816" s="1" t="s">
        <v>24</v>
      </c>
      <c r="F816" s="30" t="s">
        <v>328</v>
      </c>
      <c r="G816" s="30" t="s">
        <v>303</v>
      </c>
      <c r="H816" s="316">
        <f t="shared" si="53"/>
        <v>-19200</v>
      </c>
      <c r="I816" s="256">
        <f t="shared" si="52"/>
        <v>5.176470588235294</v>
      </c>
      <c r="K816" t="s">
        <v>46</v>
      </c>
      <c r="L816" s="18">
        <v>19</v>
      </c>
      <c r="M816" s="2">
        <v>425</v>
      </c>
    </row>
    <row r="817" spans="2:13" ht="12.75">
      <c r="B817" s="257">
        <v>2000</v>
      </c>
      <c r="C817" s="1" t="s">
        <v>214</v>
      </c>
      <c r="D817" s="15" t="s">
        <v>54</v>
      </c>
      <c r="E817" s="1" t="s">
        <v>24</v>
      </c>
      <c r="F817" s="30" t="s">
        <v>324</v>
      </c>
      <c r="G817" s="30" t="s">
        <v>303</v>
      </c>
      <c r="H817" s="316">
        <f t="shared" si="53"/>
        <v>-21200</v>
      </c>
      <c r="I817" s="256">
        <f t="shared" si="52"/>
        <v>4.705882352941177</v>
      </c>
      <c r="K817" t="s">
        <v>46</v>
      </c>
      <c r="L817" s="18">
        <v>19</v>
      </c>
      <c r="M817" s="2">
        <v>425</v>
      </c>
    </row>
    <row r="818" spans="1:13" s="67" customFormat="1" ht="12.75">
      <c r="A818" s="63"/>
      <c r="B818" s="358">
        <f>SUM(B813:B817)</f>
        <v>21200</v>
      </c>
      <c r="C818" s="63" t="s">
        <v>68</v>
      </c>
      <c r="D818" s="63"/>
      <c r="E818" s="63"/>
      <c r="F818" s="65"/>
      <c r="G818" s="65"/>
      <c r="H818" s="317">
        <v>0</v>
      </c>
      <c r="I818" s="318">
        <f t="shared" si="52"/>
        <v>49.88235294117647</v>
      </c>
      <c r="M818" s="2">
        <v>425</v>
      </c>
    </row>
    <row r="819" spans="2:13" ht="12.75">
      <c r="B819" s="257"/>
      <c r="H819" s="316">
        <f aca="true" t="shared" si="54" ref="H819:H824">H818-B819</f>
        <v>0</v>
      </c>
      <c r="I819" s="256">
        <f t="shared" si="52"/>
        <v>0</v>
      </c>
      <c r="M819" s="2">
        <v>425</v>
      </c>
    </row>
    <row r="820" spans="2:13" ht="12.75">
      <c r="B820" s="257"/>
      <c r="H820" s="316">
        <f t="shared" si="54"/>
        <v>0</v>
      </c>
      <c r="I820" s="256">
        <f t="shared" si="52"/>
        <v>0</v>
      </c>
      <c r="M820" s="2">
        <v>425</v>
      </c>
    </row>
    <row r="821" spans="2:13" ht="12.75">
      <c r="B821" s="198">
        <v>1000</v>
      </c>
      <c r="C821" s="1" t="s">
        <v>35</v>
      </c>
      <c r="D821" s="15" t="s">
        <v>54</v>
      </c>
      <c r="E821" s="1" t="s">
        <v>36</v>
      </c>
      <c r="F821" s="30" t="s">
        <v>324</v>
      </c>
      <c r="G821" s="30" t="s">
        <v>173</v>
      </c>
      <c r="H821" s="316">
        <f t="shared" si="54"/>
        <v>-1000</v>
      </c>
      <c r="I821" s="256">
        <f t="shared" si="52"/>
        <v>2.3529411764705883</v>
      </c>
      <c r="K821" t="s">
        <v>46</v>
      </c>
      <c r="L821" s="18">
        <v>19</v>
      </c>
      <c r="M821" s="2">
        <v>425</v>
      </c>
    </row>
    <row r="822" spans="2:13" ht="12.75">
      <c r="B822" s="198">
        <v>1000</v>
      </c>
      <c r="C822" s="1" t="s">
        <v>35</v>
      </c>
      <c r="D822" s="15" t="s">
        <v>54</v>
      </c>
      <c r="E822" s="1" t="s">
        <v>36</v>
      </c>
      <c r="F822" s="30" t="s">
        <v>324</v>
      </c>
      <c r="G822" s="30" t="s">
        <v>175</v>
      </c>
      <c r="H822" s="316">
        <f t="shared" si="54"/>
        <v>-2000</v>
      </c>
      <c r="I822" s="256">
        <f t="shared" si="52"/>
        <v>2.3529411764705883</v>
      </c>
      <c r="K822" t="s">
        <v>46</v>
      </c>
      <c r="L822" s="18">
        <v>19</v>
      </c>
      <c r="M822" s="2">
        <v>425</v>
      </c>
    </row>
    <row r="823" spans="2:13" ht="12.75">
      <c r="B823" s="198">
        <v>1500</v>
      </c>
      <c r="C823" s="1" t="s">
        <v>35</v>
      </c>
      <c r="D823" s="15" t="s">
        <v>54</v>
      </c>
      <c r="E823" s="1" t="s">
        <v>36</v>
      </c>
      <c r="F823" s="30" t="s">
        <v>324</v>
      </c>
      <c r="G823" s="30" t="s">
        <v>301</v>
      </c>
      <c r="H823" s="316">
        <f t="shared" si="54"/>
        <v>-3500</v>
      </c>
      <c r="I823" s="256">
        <f t="shared" si="52"/>
        <v>3.5294117647058822</v>
      </c>
      <c r="K823" t="s">
        <v>46</v>
      </c>
      <c r="L823" s="18">
        <v>19</v>
      </c>
      <c r="M823" s="2">
        <v>425</v>
      </c>
    </row>
    <row r="824" spans="2:13" ht="12.75">
      <c r="B824" s="198">
        <v>1000</v>
      </c>
      <c r="C824" s="1" t="s">
        <v>35</v>
      </c>
      <c r="D824" s="15" t="s">
        <v>54</v>
      </c>
      <c r="E824" s="1" t="s">
        <v>36</v>
      </c>
      <c r="F824" s="30" t="s">
        <v>324</v>
      </c>
      <c r="G824" s="30" t="s">
        <v>303</v>
      </c>
      <c r="H824" s="316">
        <f t="shared" si="54"/>
        <v>-4500</v>
      </c>
      <c r="I824" s="256">
        <f t="shared" si="52"/>
        <v>2.3529411764705883</v>
      </c>
      <c r="K824" t="s">
        <v>46</v>
      </c>
      <c r="L824" s="18">
        <v>19</v>
      </c>
      <c r="M824" s="2">
        <v>425</v>
      </c>
    </row>
    <row r="825" spans="1:13" s="67" customFormat="1" ht="12.75">
      <c r="A825" s="63"/>
      <c r="B825" s="358">
        <f>SUM(B821:B824)</f>
        <v>4500</v>
      </c>
      <c r="C825" s="63"/>
      <c r="D825" s="63"/>
      <c r="E825" s="63" t="s">
        <v>36</v>
      </c>
      <c r="F825" s="65"/>
      <c r="G825" s="65"/>
      <c r="H825" s="317">
        <v>0</v>
      </c>
      <c r="I825" s="318">
        <f t="shared" si="52"/>
        <v>10.588235294117647</v>
      </c>
      <c r="M825" s="2">
        <v>425</v>
      </c>
    </row>
    <row r="826" spans="2:13" ht="12.75">
      <c r="B826" s="257"/>
      <c r="H826" s="316">
        <f aca="true" t="shared" si="55" ref="H826:H831">H825-B826</f>
        <v>0</v>
      </c>
      <c r="I826" s="256">
        <f t="shared" si="52"/>
        <v>0</v>
      </c>
      <c r="M826" s="2">
        <v>425</v>
      </c>
    </row>
    <row r="827" spans="2:13" ht="12.75">
      <c r="B827" s="257"/>
      <c r="H827" s="316">
        <f t="shared" si="55"/>
        <v>0</v>
      </c>
      <c r="I827" s="256">
        <f t="shared" si="52"/>
        <v>0</v>
      </c>
      <c r="M827" s="2">
        <v>425</v>
      </c>
    </row>
    <row r="828" spans="2:13" ht="12.75">
      <c r="B828" s="257">
        <v>5000</v>
      </c>
      <c r="C828" s="1" t="s">
        <v>69</v>
      </c>
      <c r="D828" s="15" t="s">
        <v>54</v>
      </c>
      <c r="E828" s="1" t="s">
        <v>24</v>
      </c>
      <c r="F828" s="30" t="s">
        <v>329</v>
      </c>
      <c r="G828" s="30" t="s">
        <v>173</v>
      </c>
      <c r="H828" s="316">
        <f t="shared" si="55"/>
        <v>-5000</v>
      </c>
      <c r="I828" s="256">
        <f t="shared" si="52"/>
        <v>11.764705882352942</v>
      </c>
      <c r="K828" t="s">
        <v>46</v>
      </c>
      <c r="L828" s="18">
        <v>19</v>
      </c>
      <c r="M828" s="2">
        <v>425</v>
      </c>
    </row>
    <row r="829" spans="2:13" ht="12.75">
      <c r="B829" s="257">
        <v>5000</v>
      </c>
      <c r="C829" s="1" t="s">
        <v>69</v>
      </c>
      <c r="D829" s="15" t="s">
        <v>54</v>
      </c>
      <c r="E829" s="1" t="s">
        <v>24</v>
      </c>
      <c r="F829" s="30" t="s">
        <v>330</v>
      </c>
      <c r="G829" s="30" t="s">
        <v>175</v>
      </c>
      <c r="H829" s="316">
        <f t="shared" si="55"/>
        <v>-10000</v>
      </c>
      <c r="I829" s="256">
        <f t="shared" si="52"/>
        <v>11.764705882352942</v>
      </c>
      <c r="K829" t="s">
        <v>46</v>
      </c>
      <c r="L829" s="18">
        <v>19</v>
      </c>
      <c r="M829" s="2">
        <v>425</v>
      </c>
    </row>
    <row r="830" spans="2:13" ht="12.75">
      <c r="B830" s="257">
        <v>5000</v>
      </c>
      <c r="C830" s="1" t="s">
        <v>69</v>
      </c>
      <c r="D830" s="15" t="s">
        <v>54</v>
      </c>
      <c r="E830" s="1" t="s">
        <v>24</v>
      </c>
      <c r="F830" s="30" t="s">
        <v>331</v>
      </c>
      <c r="G830" s="30" t="s">
        <v>301</v>
      </c>
      <c r="H830" s="316">
        <f t="shared" si="55"/>
        <v>-15000</v>
      </c>
      <c r="I830" s="256">
        <f t="shared" si="52"/>
        <v>11.764705882352942</v>
      </c>
      <c r="K830" t="s">
        <v>46</v>
      </c>
      <c r="L830" s="18">
        <v>19</v>
      </c>
      <c r="M830" s="2">
        <v>425</v>
      </c>
    </row>
    <row r="831" spans="2:13" ht="12.75">
      <c r="B831" s="257">
        <v>5000</v>
      </c>
      <c r="C831" s="1" t="s">
        <v>69</v>
      </c>
      <c r="D831" s="15" t="s">
        <v>54</v>
      </c>
      <c r="E831" s="1" t="s">
        <v>24</v>
      </c>
      <c r="F831" s="30" t="s">
        <v>331</v>
      </c>
      <c r="G831" s="30" t="s">
        <v>303</v>
      </c>
      <c r="H831" s="316">
        <f t="shared" si="55"/>
        <v>-20000</v>
      </c>
      <c r="I831" s="256">
        <f t="shared" si="52"/>
        <v>11.764705882352942</v>
      </c>
      <c r="K831" t="s">
        <v>46</v>
      </c>
      <c r="L831" s="18">
        <v>19</v>
      </c>
      <c r="M831" s="2">
        <v>425</v>
      </c>
    </row>
    <row r="832" spans="1:13" s="67" customFormat="1" ht="12.75">
      <c r="A832" s="63"/>
      <c r="B832" s="358">
        <f>SUM(B828:B831)</f>
        <v>20000</v>
      </c>
      <c r="C832" s="63" t="s">
        <v>69</v>
      </c>
      <c r="D832" s="63"/>
      <c r="E832" s="63"/>
      <c r="F832" s="65"/>
      <c r="G832" s="65"/>
      <c r="H832" s="317">
        <v>0</v>
      </c>
      <c r="I832" s="318">
        <f t="shared" si="52"/>
        <v>47.05882352941177</v>
      </c>
      <c r="M832" s="2">
        <v>425</v>
      </c>
    </row>
    <row r="833" spans="2:13" ht="12.75">
      <c r="B833" s="257"/>
      <c r="H833" s="316">
        <f aca="true" t="shared" si="56" ref="H833:H842">H832-B833</f>
        <v>0</v>
      </c>
      <c r="I833" s="256">
        <f t="shared" si="52"/>
        <v>0</v>
      </c>
      <c r="M833" s="2">
        <v>425</v>
      </c>
    </row>
    <row r="834" spans="2:13" ht="12.75">
      <c r="B834" s="257"/>
      <c r="H834" s="316">
        <f t="shared" si="56"/>
        <v>0</v>
      </c>
      <c r="I834" s="256">
        <f t="shared" si="52"/>
        <v>0</v>
      </c>
      <c r="M834" s="2">
        <v>425</v>
      </c>
    </row>
    <row r="835" spans="2:13" ht="12.75">
      <c r="B835" s="198">
        <v>2000</v>
      </c>
      <c r="C835" s="79" t="s">
        <v>39</v>
      </c>
      <c r="D835" s="15" t="s">
        <v>54</v>
      </c>
      <c r="E835" s="1" t="s">
        <v>24</v>
      </c>
      <c r="F835" s="30" t="s">
        <v>324</v>
      </c>
      <c r="G835" s="30" t="s">
        <v>173</v>
      </c>
      <c r="H835" s="316">
        <f t="shared" si="56"/>
        <v>-2000</v>
      </c>
      <c r="I835" s="256">
        <f t="shared" si="52"/>
        <v>4.705882352941177</v>
      </c>
      <c r="K835" t="s">
        <v>46</v>
      </c>
      <c r="L835" s="18">
        <v>19</v>
      </c>
      <c r="M835" s="2">
        <v>425</v>
      </c>
    </row>
    <row r="836" spans="2:13" ht="12.75">
      <c r="B836" s="198">
        <v>500</v>
      </c>
      <c r="C836" s="79" t="s">
        <v>39</v>
      </c>
      <c r="D836" s="15" t="s">
        <v>54</v>
      </c>
      <c r="E836" s="1" t="s">
        <v>24</v>
      </c>
      <c r="F836" s="30" t="s">
        <v>324</v>
      </c>
      <c r="G836" s="30" t="s">
        <v>173</v>
      </c>
      <c r="H836" s="316">
        <f t="shared" si="56"/>
        <v>-2500</v>
      </c>
      <c r="I836" s="256">
        <f t="shared" si="52"/>
        <v>1.1764705882352942</v>
      </c>
      <c r="K836" t="s">
        <v>46</v>
      </c>
      <c r="L836" s="18">
        <v>19</v>
      </c>
      <c r="M836" s="2">
        <v>425</v>
      </c>
    </row>
    <row r="837" spans="2:13" ht="12.75">
      <c r="B837" s="198">
        <v>2000</v>
      </c>
      <c r="C837" s="1" t="s">
        <v>39</v>
      </c>
      <c r="D837" s="15" t="s">
        <v>54</v>
      </c>
      <c r="E837" s="1" t="s">
        <v>24</v>
      </c>
      <c r="F837" s="30" t="s">
        <v>324</v>
      </c>
      <c r="G837" s="30" t="s">
        <v>175</v>
      </c>
      <c r="H837" s="316">
        <f t="shared" si="56"/>
        <v>-4500</v>
      </c>
      <c r="I837" s="256">
        <f t="shared" si="52"/>
        <v>4.705882352941177</v>
      </c>
      <c r="K837" t="s">
        <v>46</v>
      </c>
      <c r="L837" s="18">
        <v>19</v>
      </c>
      <c r="M837" s="2">
        <v>425</v>
      </c>
    </row>
    <row r="838" spans="2:13" ht="12.75">
      <c r="B838" s="198">
        <v>500</v>
      </c>
      <c r="C838" s="1" t="s">
        <v>39</v>
      </c>
      <c r="D838" s="15" t="s">
        <v>54</v>
      </c>
      <c r="E838" s="1" t="s">
        <v>24</v>
      </c>
      <c r="F838" s="30" t="s">
        <v>324</v>
      </c>
      <c r="G838" s="30" t="s">
        <v>175</v>
      </c>
      <c r="H838" s="316">
        <f t="shared" si="56"/>
        <v>-5000</v>
      </c>
      <c r="I838" s="256">
        <f t="shared" si="52"/>
        <v>1.1764705882352942</v>
      </c>
      <c r="K838" t="s">
        <v>46</v>
      </c>
      <c r="L838" s="18">
        <v>19</v>
      </c>
      <c r="M838" s="2">
        <v>425</v>
      </c>
    </row>
    <row r="839" spans="2:13" ht="12.75">
      <c r="B839" s="198">
        <v>2000</v>
      </c>
      <c r="C839" s="1" t="s">
        <v>39</v>
      </c>
      <c r="D839" s="15" t="s">
        <v>54</v>
      </c>
      <c r="E839" s="1" t="s">
        <v>24</v>
      </c>
      <c r="F839" s="30" t="s">
        <v>324</v>
      </c>
      <c r="G839" s="30" t="s">
        <v>301</v>
      </c>
      <c r="H839" s="316">
        <f t="shared" si="56"/>
        <v>-7000</v>
      </c>
      <c r="I839" s="256">
        <f t="shared" si="52"/>
        <v>4.705882352941177</v>
      </c>
      <c r="K839" t="s">
        <v>46</v>
      </c>
      <c r="L839" s="18">
        <v>19</v>
      </c>
      <c r="M839" s="2">
        <v>425</v>
      </c>
    </row>
    <row r="840" spans="2:13" ht="12.75">
      <c r="B840" s="198">
        <v>500</v>
      </c>
      <c r="C840" s="1" t="s">
        <v>39</v>
      </c>
      <c r="D840" s="15" t="s">
        <v>54</v>
      </c>
      <c r="E840" s="1" t="s">
        <v>24</v>
      </c>
      <c r="F840" s="30" t="s">
        <v>324</v>
      </c>
      <c r="G840" s="30" t="s">
        <v>301</v>
      </c>
      <c r="H840" s="316">
        <f t="shared" si="56"/>
        <v>-7500</v>
      </c>
      <c r="I840" s="256">
        <f t="shared" si="52"/>
        <v>1.1764705882352942</v>
      </c>
      <c r="K840" t="s">
        <v>46</v>
      </c>
      <c r="L840" s="18">
        <v>19</v>
      </c>
      <c r="M840" s="2">
        <v>425</v>
      </c>
    </row>
    <row r="841" spans="2:13" ht="12.75">
      <c r="B841" s="198">
        <v>2000</v>
      </c>
      <c r="C841" s="1" t="s">
        <v>39</v>
      </c>
      <c r="D841" s="15" t="s">
        <v>54</v>
      </c>
      <c r="E841" s="1" t="s">
        <v>24</v>
      </c>
      <c r="F841" s="30" t="s">
        <v>324</v>
      </c>
      <c r="G841" s="30" t="s">
        <v>303</v>
      </c>
      <c r="H841" s="316">
        <f t="shared" si="56"/>
        <v>-9500</v>
      </c>
      <c r="I841" s="256">
        <f t="shared" si="52"/>
        <v>4.705882352941177</v>
      </c>
      <c r="K841" t="s">
        <v>46</v>
      </c>
      <c r="L841" s="18">
        <v>19</v>
      </c>
      <c r="M841" s="2">
        <v>425</v>
      </c>
    </row>
    <row r="842" spans="2:13" ht="12.75">
      <c r="B842" s="198">
        <v>500</v>
      </c>
      <c r="C842" s="1" t="s">
        <v>39</v>
      </c>
      <c r="D842" s="15" t="s">
        <v>54</v>
      </c>
      <c r="E842" s="1" t="s">
        <v>24</v>
      </c>
      <c r="F842" s="30" t="s">
        <v>324</v>
      </c>
      <c r="G842" s="30" t="s">
        <v>303</v>
      </c>
      <c r="H842" s="316">
        <f t="shared" si="56"/>
        <v>-10000</v>
      </c>
      <c r="I842" s="256">
        <f t="shared" si="52"/>
        <v>1.1764705882352942</v>
      </c>
      <c r="K842" t="s">
        <v>46</v>
      </c>
      <c r="L842" s="18">
        <v>19</v>
      </c>
      <c r="M842" s="2">
        <v>425</v>
      </c>
    </row>
    <row r="843" spans="1:13" s="67" customFormat="1" ht="12.75">
      <c r="A843" s="63"/>
      <c r="B843" s="358">
        <f>SUM(B835:B842)</f>
        <v>10000</v>
      </c>
      <c r="C843" s="63" t="s">
        <v>39</v>
      </c>
      <c r="D843" s="63"/>
      <c r="E843" s="63"/>
      <c r="F843" s="65"/>
      <c r="G843" s="65"/>
      <c r="H843" s="317">
        <v>0</v>
      </c>
      <c r="I843" s="318">
        <f t="shared" si="52"/>
        <v>23.529411764705884</v>
      </c>
      <c r="M843" s="2">
        <v>425</v>
      </c>
    </row>
    <row r="844" spans="2:13" ht="12.75">
      <c r="B844" s="257"/>
      <c r="H844" s="316">
        <f aca="true" t="shared" si="57" ref="H844:H849">H843-B844</f>
        <v>0</v>
      </c>
      <c r="I844" s="256">
        <f t="shared" si="52"/>
        <v>0</v>
      </c>
      <c r="M844" s="2">
        <v>425</v>
      </c>
    </row>
    <row r="845" spans="2:13" ht="12.75">
      <c r="B845" s="257"/>
      <c r="H845" s="316">
        <f t="shared" si="57"/>
        <v>0</v>
      </c>
      <c r="I845" s="256">
        <f t="shared" si="52"/>
        <v>0</v>
      </c>
      <c r="M845" s="2">
        <v>425</v>
      </c>
    </row>
    <row r="846" spans="2:13" ht="12.75">
      <c r="B846" s="257">
        <v>1200</v>
      </c>
      <c r="C846" s="79" t="s">
        <v>71</v>
      </c>
      <c r="D846" s="15" t="s">
        <v>54</v>
      </c>
      <c r="E846" s="1" t="s">
        <v>41</v>
      </c>
      <c r="F846" s="30" t="s">
        <v>324</v>
      </c>
      <c r="G846" s="30" t="s">
        <v>173</v>
      </c>
      <c r="H846" s="316">
        <f t="shared" si="57"/>
        <v>-1200</v>
      </c>
      <c r="I846" s="256">
        <f t="shared" si="52"/>
        <v>2.823529411764706</v>
      </c>
      <c r="K846" t="s">
        <v>46</v>
      </c>
      <c r="L846" s="18">
        <v>19</v>
      </c>
      <c r="M846" s="2">
        <v>425</v>
      </c>
    </row>
    <row r="847" spans="2:13" ht="12.75">
      <c r="B847" s="257">
        <v>1000</v>
      </c>
      <c r="C847" s="1" t="s">
        <v>71</v>
      </c>
      <c r="D847" s="15" t="s">
        <v>54</v>
      </c>
      <c r="E847" s="1" t="s">
        <v>41</v>
      </c>
      <c r="F847" s="30" t="s">
        <v>324</v>
      </c>
      <c r="G847" s="30" t="s">
        <v>175</v>
      </c>
      <c r="H847" s="316">
        <f t="shared" si="57"/>
        <v>-2200</v>
      </c>
      <c r="I847" s="256">
        <f t="shared" si="52"/>
        <v>2.3529411764705883</v>
      </c>
      <c r="K847" t="s">
        <v>46</v>
      </c>
      <c r="L847" s="18">
        <v>19</v>
      </c>
      <c r="M847" s="2">
        <v>425</v>
      </c>
    </row>
    <row r="848" spans="2:13" ht="12.75">
      <c r="B848" s="257">
        <v>1800</v>
      </c>
      <c r="C848" s="1" t="s">
        <v>71</v>
      </c>
      <c r="D848" s="15" t="s">
        <v>54</v>
      </c>
      <c r="E848" s="1" t="s">
        <v>41</v>
      </c>
      <c r="F848" s="30" t="s">
        <v>324</v>
      </c>
      <c r="G848" s="30" t="s">
        <v>301</v>
      </c>
      <c r="H848" s="316">
        <f t="shared" si="57"/>
        <v>-4000</v>
      </c>
      <c r="I848" s="256">
        <f t="shared" si="52"/>
        <v>4.235294117647059</v>
      </c>
      <c r="K848" t="s">
        <v>46</v>
      </c>
      <c r="L848" s="18">
        <v>19</v>
      </c>
      <c r="M848" s="2">
        <v>425</v>
      </c>
    </row>
    <row r="849" spans="2:13" ht="12.75">
      <c r="B849" s="257">
        <v>1000</v>
      </c>
      <c r="C849" s="1" t="s">
        <v>71</v>
      </c>
      <c r="D849" s="15" t="s">
        <v>54</v>
      </c>
      <c r="E849" s="1" t="s">
        <v>41</v>
      </c>
      <c r="F849" s="30" t="s">
        <v>324</v>
      </c>
      <c r="G849" s="30" t="s">
        <v>303</v>
      </c>
      <c r="H849" s="316">
        <f t="shared" si="57"/>
        <v>-5000</v>
      </c>
      <c r="I849" s="256">
        <f t="shared" si="52"/>
        <v>2.3529411764705883</v>
      </c>
      <c r="K849" t="s">
        <v>46</v>
      </c>
      <c r="L849" s="18">
        <v>19</v>
      </c>
      <c r="M849" s="2">
        <v>425</v>
      </c>
    </row>
    <row r="850" spans="1:13" s="67" customFormat="1" ht="12.75">
      <c r="A850" s="63"/>
      <c r="B850" s="358">
        <f>SUM(B846:B849)</f>
        <v>5000</v>
      </c>
      <c r="C850" s="63"/>
      <c r="D850" s="63"/>
      <c r="E850" s="63" t="s">
        <v>41</v>
      </c>
      <c r="F850" s="65"/>
      <c r="G850" s="65"/>
      <c r="H850" s="317">
        <v>0</v>
      </c>
      <c r="I850" s="318">
        <f t="shared" si="52"/>
        <v>11.764705882352942</v>
      </c>
      <c r="M850" s="2">
        <v>425</v>
      </c>
    </row>
    <row r="851" spans="2:13" ht="12.75">
      <c r="B851" s="257"/>
      <c r="H851" s="316">
        <f>H850-B851</f>
        <v>0</v>
      </c>
      <c r="I851" s="256">
        <f t="shared" si="52"/>
        <v>0</v>
      </c>
      <c r="M851" s="2">
        <v>425</v>
      </c>
    </row>
    <row r="852" spans="2:13" ht="12.75">
      <c r="B852" s="257"/>
      <c r="H852" s="316">
        <f>H851-B852</f>
        <v>0</v>
      </c>
      <c r="I852" s="256">
        <f t="shared" si="52"/>
        <v>0</v>
      </c>
      <c r="M852" s="2">
        <v>425</v>
      </c>
    </row>
    <row r="853" spans="2:13" ht="12.75">
      <c r="B853" s="257"/>
      <c r="H853" s="316">
        <f>H852-B853</f>
        <v>0</v>
      </c>
      <c r="I853" s="256">
        <f t="shared" si="52"/>
        <v>0</v>
      </c>
      <c r="M853" s="2">
        <v>425</v>
      </c>
    </row>
    <row r="854" spans="2:13" ht="12.75">
      <c r="B854" s="257"/>
      <c r="H854" s="316">
        <f>H853-B854</f>
        <v>0</v>
      </c>
      <c r="I854" s="256">
        <f t="shared" si="52"/>
        <v>0</v>
      </c>
      <c r="M854" s="2">
        <v>425</v>
      </c>
    </row>
    <row r="855" spans="1:13" s="67" customFormat="1" ht="12.75">
      <c r="A855" s="63"/>
      <c r="B855" s="358">
        <f>+B864+B869+B880+B886+B893+B900</f>
        <v>248000</v>
      </c>
      <c r="C855" s="68" t="s">
        <v>332</v>
      </c>
      <c r="D855" s="69" t="s">
        <v>333</v>
      </c>
      <c r="E855" s="68" t="s">
        <v>188</v>
      </c>
      <c r="F855" s="70" t="s">
        <v>334</v>
      </c>
      <c r="G855" s="77" t="s">
        <v>241</v>
      </c>
      <c r="H855" s="317">
        <f>H854-B855</f>
        <v>-248000</v>
      </c>
      <c r="I855" s="318">
        <f t="shared" si="52"/>
        <v>583.5294117647059</v>
      </c>
      <c r="J855" s="66"/>
      <c r="K855" s="66"/>
      <c r="M855" s="2">
        <v>425</v>
      </c>
    </row>
    <row r="856" spans="2:13" ht="12.75">
      <c r="B856" s="257"/>
      <c r="H856" s="316">
        <v>0</v>
      </c>
      <c r="I856" s="256">
        <f t="shared" si="52"/>
        <v>0</v>
      </c>
      <c r="M856" s="2">
        <v>425</v>
      </c>
    </row>
    <row r="857" spans="2:13" ht="12.75">
      <c r="B857" s="257">
        <v>2000</v>
      </c>
      <c r="C857" s="1" t="s">
        <v>18</v>
      </c>
      <c r="D857" s="15" t="s">
        <v>12</v>
      </c>
      <c r="E857" s="1" t="s">
        <v>335</v>
      </c>
      <c r="F857" s="62" t="s">
        <v>336</v>
      </c>
      <c r="G857" s="34" t="s">
        <v>48</v>
      </c>
      <c r="H857" s="316">
        <f aca="true" t="shared" si="58" ref="H857:H863">H856-B857</f>
        <v>-2000</v>
      </c>
      <c r="I857" s="256">
        <f aca="true" t="shared" si="59" ref="I857:I920">+B857/M857</f>
        <v>4.705882352941177</v>
      </c>
      <c r="K857" t="s">
        <v>0</v>
      </c>
      <c r="L857">
        <v>20</v>
      </c>
      <c r="M857" s="2">
        <v>425</v>
      </c>
    </row>
    <row r="858" spans="2:13" ht="12.75">
      <c r="B858" s="257">
        <v>4000</v>
      </c>
      <c r="C858" s="1" t="s">
        <v>18</v>
      </c>
      <c r="D858" s="1" t="s">
        <v>12</v>
      </c>
      <c r="E858" s="1" t="s">
        <v>335</v>
      </c>
      <c r="F858" s="62" t="s">
        <v>337</v>
      </c>
      <c r="G858" s="30" t="s">
        <v>50</v>
      </c>
      <c r="H858" s="316">
        <f t="shared" si="58"/>
        <v>-6000</v>
      </c>
      <c r="I858" s="256">
        <f t="shared" si="59"/>
        <v>9.411764705882353</v>
      </c>
      <c r="K858" t="s">
        <v>0</v>
      </c>
      <c r="L858">
        <v>20</v>
      </c>
      <c r="M858" s="2">
        <v>425</v>
      </c>
    </row>
    <row r="859" spans="2:13" ht="12.75">
      <c r="B859" s="257">
        <v>3000</v>
      </c>
      <c r="C859" s="1" t="s">
        <v>18</v>
      </c>
      <c r="D859" s="1" t="s">
        <v>12</v>
      </c>
      <c r="E859" s="1" t="s">
        <v>338</v>
      </c>
      <c r="F859" s="62" t="s">
        <v>339</v>
      </c>
      <c r="G859" s="30" t="s">
        <v>20</v>
      </c>
      <c r="H859" s="316">
        <f t="shared" si="58"/>
        <v>-9000</v>
      </c>
      <c r="I859" s="256">
        <f t="shared" si="59"/>
        <v>7.0588235294117645</v>
      </c>
      <c r="K859" t="s">
        <v>0</v>
      </c>
      <c r="L859">
        <v>20</v>
      </c>
      <c r="M859" s="2">
        <v>425</v>
      </c>
    </row>
    <row r="860" spans="2:13" ht="12.75">
      <c r="B860" s="257">
        <v>3000</v>
      </c>
      <c r="C860" s="1" t="s">
        <v>18</v>
      </c>
      <c r="D860" s="1" t="s">
        <v>12</v>
      </c>
      <c r="E860" s="1" t="s">
        <v>335</v>
      </c>
      <c r="F860" s="62" t="s">
        <v>340</v>
      </c>
      <c r="G860" s="30" t="s">
        <v>22</v>
      </c>
      <c r="H860" s="316">
        <f t="shared" si="58"/>
        <v>-12000</v>
      </c>
      <c r="I860" s="256">
        <f t="shared" si="59"/>
        <v>7.0588235294117645</v>
      </c>
      <c r="K860" t="s">
        <v>0</v>
      </c>
      <c r="L860">
        <v>20</v>
      </c>
      <c r="M860" s="2">
        <v>425</v>
      </c>
    </row>
    <row r="861" spans="2:13" ht="12.75">
      <c r="B861" s="257">
        <v>5000</v>
      </c>
      <c r="C861" s="1" t="s">
        <v>18</v>
      </c>
      <c r="D861" s="1" t="s">
        <v>12</v>
      </c>
      <c r="E861" s="1" t="s">
        <v>338</v>
      </c>
      <c r="F861" s="62" t="s">
        <v>341</v>
      </c>
      <c r="G861" s="30" t="s">
        <v>342</v>
      </c>
      <c r="H861" s="316">
        <f t="shared" si="58"/>
        <v>-17000</v>
      </c>
      <c r="I861" s="256">
        <f t="shared" si="59"/>
        <v>11.764705882352942</v>
      </c>
      <c r="K861" t="s">
        <v>0</v>
      </c>
      <c r="L861">
        <v>20</v>
      </c>
      <c r="M861" s="2">
        <v>425</v>
      </c>
    </row>
    <row r="862" spans="2:13" ht="12.75">
      <c r="B862" s="360">
        <v>7000</v>
      </c>
      <c r="C862" s="1" t="s">
        <v>18</v>
      </c>
      <c r="D862" s="1" t="s">
        <v>12</v>
      </c>
      <c r="E862" s="1" t="s">
        <v>335</v>
      </c>
      <c r="F862" s="62" t="s">
        <v>343</v>
      </c>
      <c r="G862" s="30" t="s">
        <v>84</v>
      </c>
      <c r="H862" s="316">
        <f t="shared" si="58"/>
        <v>-24000</v>
      </c>
      <c r="I862" s="256">
        <f t="shared" si="59"/>
        <v>16.470588235294116</v>
      </c>
      <c r="K862" t="s">
        <v>0</v>
      </c>
      <c r="L862">
        <v>20</v>
      </c>
      <c r="M862" s="2">
        <v>425</v>
      </c>
    </row>
    <row r="863" spans="2:13" ht="12.75">
      <c r="B863" s="257">
        <v>3000</v>
      </c>
      <c r="C863" s="1" t="s">
        <v>18</v>
      </c>
      <c r="D863" s="1" t="s">
        <v>12</v>
      </c>
      <c r="E863" s="1" t="s">
        <v>335</v>
      </c>
      <c r="F863" s="62" t="s">
        <v>344</v>
      </c>
      <c r="G863" s="30" t="s">
        <v>150</v>
      </c>
      <c r="H863" s="316">
        <f t="shared" si="58"/>
        <v>-27000</v>
      </c>
      <c r="I863" s="256">
        <f t="shared" si="59"/>
        <v>7.0588235294117645</v>
      </c>
      <c r="K863" t="s">
        <v>0</v>
      </c>
      <c r="L863">
        <v>20</v>
      </c>
      <c r="M863" s="2">
        <v>425</v>
      </c>
    </row>
    <row r="864" spans="1:13" s="67" customFormat="1" ht="12.75">
      <c r="A864" s="63"/>
      <c r="B864" s="358">
        <f>SUM(B857:B863)</f>
        <v>27000</v>
      </c>
      <c r="C864" s="63" t="s">
        <v>18</v>
      </c>
      <c r="D864" s="63"/>
      <c r="E864" s="63"/>
      <c r="F864" s="65"/>
      <c r="G864" s="65"/>
      <c r="H864" s="317">
        <v>0</v>
      </c>
      <c r="I864" s="318">
        <f t="shared" si="59"/>
        <v>63.529411764705884</v>
      </c>
      <c r="M864" s="2">
        <v>425</v>
      </c>
    </row>
    <row r="865" spans="2:13" ht="12.75">
      <c r="B865" s="257"/>
      <c r="H865" s="316">
        <f>H864-B865</f>
        <v>0</v>
      </c>
      <c r="I865" s="256">
        <f t="shared" si="59"/>
        <v>0</v>
      </c>
      <c r="M865" s="2">
        <v>425</v>
      </c>
    </row>
    <row r="866" spans="2:13" ht="12.75">
      <c r="B866" s="257"/>
      <c r="H866" s="316">
        <f>H865-B866</f>
        <v>0</v>
      </c>
      <c r="I866" s="256">
        <f t="shared" si="59"/>
        <v>0</v>
      </c>
      <c r="M866" s="2">
        <v>425</v>
      </c>
    </row>
    <row r="867" spans="2:13" ht="12.75">
      <c r="B867" s="198">
        <v>3000</v>
      </c>
      <c r="C867" s="1" t="s">
        <v>345</v>
      </c>
      <c r="D867" s="15" t="s">
        <v>54</v>
      </c>
      <c r="E867" s="1" t="s">
        <v>346</v>
      </c>
      <c r="F867" s="30" t="s">
        <v>347</v>
      </c>
      <c r="G867" s="34" t="s">
        <v>32</v>
      </c>
      <c r="H867" s="316">
        <f>H866-B867</f>
        <v>-3000</v>
      </c>
      <c r="I867" s="256">
        <f t="shared" si="59"/>
        <v>7.0588235294117645</v>
      </c>
      <c r="K867" t="s">
        <v>338</v>
      </c>
      <c r="L867">
        <v>20</v>
      </c>
      <c r="M867" s="2">
        <v>425</v>
      </c>
    </row>
    <row r="868" spans="2:13" ht="12.75">
      <c r="B868" s="257">
        <v>3000</v>
      </c>
      <c r="C868" s="1" t="s">
        <v>348</v>
      </c>
      <c r="D868" s="15" t="s">
        <v>54</v>
      </c>
      <c r="E868" s="1" t="s">
        <v>346</v>
      </c>
      <c r="F868" s="30" t="s">
        <v>349</v>
      </c>
      <c r="G868" s="30" t="s">
        <v>154</v>
      </c>
      <c r="H868" s="316">
        <f>H867-B868</f>
        <v>-6000</v>
      </c>
      <c r="I868" s="256">
        <f t="shared" si="59"/>
        <v>7.0588235294117645</v>
      </c>
      <c r="K868" t="s">
        <v>338</v>
      </c>
      <c r="L868">
        <v>20</v>
      </c>
      <c r="M868" s="2">
        <v>425</v>
      </c>
    </row>
    <row r="869" spans="1:13" s="67" customFormat="1" ht="12.75">
      <c r="A869" s="63"/>
      <c r="B869" s="358">
        <f>SUM(B867:B868)</f>
        <v>6000</v>
      </c>
      <c r="C869" s="63" t="s">
        <v>68</v>
      </c>
      <c r="D869" s="63"/>
      <c r="E869" s="63"/>
      <c r="F869" s="65"/>
      <c r="G869" s="65"/>
      <c r="H869" s="317">
        <v>0</v>
      </c>
      <c r="I869" s="318">
        <f t="shared" si="59"/>
        <v>14.117647058823529</v>
      </c>
      <c r="M869" s="2">
        <v>425</v>
      </c>
    </row>
    <row r="870" spans="2:13" ht="12.75">
      <c r="B870" s="257"/>
      <c r="H870" s="316">
        <f aca="true" t="shared" si="60" ref="H870:H879">H869-B870</f>
        <v>0</v>
      </c>
      <c r="I870" s="256">
        <f t="shared" si="59"/>
        <v>0</v>
      </c>
      <c r="M870" s="2">
        <v>425</v>
      </c>
    </row>
    <row r="871" spans="2:13" ht="12.75">
      <c r="B871" s="257"/>
      <c r="H871" s="316">
        <f t="shared" si="60"/>
        <v>0</v>
      </c>
      <c r="I871" s="256">
        <f t="shared" si="59"/>
        <v>0</v>
      </c>
      <c r="M871" s="2">
        <v>425</v>
      </c>
    </row>
    <row r="872" spans="2:13" ht="12.75">
      <c r="B872" s="198">
        <v>2000</v>
      </c>
      <c r="C872" s="15" t="s">
        <v>35</v>
      </c>
      <c r="D872" s="15" t="s">
        <v>54</v>
      </c>
      <c r="E872" s="15" t="s">
        <v>36</v>
      </c>
      <c r="F872" s="30" t="s">
        <v>350</v>
      </c>
      <c r="G872" s="33" t="s">
        <v>32</v>
      </c>
      <c r="H872" s="316">
        <f t="shared" si="60"/>
        <v>-2000</v>
      </c>
      <c r="I872" s="256">
        <f t="shared" si="59"/>
        <v>4.705882352941177</v>
      </c>
      <c r="K872" t="s">
        <v>338</v>
      </c>
      <c r="L872">
        <v>20</v>
      </c>
      <c r="M872" s="2">
        <v>425</v>
      </c>
    </row>
    <row r="873" spans="1:13" ht="12.75">
      <c r="A873" s="15"/>
      <c r="B873" s="198">
        <v>20000</v>
      </c>
      <c r="C873" s="15" t="s">
        <v>1500</v>
      </c>
      <c r="D873" s="15" t="s">
        <v>54</v>
      </c>
      <c r="E873" s="15" t="s">
        <v>36</v>
      </c>
      <c r="F873" s="80" t="s">
        <v>1439</v>
      </c>
      <c r="G873" s="33" t="s">
        <v>38</v>
      </c>
      <c r="H873" s="316">
        <f t="shared" si="60"/>
        <v>-22000</v>
      </c>
      <c r="I873" s="256">
        <f t="shared" si="59"/>
        <v>47.05882352941177</v>
      </c>
      <c r="J873" s="18"/>
      <c r="K873" s="18" t="s">
        <v>338</v>
      </c>
      <c r="L873">
        <v>20</v>
      </c>
      <c r="M873" s="2">
        <v>425</v>
      </c>
    </row>
    <row r="874" spans="2:13" ht="12.75">
      <c r="B874" s="257">
        <v>2000</v>
      </c>
      <c r="C874" s="15" t="s">
        <v>1571</v>
      </c>
      <c r="D874" s="15" t="s">
        <v>54</v>
      </c>
      <c r="E874" s="1" t="s">
        <v>36</v>
      </c>
      <c r="F874" s="33" t="s">
        <v>350</v>
      </c>
      <c r="G874" s="30" t="s">
        <v>38</v>
      </c>
      <c r="H874" s="316">
        <f t="shared" si="60"/>
        <v>-24000</v>
      </c>
      <c r="I874" s="256">
        <f t="shared" si="59"/>
        <v>4.705882352941177</v>
      </c>
      <c r="K874" t="s">
        <v>338</v>
      </c>
      <c r="L874">
        <v>20</v>
      </c>
      <c r="M874" s="2">
        <v>425</v>
      </c>
    </row>
    <row r="875" spans="2:13" ht="12.75">
      <c r="B875" s="257">
        <v>2000</v>
      </c>
      <c r="C875" s="15" t="s">
        <v>35</v>
      </c>
      <c r="D875" s="15" t="s">
        <v>54</v>
      </c>
      <c r="E875" s="1" t="s">
        <v>36</v>
      </c>
      <c r="F875" s="33" t="s">
        <v>350</v>
      </c>
      <c r="G875" s="30" t="s">
        <v>38</v>
      </c>
      <c r="H875" s="316">
        <f t="shared" si="60"/>
        <v>-26000</v>
      </c>
      <c r="I875" s="256">
        <f t="shared" si="59"/>
        <v>4.705882352941177</v>
      </c>
      <c r="K875" t="s">
        <v>338</v>
      </c>
      <c r="L875">
        <v>20</v>
      </c>
      <c r="M875" s="2">
        <v>425</v>
      </c>
    </row>
    <row r="876" spans="2:13" ht="12.75">
      <c r="B876" s="257">
        <v>20000</v>
      </c>
      <c r="C876" s="15" t="s">
        <v>1500</v>
      </c>
      <c r="D876" s="15" t="s">
        <v>54</v>
      </c>
      <c r="E876" s="1" t="s">
        <v>36</v>
      </c>
      <c r="F876" s="80" t="s">
        <v>1440</v>
      </c>
      <c r="G876" s="30" t="s">
        <v>117</v>
      </c>
      <c r="H876" s="316">
        <f t="shared" si="60"/>
        <v>-46000</v>
      </c>
      <c r="I876" s="256">
        <f t="shared" si="59"/>
        <v>47.05882352941177</v>
      </c>
      <c r="K876" t="s">
        <v>338</v>
      </c>
      <c r="L876">
        <v>20</v>
      </c>
      <c r="M876" s="2">
        <v>425</v>
      </c>
    </row>
    <row r="877" spans="2:13" ht="12.75">
      <c r="B877" s="257">
        <v>2000</v>
      </c>
      <c r="C877" s="1" t="s">
        <v>35</v>
      </c>
      <c r="D877" s="15" t="s">
        <v>54</v>
      </c>
      <c r="E877" s="1" t="s">
        <v>36</v>
      </c>
      <c r="F877" s="30" t="s">
        <v>350</v>
      </c>
      <c r="G877" s="30" t="s">
        <v>117</v>
      </c>
      <c r="H877" s="316">
        <f t="shared" si="60"/>
        <v>-48000</v>
      </c>
      <c r="I877" s="256">
        <f t="shared" si="59"/>
        <v>4.705882352941177</v>
      </c>
      <c r="K877" t="s">
        <v>338</v>
      </c>
      <c r="L877">
        <v>20</v>
      </c>
      <c r="M877" s="2">
        <v>425</v>
      </c>
    </row>
    <row r="878" spans="2:13" ht="12.75">
      <c r="B878" s="257">
        <v>2000</v>
      </c>
      <c r="C878" s="15" t="s">
        <v>1571</v>
      </c>
      <c r="D878" s="15" t="s">
        <v>54</v>
      </c>
      <c r="E878" s="1" t="s">
        <v>36</v>
      </c>
      <c r="F878" s="30" t="s">
        <v>350</v>
      </c>
      <c r="G878" s="30" t="s">
        <v>117</v>
      </c>
      <c r="H878" s="316">
        <f t="shared" si="60"/>
        <v>-50000</v>
      </c>
      <c r="I878" s="256">
        <f t="shared" si="59"/>
        <v>4.705882352941177</v>
      </c>
      <c r="K878" t="s">
        <v>338</v>
      </c>
      <c r="L878">
        <v>20</v>
      </c>
      <c r="M878" s="2">
        <v>425</v>
      </c>
    </row>
    <row r="879" spans="2:13" ht="12.75">
      <c r="B879" s="257">
        <v>2000</v>
      </c>
      <c r="C879" s="1" t="s">
        <v>35</v>
      </c>
      <c r="D879" s="1" t="s">
        <v>54</v>
      </c>
      <c r="E879" s="1" t="s">
        <v>36</v>
      </c>
      <c r="F879" s="30" t="s">
        <v>350</v>
      </c>
      <c r="G879" s="30" t="s">
        <v>154</v>
      </c>
      <c r="H879" s="316">
        <f t="shared" si="60"/>
        <v>-52000</v>
      </c>
      <c r="I879" s="256">
        <f t="shared" si="59"/>
        <v>4.705882352941177</v>
      </c>
      <c r="K879" t="s">
        <v>338</v>
      </c>
      <c r="L879">
        <v>20</v>
      </c>
      <c r="M879" s="2">
        <v>425</v>
      </c>
    </row>
    <row r="880" spans="1:13" s="67" customFormat="1" ht="12.75">
      <c r="A880" s="63"/>
      <c r="B880" s="358">
        <f>SUM(B872:B879)</f>
        <v>52000</v>
      </c>
      <c r="C880" s="63"/>
      <c r="D880" s="63"/>
      <c r="E880" s="63" t="s">
        <v>36</v>
      </c>
      <c r="F880" s="65"/>
      <c r="G880" s="65"/>
      <c r="H880" s="317">
        <v>0</v>
      </c>
      <c r="I880" s="318">
        <f t="shared" si="59"/>
        <v>122.3529411764706</v>
      </c>
      <c r="M880" s="2">
        <v>425</v>
      </c>
    </row>
    <row r="881" spans="2:13" ht="12.75">
      <c r="B881" s="257"/>
      <c r="H881" s="316">
        <f>H880-B881</f>
        <v>0</v>
      </c>
      <c r="I881" s="256">
        <f t="shared" si="59"/>
        <v>0</v>
      </c>
      <c r="M881" s="2">
        <v>425</v>
      </c>
    </row>
    <row r="882" spans="2:13" ht="12.75">
      <c r="B882" s="257"/>
      <c r="H882" s="316">
        <f>H881-B882</f>
        <v>0</v>
      </c>
      <c r="I882" s="256">
        <f t="shared" si="59"/>
        <v>0</v>
      </c>
      <c r="M882" s="2">
        <v>425</v>
      </c>
    </row>
    <row r="883" spans="2:13" ht="12.75">
      <c r="B883" s="198">
        <v>5000</v>
      </c>
      <c r="C883" s="15" t="s">
        <v>69</v>
      </c>
      <c r="D883" s="15" t="s">
        <v>54</v>
      </c>
      <c r="E883" s="38" t="s">
        <v>346</v>
      </c>
      <c r="F883" s="30" t="s">
        <v>351</v>
      </c>
      <c r="G883" s="39" t="s">
        <v>32</v>
      </c>
      <c r="H883" s="316">
        <f>H882-B883</f>
        <v>-5000</v>
      </c>
      <c r="I883" s="256">
        <f t="shared" si="59"/>
        <v>11.764705882352942</v>
      </c>
      <c r="K883" t="s">
        <v>338</v>
      </c>
      <c r="L883">
        <v>20</v>
      </c>
      <c r="M883" s="2">
        <v>425</v>
      </c>
    </row>
    <row r="884" spans="2:13" ht="12.75">
      <c r="B884" s="359">
        <v>5000</v>
      </c>
      <c r="C884" s="41" t="s">
        <v>69</v>
      </c>
      <c r="D884" s="15" t="s">
        <v>54</v>
      </c>
      <c r="E884" s="41" t="s">
        <v>346</v>
      </c>
      <c r="F884" s="30" t="s">
        <v>351</v>
      </c>
      <c r="G884" s="30" t="s">
        <v>38</v>
      </c>
      <c r="H884" s="316">
        <f>H883-B884</f>
        <v>-10000</v>
      </c>
      <c r="I884" s="256">
        <f t="shared" si="59"/>
        <v>11.764705882352942</v>
      </c>
      <c r="J884" s="40"/>
      <c r="K884" s="40" t="s">
        <v>338</v>
      </c>
      <c r="L884">
        <v>20</v>
      </c>
      <c r="M884" s="2">
        <v>425</v>
      </c>
    </row>
    <row r="885" spans="2:13" ht="12.75">
      <c r="B885" s="257">
        <v>5000</v>
      </c>
      <c r="C885" s="1" t="s">
        <v>69</v>
      </c>
      <c r="D885" s="15" t="s">
        <v>54</v>
      </c>
      <c r="E885" s="1" t="s">
        <v>346</v>
      </c>
      <c r="F885" s="30" t="s">
        <v>351</v>
      </c>
      <c r="G885" s="30" t="s">
        <v>117</v>
      </c>
      <c r="H885" s="316">
        <f>H884-B885</f>
        <v>-15000</v>
      </c>
      <c r="I885" s="256">
        <f t="shared" si="59"/>
        <v>11.764705882352942</v>
      </c>
      <c r="K885" t="s">
        <v>338</v>
      </c>
      <c r="L885">
        <v>20</v>
      </c>
      <c r="M885" s="2">
        <v>425</v>
      </c>
    </row>
    <row r="886" spans="1:13" s="67" customFormat="1" ht="12.75">
      <c r="A886" s="63"/>
      <c r="B886" s="358">
        <f>SUM(B883:B885)</f>
        <v>15000</v>
      </c>
      <c r="C886" s="63" t="s">
        <v>69</v>
      </c>
      <c r="D886" s="63"/>
      <c r="E886" s="63"/>
      <c r="F886" s="65"/>
      <c r="G886" s="65"/>
      <c r="H886" s="317">
        <v>0</v>
      </c>
      <c r="I886" s="318">
        <f t="shared" si="59"/>
        <v>35.294117647058826</v>
      </c>
      <c r="M886" s="2">
        <v>425</v>
      </c>
    </row>
    <row r="887" spans="2:13" ht="12.75">
      <c r="B887" s="257"/>
      <c r="H887" s="316">
        <f aca="true" t="shared" si="61" ref="H887:H892">H886-B887</f>
        <v>0</v>
      </c>
      <c r="I887" s="256">
        <f t="shared" si="59"/>
        <v>0</v>
      </c>
      <c r="M887" s="2">
        <v>425</v>
      </c>
    </row>
    <row r="888" spans="2:13" ht="12.75">
      <c r="B888" s="257"/>
      <c r="H888" s="316">
        <f t="shared" si="61"/>
        <v>0</v>
      </c>
      <c r="I888" s="256">
        <f t="shared" si="59"/>
        <v>0</v>
      </c>
      <c r="M888" s="2">
        <v>425</v>
      </c>
    </row>
    <row r="889" spans="2:13" ht="12.75">
      <c r="B889" s="198">
        <v>2000</v>
      </c>
      <c r="C889" s="36" t="s">
        <v>39</v>
      </c>
      <c r="D889" s="15" t="s">
        <v>54</v>
      </c>
      <c r="E889" s="36" t="s">
        <v>346</v>
      </c>
      <c r="F889" s="30" t="s">
        <v>350</v>
      </c>
      <c r="G889" s="34" t="s">
        <v>32</v>
      </c>
      <c r="H889" s="316">
        <f t="shared" si="61"/>
        <v>-2000</v>
      </c>
      <c r="I889" s="256">
        <f t="shared" si="59"/>
        <v>4.705882352941177</v>
      </c>
      <c r="K889" t="s">
        <v>338</v>
      </c>
      <c r="L889">
        <v>20</v>
      </c>
      <c r="M889" s="2">
        <v>425</v>
      </c>
    </row>
    <row r="890" spans="2:13" ht="12.75">
      <c r="B890" s="257">
        <v>2000</v>
      </c>
      <c r="C890" s="1" t="s">
        <v>39</v>
      </c>
      <c r="D890" s="15" t="s">
        <v>54</v>
      </c>
      <c r="E890" s="1" t="s">
        <v>346</v>
      </c>
      <c r="F890" s="30" t="s">
        <v>350</v>
      </c>
      <c r="G890" s="30" t="s">
        <v>38</v>
      </c>
      <c r="H890" s="316">
        <f t="shared" si="61"/>
        <v>-4000</v>
      </c>
      <c r="I890" s="256">
        <f t="shared" si="59"/>
        <v>4.705882352941177</v>
      </c>
      <c r="K890" t="s">
        <v>338</v>
      </c>
      <c r="L890">
        <v>20</v>
      </c>
      <c r="M890" s="2">
        <v>425</v>
      </c>
    </row>
    <row r="891" spans="2:13" ht="12.75">
      <c r="B891" s="257">
        <v>2000</v>
      </c>
      <c r="C891" s="1" t="s">
        <v>39</v>
      </c>
      <c r="D891" s="15" t="s">
        <v>54</v>
      </c>
      <c r="E891" s="1" t="s">
        <v>346</v>
      </c>
      <c r="F891" s="30" t="s">
        <v>350</v>
      </c>
      <c r="G891" s="30" t="s">
        <v>117</v>
      </c>
      <c r="H891" s="316">
        <f t="shared" si="61"/>
        <v>-6000</v>
      </c>
      <c r="I891" s="256">
        <f t="shared" si="59"/>
        <v>4.705882352941177</v>
      </c>
      <c r="K891" t="s">
        <v>338</v>
      </c>
      <c r="L891">
        <v>20</v>
      </c>
      <c r="M891" s="2">
        <v>425</v>
      </c>
    </row>
    <row r="892" spans="2:13" ht="12.75">
      <c r="B892" s="257">
        <v>2000</v>
      </c>
      <c r="C892" s="1" t="s">
        <v>39</v>
      </c>
      <c r="D892" s="1" t="s">
        <v>54</v>
      </c>
      <c r="E892" s="1" t="s">
        <v>346</v>
      </c>
      <c r="F892" s="30" t="s">
        <v>350</v>
      </c>
      <c r="G892" s="30" t="s">
        <v>154</v>
      </c>
      <c r="H892" s="316">
        <f t="shared" si="61"/>
        <v>-8000</v>
      </c>
      <c r="I892" s="256">
        <f t="shared" si="59"/>
        <v>4.705882352941177</v>
      </c>
      <c r="K892" t="s">
        <v>338</v>
      </c>
      <c r="L892">
        <v>20</v>
      </c>
      <c r="M892" s="2">
        <v>425</v>
      </c>
    </row>
    <row r="893" spans="1:13" s="67" customFormat="1" ht="12.75">
      <c r="A893" s="63"/>
      <c r="B893" s="358">
        <f>SUM(B889:B892)</f>
        <v>8000</v>
      </c>
      <c r="C893" s="63" t="s">
        <v>39</v>
      </c>
      <c r="D893" s="63"/>
      <c r="E893" s="63"/>
      <c r="F893" s="65"/>
      <c r="G893" s="65"/>
      <c r="H893" s="317">
        <v>0</v>
      </c>
      <c r="I893" s="318">
        <f t="shared" si="59"/>
        <v>18.823529411764707</v>
      </c>
      <c r="M893" s="2">
        <v>425</v>
      </c>
    </row>
    <row r="894" spans="2:13" ht="12.75">
      <c r="B894" s="198"/>
      <c r="H894" s="316">
        <f aca="true" t="shared" si="62" ref="H894:H899">H893-B894</f>
        <v>0</v>
      </c>
      <c r="I894" s="256">
        <f t="shared" si="59"/>
        <v>0</v>
      </c>
      <c r="M894" s="2">
        <v>425</v>
      </c>
    </row>
    <row r="895" spans="2:13" ht="12.75">
      <c r="B895" s="257"/>
      <c r="H895" s="316">
        <f t="shared" si="62"/>
        <v>0</v>
      </c>
      <c r="I895" s="256">
        <f t="shared" si="59"/>
        <v>0</v>
      </c>
      <c r="M895" s="2">
        <v>425</v>
      </c>
    </row>
    <row r="896" spans="2:13" ht="12.75">
      <c r="B896" s="257">
        <v>50000</v>
      </c>
      <c r="C896" s="1" t="s">
        <v>352</v>
      </c>
      <c r="D896" s="15" t="s">
        <v>54</v>
      </c>
      <c r="E896" s="1" t="s">
        <v>353</v>
      </c>
      <c r="F896" s="80" t="s">
        <v>1441</v>
      </c>
      <c r="G896" s="30" t="s">
        <v>38</v>
      </c>
      <c r="H896" s="316">
        <f t="shared" si="62"/>
        <v>-50000</v>
      </c>
      <c r="I896" s="256">
        <f t="shared" si="59"/>
        <v>117.6470588235294</v>
      </c>
      <c r="K896" t="s">
        <v>338</v>
      </c>
      <c r="L896">
        <v>20</v>
      </c>
      <c r="M896" s="2">
        <v>425</v>
      </c>
    </row>
    <row r="897" spans="2:13" ht="12.75">
      <c r="B897" s="257">
        <v>20000</v>
      </c>
      <c r="C897" s="1" t="s">
        <v>354</v>
      </c>
      <c r="D897" s="15" t="s">
        <v>54</v>
      </c>
      <c r="E897" s="1" t="s">
        <v>353</v>
      </c>
      <c r="F897" s="80" t="s">
        <v>1442</v>
      </c>
      <c r="G897" s="30" t="s">
        <v>38</v>
      </c>
      <c r="H897" s="316">
        <f t="shared" si="62"/>
        <v>-70000</v>
      </c>
      <c r="I897" s="256">
        <f t="shared" si="59"/>
        <v>47.05882352941177</v>
      </c>
      <c r="K897" t="s">
        <v>338</v>
      </c>
      <c r="L897">
        <v>20</v>
      </c>
      <c r="M897" s="2">
        <v>425</v>
      </c>
    </row>
    <row r="898" spans="1:13" s="18" customFormat="1" ht="12.75">
      <c r="A898" s="1"/>
      <c r="B898" s="257">
        <v>50000</v>
      </c>
      <c r="C898" s="1" t="s">
        <v>352</v>
      </c>
      <c r="D898" s="15" t="s">
        <v>54</v>
      </c>
      <c r="E898" s="1" t="s">
        <v>355</v>
      </c>
      <c r="F898" s="80" t="s">
        <v>1443</v>
      </c>
      <c r="G898" s="30" t="s">
        <v>117</v>
      </c>
      <c r="H898" s="316">
        <f t="shared" si="62"/>
        <v>-120000</v>
      </c>
      <c r="I898" s="256">
        <f t="shared" si="59"/>
        <v>117.6470588235294</v>
      </c>
      <c r="J898"/>
      <c r="K898" t="s">
        <v>338</v>
      </c>
      <c r="L898">
        <v>20</v>
      </c>
      <c r="M898" s="2">
        <v>425</v>
      </c>
    </row>
    <row r="899" spans="2:13" ht="12.75">
      <c r="B899" s="257">
        <v>20000</v>
      </c>
      <c r="C899" s="1" t="s">
        <v>354</v>
      </c>
      <c r="D899" s="15" t="s">
        <v>54</v>
      </c>
      <c r="E899" s="1" t="s">
        <v>355</v>
      </c>
      <c r="F899" s="80" t="s">
        <v>1444</v>
      </c>
      <c r="G899" s="30" t="s">
        <v>117</v>
      </c>
      <c r="H899" s="316">
        <f t="shared" si="62"/>
        <v>-140000</v>
      </c>
      <c r="I899" s="256">
        <f t="shared" si="59"/>
        <v>47.05882352941177</v>
      </c>
      <c r="K899" t="s">
        <v>338</v>
      </c>
      <c r="L899">
        <v>20</v>
      </c>
      <c r="M899" s="2">
        <v>425</v>
      </c>
    </row>
    <row r="900" spans="1:13" s="67" customFormat="1" ht="12.75">
      <c r="A900" s="63"/>
      <c r="B900" s="358">
        <f>SUM(B896:B899)</f>
        <v>140000</v>
      </c>
      <c r="C900" s="63"/>
      <c r="D900" s="63"/>
      <c r="E900" s="63" t="s">
        <v>353</v>
      </c>
      <c r="F900" s="65"/>
      <c r="G900" s="65"/>
      <c r="H900" s="317">
        <v>0</v>
      </c>
      <c r="I900" s="318">
        <f t="shared" si="59"/>
        <v>329.4117647058824</v>
      </c>
      <c r="M900" s="2">
        <v>425</v>
      </c>
    </row>
    <row r="901" spans="2:13" ht="12.75">
      <c r="B901" s="257"/>
      <c r="H901" s="316">
        <f>H900-B901</f>
        <v>0</v>
      </c>
      <c r="I901" s="256">
        <f t="shared" si="59"/>
        <v>0</v>
      </c>
      <c r="M901" s="2">
        <v>425</v>
      </c>
    </row>
    <row r="902" spans="2:13" ht="12.75">
      <c r="B902" s="257"/>
      <c r="H902" s="316">
        <f>H901-B902</f>
        <v>0</v>
      </c>
      <c r="I902" s="256">
        <f t="shared" si="59"/>
        <v>0</v>
      </c>
      <c r="M902" s="2">
        <v>425</v>
      </c>
    </row>
    <row r="903" spans="2:13" ht="12.75">
      <c r="B903" s="257"/>
      <c r="H903" s="316">
        <f>H902-B903</f>
        <v>0</v>
      </c>
      <c r="I903" s="256">
        <f t="shared" si="59"/>
        <v>0</v>
      </c>
      <c r="M903" s="2">
        <v>425</v>
      </c>
    </row>
    <row r="904" spans="2:13" ht="12.75">
      <c r="B904" s="257"/>
      <c r="H904" s="316">
        <f>H903-B904</f>
        <v>0</v>
      </c>
      <c r="I904" s="256">
        <f t="shared" si="59"/>
        <v>0</v>
      </c>
      <c r="M904" s="2">
        <v>425</v>
      </c>
    </row>
    <row r="905" spans="1:13" s="67" customFormat="1" ht="12.75">
      <c r="A905" s="63"/>
      <c r="B905" s="358">
        <f>+B913+B922+B927+B931+B938+B943</f>
        <v>51500</v>
      </c>
      <c r="C905" s="68" t="s">
        <v>356</v>
      </c>
      <c r="D905" s="69" t="s">
        <v>357</v>
      </c>
      <c r="E905" s="68" t="s">
        <v>44</v>
      </c>
      <c r="F905" s="70" t="s">
        <v>1501</v>
      </c>
      <c r="G905" s="77" t="s">
        <v>241</v>
      </c>
      <c r="H905" s="317">
        <f>H904-B905</f>
        <v>-51500</v>
      </c>
      <c r="I905" s="318">
        <f t="shared" si="59"/>
        <v>121.17647058823529</v>
      </c>
      <c r="J905" s="66"/>
      <c r="K905" s="66"/>
      <c r="M905" s="2">
        <v>425</v>
      </c>
    </row>
    <row r="906" spans="2:13" ht="12.75">
      <c r="B906" s="257"/>
      <c r="H906" s="316">
        <v>0</v>
      </c>
      <c r="I906" s="256">
        <f t="shared" si="59"/>
        <v>0</v>
      </c>
      <c r="M906" s="2">
        <v>425</v>
      </c>
    </row>
    <row r="907" spans="2:13" ht="12.75">
      <c r="B907" s="257">
        <v>2000</v>
      </c>
      <c r="C907" s="1" t="s">
        <v>18</v>
      </c>
      <c r="D907" s="1" t="s">
        <v>12</v>
      </c>
      <c r="E907" s="1" t="s">
        <v>46</v>
      </c>
      <c r="F907" s="62" t="s">
        <v>359</v>
      </c>
      <c r="G907" s="30" t="s">
        <v>360</v>
      </c>
      <c r="H907" s="316">
        <f aca="true" t="shared" si="63" ref="H907:H912">H906-B907</f>
        <v>-2000</v>
      </c>
      <c r="I907" s="256">
        <f t="shared" si="59"/>
        <v>4.705882352941177</v>
      </c>
      <c r="K907" t="s">
        <v>0</v>
      </c>
      <c r="L907">
        <v>21</v>
      </c>
      <c r="M907" s="2">
        <v>425</v>
      </c>
    </row>
    <row r="908" spans="2:13" ht="12.75">
      <c r="B908" s="257">
        <v>3000</v>
      </c>
      <c r="C908" s="1" t="s">
        <v>18</v>
      </c>
      <c r="D908" s="1" t="s">
        <v>12</v>
      </c>
      <c r="E908" s="1" t="s">
        <v>46</v>
      </c>
      <c r="F908" s="62" t="s">
        <v>361</v>
      </c>
      <c r="G908" s="30" t="s">
        <v>362</v>
      </c>
      <c r="H908" s="316">
        <f t="shared" si="63"/>
        <v>-5000</v>
      </c>
      <c r="I908" s="256">
        <f t="shared" si="59"/>
        <v>7.0588235294117645</v>
      </c>
      <c r="K908" t="s">
        <v>0</v>
      </c>
      <c r="L908">
        <v>21</v>
      </c>
      <c r="M908" s="2">
        <v>425</v>
      </c>
    </row>
    <row r="909" spans="2:13" ht="12.75">
      <c r="B909" s="257">
        <v>2500</v>
      </c>
      <c r="C909" s="1" t="s">
        <v>18</v>
      </c>
      <c r="D909" s="1" t="s">
        <v>12</v>
      </c>
      <c r="E909" s="1" t="s">
        <v>46</v>
      </c>
      <c r="F909" s="62" t="s">
        <v>363</v>
      </c>
      <c r="G909" s="30" t="s">
        <v>364</v>
      </c>
      <c r="H909" s="316">
        <f t="shared" si="63"/>
        <v>-7500</v>
      </c>
      <c r="I909" s="256">
        <f t="shared" si="59"/>
        <v>5.882352941176471</v>
      </c>
      <c r="K909" t="s">
        <v>0</v>
      </c>
      <c r="L909">
        <v>21</v>
      </c>
      <c r="M909" s="2">
        <v>425</v>
      </c>
    </row>
    <row r="910" spans="2:13" ht="12.75">
      <c r="B910" s="198">
        <v>5000</v>
      </c>
      <c r="C910" s="1" t="s">
        <v>18</v>
      </c>
      <c r="D910" s="1" t="s">
        <v>12</v>
      </c>
      <c r="E910" s="1" t="s">
        <v>46</v>
      </c>
      <c r="F910" s="62" t="s">
        <v>365</v>
      </c>
      <c r="G910" s="30" t="s">
        <v>366</v>
      </c>
      <c r="H910" s="316">
        <f t="shared" si="63"/>
        <v>-12500</v>
      </c>
      <c r="I910" s="256">
        <f t="shared" si="59"/>
        <v>11.764705882352942</v>
      </c>
      <c r="K910" t="s">
        <v>0</v>
      </c>
      <c r="L910">
        <v>21</v>
      </c>
      <c r="M910" s="2">
        <v>425</v>
      </c>
    </row>
    <row r="911" spans="2:13" ht="12.75">
      <c r="B911" s="257">
        <v>2500</v>
      </c>
      <c r="C911" s="1" t="s">
        <v>18</v>
      </c>
      <c r="D911" s="1" t="s">
        <v>12</v>
      </c>
      <c r="E911" s="1" t="s">
        <v>46</v>
      </c>
      <c r="F911" s="62" t="s">
        <v>367</v>
      </c>
      <c r="G911" s="30" t="s">
        <v>368</v>
      </c>
      <c r="H911" s="316">
        <f t="shared" si="63"/>
        <v>-15000</v>
      </c>
      <c r="I911" s="256">
        <f t="shared" si="59"/>
        <v>5.882352941176471</v>
      </c>
      <c r="K911" t="s">
        <v>0</v>
      </c>
      <c r="L911">
        <v>21</v>
      </c>
      <c r="M911" s="2">
        <v>425</v>
      </c>
    </row>
    <row r="912" spans="1:13" s="72" customFormat="1" ht="12.75">
      <c r="A912" s="1"/>
      <c r="B912" s="257">
        <v>2500</v>
      </c>
      <c r="C912" s="1" t="s">
        <v>18</v>
      </c>
      <c r="D912" s="1" t="s">
        <v>12</v>
      </c>
      <c r="E912" s="1" t="s">
        <v>46</v>
      </c>
      <c r="F912" s="62" t="s">
        <v>369</v>
      </c>
      <c r="G912" s="30" t="s">
        <v>370</v>
      </c>
      <c r="H912" s="316">
        <f t="shared" si="63"/>
        <v>-17500</v>
      </c>
      <c r="I912" s="256">
        <f t="shared" si="59"/>
        <v>5.882352941176471</v>
      </c>
      <c r="J912"/>
      <c r="K912" t="s">
        <v>0</v>
      </c>
      <c r="L912">
        <v>21</v>
      </c>
      <c r="M912" s="2">
        <v>425</v>
      </c>
    </row>
    <row r="913" spans="1:13" s="60" customFormat="1" ht="12.75">
      <c r="A913" s="63"/>
      <c r="B913" s="358">
        <f>SUM(B907:B912)</f>
        <v>17500</v>
      </c>
      <c r="C913" s="63" t="s">
        <v>18</v>
      </c>
      <c r="D913" s="63"/>
      <c r="E913" s="63"/>
      <c r="F913" s="65"/>
      <c r="G913" s="65"/>
      <c r="H913" s="317">
        <v>0</v>
      </c>
      <c r="I913" s="318">
        <f t="shared" si="59"/>
        <v>41.1764705882353</v>
      </c>
      <c r="J913" s="67"/>
      <c r="K913" s="67"/>
      <c r="L913" s="67"/>
      <c r="M913" s="2">
        <v>425</v>
      </c>
    </row>
    <row r="914" spans="2:13" ht="12.75">
      <c r="B914" s="257"/>
      <c r="H914" s="316">
        <f aca="true" t="shared" si="64" ref="H914:H921">H913-B914</f>
        <v>0</v>
      </c>
      <c r="I914" s="256">
        <f t="shared" si="59"/>
        <v>0</v>
      </c>
      <c r="M914" s="2">
        <v>425</v>
      </c>
    </row>
    <row r="915" spans="2:13" ht="12.75">
      <c r="B915" s="257"/>
      <c r="H915" s="316">
        <f t="shared" si="64"/>
        <v>0</v>
      </c>
      <c r="I915" s="256">
        <f t="shared" si="59"/>
        <v>0</v>
      </c>
      <c r="M915" s="2">
        <v>425</v>
      </c>
    </row>
    <row r="916" spans="2:13" ht="12.75">
      <c r="B916" s="257">
        <v>2000</v>
      </c>
      <c r="C916" s="1" t="s">
        <v>371</v>
      </c>
      <c r="D916" s="15" t="s">
        <v>54</v>
      </c>
      <c r="E916" s="1" t="s">
        <v>24</v>
      </c>
      <c r="F916" s="30" t="s">
        <v>372</v>
      </c>
      <c r="G916" s="30" t="s">
        <v>360</v>
      </c>
      <c r="H916" s="316">
        <f t="shared" si="64"/>
        <v>-2000</v>
      </c>
      <c r="I916" s="256">
        <f t="shared" si="59"/>
        <v>4.705882352941177</v>
      </c>
      <c r="K916" t="s">
        <v>46</v>
      </c>
      <c r="L916" s="18">
        <v>21</v>
      </c>
      <c r="M916" s="2">
        <v>425</v>
      </c>
    </row>
    <row r="917" spans="2:13" ht="12.75">
      <c r="B917" s="360">
        <v>3000</v>
      </c>
      <c r="C917" s="1" t="s">
        <v>59</v>
      </c>
      <c r="D917" s="15" t="s">
        <v>54</v>
      </c>
      <c r="E917" s="1" t="s">
        <v>24</v>
      </c>
      <c r="F917" s="30" t="s">
        <v>373</v>
      </c>
      <c r="G917" s="30" t="s">
        <v>360</v>
      </c>
      <c r="H917" s="316">
        <f t="shared" si="64"/>
        <v>-5000</v>
      </c>
      <c r="I917" s="256">
        <f t="shared" si="59"/>
        <v>7.0588235294117645</v>
      </c>
      <c r="K917" t="s">
        <v>46</v>
      </c>
      <c r="L917" s="18">
        <v>21</v>
      </c>
      <c r="M917" s="2">
        <v>425</v>
      </c>
    </row>
    <row r="918" spans="2:13" ht="12.75">
      <c r="B918" s="360">
        <v>3000</v>
      </c>
      <c r="C918" s="1" t="s">
        <v>64</v>
      </c>
      <c r="D918" s="15" t="s">
        <v>54</v>
      </c>
      <c r="E918" s="1" t="s">
        <v>24</v>
      </c>
      <c r="F918" s="30" t="s">
        <v>372</v>
      </c>
      <c r="G918" s="30" t="s">
        <v>360</v>
      </c>
      <c r="H918" s="316">
        <f t="shared" si="64"/>
        <v>-8000</v>
      </c>
      <c r="I918" s="256">
        <f t="shared" si="59"/>
        <v>7.0588235294117645</v>
      </c>
      <c r="K918" t="s">
        <v>46</v>
      </c>
      <c r="L918" s="18">
        <v>21</v>
      </c>
      <c r="M918" s="2">
        <v>425</v>
      </c>
    </row>
    <row r="919" spans="2:13" ht="12.75">
      <c r="B919" s="360">
        <v>4800</v>
      </c>
      <c r="C919" s="15" t="s">
        <v>294</v>
      </c>
      <c r="D919" s="15" t="s">
        <v>54</v>
      </c>
      <c r="E919" s="1" t="s">
        <v>24</v>
      </c>
      <c r="F919" s="30" t="s">
        <v>372</v>
      </c>
      <c r="G919" s="30" t="s">
        <v>360</v>
      </c>
      <c r="H919" s="316">
        <f t="shared" si="64"/>
        <v>-12800</v>
      </c>
      <c r="I919" s="256">
        <f t="shared" si="59"/>
        <v>11.294117647058824</v>
      </c>
      <c r="K919" t="s">
        <v>46</v>
      </c>
      <c r="L919" s="18">
        <v>21</v>
      </c>
      <c r="M919" s="2">
        <v>425</v>
      </c>
    </row>
    <row r="920" spans="1:13" s="72" customFormat="1" ht="12.75">
      <c r="A920" s="1"/>
      <c r="B920" s="257">
        <v>3000</v>
      </c>
      <c r="C920" s="15" t="s">
        <v>374</v>
      </c>
      <c r="D920" s="15" t="s">
        <v>54</v>
      </c>
      <c r="E920" s="1" t="s">
        <v>24</v>
      </c>
      <c r="F920" s="85" t="s">
        <v>372</v>
      </c>
      <c r="G920" s="30" t="s">
        <v>362</v>
      </c>
      <c r="H920" s="316">
        <f t="shared" si="64"/>
        <v>-15800</v>
      </c>
      <c r="I920" s="256">
        <f t="shared" si="59"/>
        <v>7.0588235294117645</v>
      </c>
      <c r="J920"/>
      <c r="K920" t="s">
        <v>46</v>
      </c>
      <c r="L920" s="18">
        <v>21</v>
      </c>
      <c r="M920" s="2">
        <v>425</v>
      </c>
    </row>
    <row r="921" spans="1:13" ht="12.75">
      <c r="A921" s="15"/>
      <c r="B921" s="198">
        <v>3000</v>
      </c>
      <c r="C921" s="15" t="s">
        <v>176</v>
      </c>
      <c r="D921" s="15" t="s">
        <v>54</v>
      </c>
      <c r="E921" s="15" t="s">
        <v>24</v>
      </c>
      <c r="F921" s="33" t="s">
        <v>1502</v>
      </c>
      <c r="G921" s="33" t="s">
        <v>362</v>
      </c>
      <c r="H921" s="316">
        <f t="shared" si="64"/>
        <v>-18800</v>
      </c>
      <c r="I921" s="256">
        <f aca="true" t="shared" si="65" ref="I921:I984">+B921/M921</f>
        <v>7.0588235294117645</v>
      </c>
      <c r="J921" s="18"/>
      <c r="K921" s="18" t="s">
        <v>46</v>
      </c>
      <c r="L921" s="18">
        <v>21</v>
      </c>
      <c r="M921" s="2">
        <v>425</v>
      </c>
    </row>
    <row r="922" spans="1:13" s="60" customFormat="1" ht="12.75">
      <c r="A922" s="63"/>
      <c r="B922" s="358">
        <f>SUM(B916:B921)</f>
        <v>18800</v>
      </c>
      <c r="C922" s="63" t="s">
        <v>68</v>
      </c>
      <c r="D922" s="63"/>
      <c r="E922" s="63"/>
      <c r="F922" s="65"/>
      <c r="G922" s="65"/>
      <c r="H922" s="317">
        <v>0</v>
      </c>
      <c r="I922" s="318">
        <f t="shared" si="65"/>
        <v>44.23529411764706</v>
      </c>
      <c r="J922" s="67"/>
      <c r="K922" s="67"/>
      <c r="L922" s="67"/>
      <c r="M922" s="2">
        <v>425</v>
      </c>
    </row>
    <row r="923" spans="2:13" ht="12.75">
      <c r="B923" s="257"/>
      <c r="H923" s="316">
        <f>H922-B923</f>
        <v>0</v>
      </c>
      <c r="I923" s="256">
        <f t="shared" si="65"/>
        <v>0</v>
      </c>
      <c r="M923" s="2">
        <v>425</v>
      </c>
    </row>
    <row r="924" spans="2:13" ht="12.75">
      <c r="B924" s="257"/>
      <c r="H924" s="316">
        <f>H923-B924</f>
        <v>0</v>
      </c>
      <c r="I924" s="256">
        <f t="shared" si="65"/>
        <v>0</v>
      </c>
      <c r="M924" s="2">
        <v>425</v>
      </c>
    </row>
    <row r="925" spans="2:13" ht="12.75">
      <c r="B925" s="198">
        <v>1400</v>
      </c>
      <c r="C925" s="1" t="s">
        <v>35</v>
      </c>
      <c r="D925" s="15" t="s">
        <v>54</v>
      </c>
      <c r="E925" s="1" t="s">
        <v>36</v>
      </c>
      <c r="F925" s="30" t="s">
        <v>372</v>
      </c>
      <c r="G925" s="30" t="s">
        <v>360</v>
      </c>
      <c r="H925" s="316">
        <f>H924-B925</f>
        <v>-1400</v>
      </c>
      <c r="I925" s="256">
        <f t="shared" si="65"/>
        <v>3.2941176470588234</v>
      </c>
      <c r="K925" t="s">
        <v>46</v>
      </c>
      <c r="L925" s="18">
        <v>21</v>
      </c>
      <c r="M925" s="2">
        <v>425</v>
      </c>
    </row>
    <row r="926" spans="2:13" ht="12.75">
      <c r="B926" s="198">
        <v>1600</v>
      </c>
      <c r="C926" s="1" t="s">
        <v>35</v>
      </c>
      <c r="D926" s="15" t="s">
        <v>54</v>
      </c>
      <c r="E926" s="1" t="s">
        <v>36</v>
      </c>
      <c r="F926" s="30" t="s">
        <v>372</v>
      </c>
      <c r="G926" s="30" t="s">
        <v>362</v>
      </c>
      <c r="H926" s="316">
        <f>H925-B926</f>
        <v>-3000</v>
      </c>
      <c r="I926" s="256">
        <f t="shared" si="65"/>
        <v>3.764705882352941</v>
      </c>
      <c r="K926" t="s">
        <v>46</v>
      </c>
      <c r="L926" s="18">
        <v>21</v>
      </c>
      <c r="M926" s="2">
        <v>425</v>
      </c>
    </row>
    <row r="927" spans="1:13" s="60" customFormat="1" ht="12.75">
      <c r="A927" s="63"/>
      <c r="B927" s="358">
        <f>SUM(B925:B926)</f>
        <v>3000</v>
      </c>
      <c r="C927" s="63"/>
      <c r="D927" s="63"/>
      <c r="E927" s="63" t="s">
        <v>36</v>
      </c>
      <c r="F927" s="65"/>
      <c r="G927" s="65"/>
      <c r="H927" s="317">
        <v>0</v>
      </c>
      <c r="I927" s="318">
        <f t="shared" si="65"/>
        <v>7.0588235294117645</v>
      </c>
      <c r="J927" s="67"/>
      <c r="K927" s="67"/>
      <c r="L927" s="67"/>
      <c r="M927" s="2">
        <v>425</v>
      </c>
    </row>
    <row r="928" spans="2:13" ht="12.75">
      <c r="B928" s="257"/>
      <c r="H928" s="316">
        <f>H927-B928</f>
        <v>0</v>
      </c>
      <c r="I928" s="256">
        <f t="shared" si="65"/>
        <v>0</v>
      </c>
      <c r="M928" s="2">
        <v>425</v>
      </c>
    </row>
    <row r="929" spans="2:13" ht="12.75">
      <c r="B929" s="257"/>
      <c r="H929" s="316">
        <f>H928-B929</f>
        <v>0</v>
      </c>
      <c r="I929" s="256">
        <f t="shared" si="65"/>
        <v>0</v>
      </c>
      <c r="M929" s="2">
        <v>425</v>
      </c>
    </row>
    <row r="930" spans="1:13" s="72" customFormat="1" ht="12.75">
      <c r="A930" s="1"/>
      <c r="B930" s="257">
        <v>5000</v>
      </c>
      <c r="C930" s="1" t="s">
        <v>69</v>
      </c>
      <c r="D930" s="15" t="s">
        <v>54</v>
      </c>
      <c r="E930" s="1" t="s">
        <v>24</v>
      </c>
      <c r="F930" s="30" t="s">
        <v>375</v>
      </c>
      <c r="G930" s="30" t="s">
        <v>360</v>
      </c>
      <c r="H930" s="316">
        <f>H929-B930</f>
        <v>-5000</v>
      </c>
      <c r="I930" s="256">
        <f t="shared" si="65"/>
        <v>11.764705882352942</v>
      </c>
      <c r="J930" s="18"/>
      <c r="K930" t="s">
        <v>46</v>
      </c>
      <c r="L930" s="18">
        <v>21</v>
      </c>
      <c r="M930" s="2">
        <v>425</v>
      </c>
    </row>
    <row r="931" spans="1:13" s="60" customFormat="1" ht="12.75">
      <c r="A931" s="63"/>
      <c r="B931" s="358">
        <f>SUM(B930)</f>
        <v>5000</v>
      </c>
      <c r="C931" s="63" t="s">
        <v>69</v>
      </c>
      <c r="D931" s="63"/>
      <c r="E931" s="63"/>
      <c r="F931" s="65"/>
      <c r="G931" s="65"/>
      <c r="H931" s="317">
        <v>0</v>
      </c>
      <c r="I931" s="318">
        <f t="shared" si="65"/>
        <v>11.764705882352942</v>
      </c>
      <c r="J931" s="67"/>
      <c r="K931" s="67"/>
      <c r="L931" s="67"/>
      <c r="M931" s="2">
        <v>425</v>
      </c>
    </row>
    <row r="932" spans="2:13" ht="12.75">
      <c r="B932" s="257"/>
      <c r="H932" s="316">
        <f aca="true" t="shared" si="66" ref="H932:H937">H931-B932</f>
        <v>0</v>
      </c>
      <c r="I932" s="256">
        <f t="shared" si="65"/>
        <v>0</v>
      </c>
      <c r="M932" s="2">
        <v>425</v>
      </c>
    </row>
    <row r="933" spans="2:13" ht="12.75">
      <c r="B933" s="257"/>
      <c r="H933" s="316">
        <f t="shared" si="66"/>
        <v>0</v>
      </c>
      <c r="I933" s="256">
        <f t="shared" si="65"/>
        <v>0</v>
      </c>
      <c r="M933" s="2">
        <v>425</v>
      </c>
    </row>
    <row r="934" spans="2:13" ht="12.75">
      <c r="B934" s="257">
        <v>2000</v>
      </c>
      <c r="C934" s="1" t="s">
        <v>39</v>
      </c>
      <c r="D934" s="15" t="s">
        <v>54</v>
      </c>
      <c r="E934" s="1" t="s">
        <v>24</v>
      </c>
      <c r="F934" s="30" t="s">
        <v>372</v>
      </c>
      <c r="G934" s="30" t="s">
        <v>360</v>
      </c>
      <c r="H934" s="316">
        <f t="shared" si="66"/>
        <v>-2000</v>
      </c>
      <c r="I934" s="256">
        <f t="shared" si="65"/>
        <v>4.705882352941177</v>
      </c>
      <c r="K934" t="s">
        <v>46</v>
      </c>
      <c r="L934" s="18">
        <v>21</v>
      </c>
      <c r="M934" s="2">
        <v>425</v>
      </c>
    </row>
    <row r="935" spans="2:13" ht="12.75">
      <c r="B935" s="257">
        <v>500</v>
      </c>
      <c r="C935" s="1" t="s">
        <v>39</v>
      </c>
      <c r="D935" s="15" t="s">
        <v>54</v>
      </c>
      <c r="E935" s="1" t="s">
        <v>24</v>
      </c>
      <c r="F935" s="30" t="s">
        <v>372</v>
      </c>
      <c r="G935" s="30" t="s">
        <v>360</v>
      </c>
      <c r="H935" s="316">
        <f t="shared" si="66"/>
        <v>-2500</v>
      </c>
      <c r="I935" s="256">
        <f t="shared" si="65"/>
        <v>1.1764705882352942</v>
      </c>
      <c r="K935" t="s">
        <v>46</v>
      </c>
      <c r="L935" s="18">
        <v>21</v>
      </c>
      <c r="M935" s="2">
        <v>425</v>
      </c>
    </row>
    <row r="936" spans="2:13" ht="12.75">
      <c r="B936" s="257">
        <v>2000</v>
      </c>
      <c r="C936" s="1" t="s">
        <v>39</v>
      </c>
      <c r="D936" s="15" t="s">
        <v>54</v>
      </c>
      <c r="E936" s="1" t="s">
        <v>24</v>
      </c>
      <c r="F936" s="30" t="s">
        <v>372</v>
      </c>
      <c r="G936" s="30" t="s">
        <v>362</v>
      </c>
      <c r="H936" s="316">
        <f t="shared" si="66"/>
        <v>-4500</v>
      </c>
      <c r="I936" s="256">
        <f t="shared" si="65"/>
        <v>4.705882352941177</v>
      </c>
      <c r="K936" t="s">
        <v>46</v>
      </c>
      <c r="L936" s="18">
        <v>21</v>
      </c>
      <c r="M936" s="2">
        <v>425</v>
      </c>
    </row>
    <row r="937" spans="1:13" s="72" customFormat="1" ht="12.75">
      <c r="A937" s="1"/>
      <c r="B937" s="257">
        <v>500</v>
      </c>
      <c r="C937" s="1" t="s">
        <v>39</v>
      </c>
      <c r="D937" s="15" t="s">
        <v>54</v>
      </c>
      <c r="E937" s="1" t="s">
        <v>24</v>
      </c>
      <c r="F937" s="30" t="s">
        <v>372</v>
      </c>
      <c r="G937" s="30" t="s">
        <v>362</v>
      </c>
      <c r="H937" s="316">
        <f t="shared" si="66"/>
        <v>-5000</v>
      </c>
      <c r="I937" s="256">
        <f t="shared" si="65"/>
        <v>1.1764705882352942</v>
      </c>
      <c r="J937"/>
      <c r="K937" t="s">
        <v>46</v>
      </c>
      <c r="L937" s="18">
        <v>21</v>
      </c>
      <c r="M937" s="2">
        <v>425</v>
      </c>
    </row>
    <row r="938" spans="1:13" s="60" customFormat="1" ht="12.75">
      <c r="A938" s="63"/>
      <c r="B938" s="358">
        <f>SUM(B934:B937)</f>
        <v>5000</v>
      </c>
      <c r="C938" s="63" t="s">
        <v>39</v>
      </c>
      <c r="D938" s="63"/>
      <c r="E938" s="63"/>
      <c r="F938" s="65"/>
      <c r="G938" s="65"/>
      <c r="H938" s="317">
        <v>0</v>
      </c>
      <c r="I938" s="318">
        <f t="shared" si="65"/>
        <v>11.764705882352942</v>
      </c>
      <c r="J938" s="67"/>
      <c r="K938" s="67"/>
      <c r="L938" s="67"/>
      <c r="M938" s="2">
        <v>425</v>
      </c>
    </row>
    <row r="939" spans="2:13" ht="12.75">
      <c r="B939" s="257"/>
      <c r="H939" s="316">
        <f>H938-B939</f>
        <v>0</v>
      </c>
      <c r="I939" s="256">
        <f t="shared" si="65"/>
        <v>0</v>
      </c>
      <c r="M939" s="2">
        <v>425</v>
      </c>
    </row>
    <row r="940" spans="2:13" ht="12.75">
      <c r="B940" s="257"/>
      <c r="H940" s="316">
        <f>H939-B940</f>
        <v>0</v>
      </c>
      <c r="I940" s="256">
        <f t="shared" si="65"/>
        <v>0</v>
      </c>
      <c r="M940" s="2">
        <v>425</v>
      </c>
    </row>
    <row r="941" spans="2:13" ht="12.75">
      <c r="B941" s="198">
        <v>1200</v>
      </c>
      <c r="C941" s="1" t="s">
        <v>71</v>
      </c>
      <c r="D941" s="15" t="s">
        <v>54</v>
      </c>
      <c r="E941" s="1" t="s">
        <v>41</v>
      </c>
      <c r="F941" s="30" t="s">
        <v>372</v>
      </c>
      <c r="G941" s="30" t="s">
        <v>360</v>
      </c>
      <c r="H941" s="316">
        <f>H940-B941</f>
        <v>-1200</v>
      </c>
      <c r="I941" s="256">
        <f t="shared" si="65"/>
        <v>2.823529411764706</v>
      </c>
      <c r="K941" t="s">
        <v>46</v>
      </c>
      <c r="L941" s="18">
        <v>21</v>
      </c>
      <c r="M941" s="2">
        <v>425</v>
      </c>
    </row>
    <row r="942" spans="2:13" ht="12.75">
      <c r="B942" s="198">
        <v>1000</v>
      </c>
      <c r="C942" s="15" t="s">
        <v>71</v>
      </c>
      <c r="D942" s="15" t="s">
        <v>54</v>
      </c>
      <c r="E942" s="1" t="s">
        <v>24</v>
      </c>
      <c r="F942" s="30" t="s">
        <v>372</v>
      </c>
      <c r="G942" s="30" t="s">
        <v>362</v>
      </c>
      <c r="H942" s="316">
        <f>H941-B942</f>
        <v>-2200</v>
      </c>
      <c r="I942" s="256">
        <f t="shared" si="65"/>
        <v>2.3529411764705883</v>
      </c>
      <c r="K942" t="s">
        <v>46</v>
      </c>
      <c r="L942" s="18">
        <v>21</v>
      </c>
      <c r="M942" s="2">
        <v>425</v>
      </c>
    </row>
    <row r="943" spans="1:13" s="60" customFormat="1" ht="12.75">
      <c r="A943" s="63"/>
      <c r="B943" s="358">
        <f>SUM(B941:B942)</f>
        <v>2200</v>
      </c>
      <c r="C943" s="63"/>
      <c r="D943" s="63"/>
      <c r="E943" s="63" t="s">
        <v>41</v>
      </c>
      <c r="F943" s="65"/>
      <c r="G943" s="65"/>
      <c r="H943" s="317">
        <v>0</v>
      </c>
      <c r="I943" s="318">
        <f t="shared" si="65"/>
        <v>5.176470588235294</v>
      </c>
      <c r="J943" s="67"/>
      <c r="K943" s="67"/>
      <c r="L943" s="67"/>
      <c r="M943" s="2">
        <v>425</v>
      </c>
    </row>
    <row r="944" spans="2:13" ht="12.75">
      <c r="B944" s="257"/>
      <c r="H944" s="316">
        <f>H943-B944</f>
        <v>0</v>
      </c>
      <c r="I944" s="256">
        <f t="shared" si="65"/>
        <v>0</v>
      </c>
      <c r="M944" s="2">
        <v>425</v>
      </c>
    </row>
    <row r="945" spans="2:13" ht="12.75">
      <c r="B945" s="257"/>
      <c r="H945" s="316">
        <f>H944-B945</f>
        <v>0</v>
      </c>
      <c r="I945" s="256">
        <f t="shared" si="65"/>
        <v>0</v>
      </c>
      <c r="M945" s="2">
        <v>425</v>
      </c>
    </row>
    <row r="946" spans="2:13" ht="12.75">
      <c r="B946" s="257"/>
      <c r="H946" s="316">
        <f>H945-B946</f>
        <v>0</v>
      </c>
      <c r="I946" s="256">
        <f t="shared" si="65"/>
        <v>0</v>
      </c>
      <c r="M946" s="2">
        <v>425</v>
      </c>
    </row>
    <row r="947" spans="1:13" s="72" customFormat="1" ht="12.75">
      <c r="A947" s="1"/>
      <c r="B947" s="257"/>
      <c r="C947" s="1"/>
      <c r="D947" s="1"/>
      <c r="E947" s="1"/>
      <c r="F947" s="30"/>
      <c r="G947" s="30"/>
      <c r="H947" s="316">
        <f>H946-B947</f>
        <v>0</v>
      </c>
      <c r="I947" s="256">
        <f t="shared" si="65"/>
        <v>0</v>
      </c>
      <c r="J947"/>
      <c r="K947"/>
      <c r="L947"/>
      <c r="M947" s="2">
        <v>425</v>
      </c>
    </row>
    <row r="948" spans="1:13" s="60" customFormat="1" ht="12.75">
      <c r="A948" s="63"/>
      <c r="B948" s="358">
        <f>+B952+B961+B966+B971+B976</f>
        <v>39700</v>
      </c>
      <c r="C948" s="68" t="s">
        <v>376</v>
      </c>
      <c r="D948" s="69" t="s">
        <v>377</v>
      </c>
      <c r="E948" s="68" t="s">
        <v>44</v>
      </c>
      <c r="F948" s="70" t="s">
        <v>378</v>
      </c>
      <c r="G948" s="77" t="s">
        <v>379</v>
      </c>
      <c r="H948" s="317">
        <f>H947-B948</f>
        <v>-39700</v>
      </c>
      <c r="I948" s="318">
        <f t="shared" si="65"/>
        <v>93.41176470588235</v>
      </c>
      <c r="J948" s="66"/>
      <c r="K948" s="66"/>
      <c r="L948" s="67"/>
      <c r="M948" s="2">
        <v>425</v>
      </c>
    </row>
    <row r="949" spans="2:13" ht="12.75">
      <c r="B949" s="257"/>
      <c r="H949" s="316">
        <v>0</v>
      </c>
      <c r="I949" s="256">
        <f t="shared" si="65"/>
        <v>0</v>
      </c>
      <c r="M949" s="2">
        <v>425</v>
      </c>
    </row>
    <row r="950" spans="2:13" ht="12.75">
      <c r="B950" s="257">
        <v>3000</v>
      </c>
      <c r="C950" s="1" t="s">
        <v>18</v>
      </c>
      <c r="D950" s="1" t="s">
        <v>12</v>
      </c>
      <c r="E950" s="1" t="s">
        <v>194</v>
      </c>
      <c r="F950" s="62" t="s">
        <v>380</v>
      </c>
      <c r="G950" s="30" t="s">
        <v>360</v>
      </c>
      <c r="H950" s="316">
        <f>H949-B950</f>
        <v>-3000</v>
      </c>
      <c r="I950" s="256">
        <f t="shared" si="65"/>
        <v>7.0588235294117645</v>
      </c>
      <c r="K950" t="s">
        <v>0</v>
      </c>
      <c r="L950" s="18">
        <v>22</v>
      </c>
      <c r="M950" s="2">
        <v>425</v>
      </c>
    </row>
    <row r="951" spans="1:13" s="72" customFormat="1" ht="12.75">
      <c r="A951" s="1"/>
      <c r="B951" s="257">
        <v>3000</v>
      </c>
      <c r="C951" s="1" t="s">
        <v>18</v>
      </c>
      <c r="D951" s="1" t="s">
        <v>12</v>
      </c>
      <c r="E951" s="1" t="s">
        <v>194</v>
      </c>
      <c r="F951" s="62" t="s">
        <v>382</v>
      </c>
      <c r="G951" s="30" t="s">
        <v>362</v>
      </c>
      <c r="H951" s="316">
        <f>H950-B951</f>
        <v>-6000</v>
      </c>
      <c r="I951" s="256">
        <f t="shared" si="65"/>
        <v>7.0588235294117645</v>
      </c>
      <c r="J951"/>
      <c r="K951" t="s">
        <v>0</v>
      </c>
      <c r="L951" s="18">
        <v>22</v>
      </c>
      <c r="M951" s="2">
        <v>425</v>
      </c>
    </row>
    <row r="952" spans="1:13" s="60" customFormat="1" ht="12.75">
      <c r="A952" s="63"/>
      <c r="B952" s="358">
        <f>SUM(B950:B951)</f>
        <v>6000</v>
      </c>
      <c r="C952" s="63" t="s">
        <v>18</v>
      </c>
      <c r="D952" s="63"/>
      <c r="E952" s="63"/>
      <c r="F952" s="65"/>
      <c r="G952" s="65"/>
      <c r="H952" s="317">
        <v>0</v>
      </c>
      <c r="I952" s="318">
        <f t="shared" si="65"/>
        <v>14.117647058823529</v>
      </c>
      <c r="J952" s="67"/>
      <c r="K952" s="67"/>
      <c r="L952" s="67"/>
      <c r="M952" s="2">
        <v>425</v>
      </c>
    </row>
    <row r="953" spans="2:13" ht="12.75">
      <c r="B953" s="257"/>
      <c r="H953" s="316">
        <f aca="true" t="shared" si="67" ref="H953:H960">H952-B953</f>
        <v>0</v>
      </c>
      <c r="I953" s="256">
        <f t="shared" si="65"/>
        <v>0</v>
      </c>
      <c r="M953" s="2">
        <v>425</v>
      </c>
    </row>
    <row r="954" spans="2:13" ht="12.75">
      <c r="B954" s="257"/>
      <c r="H954" s="316">
        <f t="shared" si="67"/>
        <v>0</v>
      </c>
      <c r="I954" s="256">
        <f t="shared" si="65"/>
        <v>0</v>
      </c>
      <c r="M954" s="2">
        <v>425</v>
      </c>
    </row>
    <row r="955" spans="2:13" ht="12.75">
      <c r="B955" s="257">
        <v>3000</v>
      </c>
      <c r="C955" s="15" t="s">
        <v>383</v>
      </c>
      <c r="D955" s="15" t="s">
        <v>12</v>
      </c>
      <c r="E955" s="1" t="s">
        <v>305</v>
      </c>
      <c r="F955" s="30" t="s">
        <v>381</v>
      </c>
      <c r="G955" s="30" t="s">
        <v>360</v>
      </c>
      <c r="H955" s="316">
        <f t="shared" si="67"/>
        <v>-3000</v>
      </c>
      <c r="I955" s="256">
        <f t="shared" si="65"/>
        <v>7.0588235294117645</v>
      </c>
      <c r="K955" t="s">
        <v>194</v>
      </c>
      <c r="L955">
        <v>22</v>
      </c>
      <c r="M955" s="2">
        <v>425</v>
      </c>
    </row>
    <row r="956" spans="2:13" ht="12.75">
      <c r="B956" s="257">
        <v>2000</v>
      </c>
      <c r="C956" s="1" t="s">
        <v>384</v>
      </c>
      <c r="D956" s="1" t="s">
        <v>12</v>
      </c>
      <c r="E956" s="1" t="s">
        <v>385</v>
      </c>
      <c r="F956" s="30" t="s">
        <v>381</v>
      </c>
      <c r="G956" s="30" t="s">
        <v>360</v>
      </c>
      <c r="H956" s="316">
        <f t="shared" si="67"/>
        <v>-5000</v>
      </c>
      <c r="I956" s="256">
        <f t="shared" si="65"/>
        <v>4.705882352941177</v>
      </c>
      <c r="K956" t="s">
        <v>194</v>
      </c>
      <c r="L956">
        <v>22</v>
      </c>
      <c r="M956" s="2">
        <v>425</v>
      </c>
    </row>
    <row r="957" spans="2:13" ht="12.75">
      <c r="B957" s="257">
        <v>7000</v>
      </c>
      <c r="C957" s="1" t="s">
        <v>386</v>
      </c>
      <c r="D957" s="1" t="s">
        <v>12</v>
      </c>
      <c r="E957" s="1" t="s">
        <v>305</v>
      </c>
      <c r="F957" s="30" t="s">
        <v>381</v>
      </c>
      <c r="G957" s="30" t="s">
        <v>360</v>
      </c>
      <c r="H957" s="316">
        <f t="shared" si="67"/>
        <v>-12000</v>
      </c>
      <c r="I957" s="256">
        <f t="shared" si="65"/>
        <v>16.470588235294116</v>
      </c>
      <c r="K957" t="s">
        <v>194</v>
      </c>
      <c r="L957">
        <v>22</v>
      </c>
      <c r="M957" s="2">
        <v>425</v>
      </c>
    </row>
    <row r="958" spans="2:13" ht="12.75">
      <c r="B958" s="257">
        <v>3000</v>
      </c>
      <c r="C958" s="1" t="s">
        <v>387</v>
      </c>
      <c r="D958" s="1" t="s">
        <v>12</v>
      </c>
      <c r="E958" s="1" t="s">
        <v>305</v>
      </c>
      <c r="F958" s="30" t="s">
        <v>381</v>
      </c>
      <c r="G958" s="30" t="s">
        <v>362</v>
      </c>
      <c r="H958" s="316">
        <f t="shared" si="67"/>
        <v>-15000</v>
      </c>
      <c r="I958" s="256">
        <f t="shared" si="65"/>
        <v>7.0588235294117645</v>
      </c>
      <c r="K958" t="s">
        <v>194</v>
      </c>
      <c r="L958">
        <v>22</v>
      </c>
      <c r="M958" s="2">
        <v>425</v>
      </c>
    </row>
    <row r="959" spans="2:13" ht="12.75">
      <c r="B959" s="257">
        <v>2500</v>
      </c>
      <c r="C959" s="15" t="s">
        <v>1503</v>
      </c>
      <c r="D959" s="1" t="s">
        <v>12</v>
      </c>
      <c r="E959" s="1" t="s">
        <v>305</v>
      </c>
      <c r="F959" s="30" t="s">
        <v>381</v>
      </c>
      <c r="G959" s="30" t="s">
        <v>362</v>
      </c>
      <c r="H959" s="316">
        <f t="shared" si="67"/>
        <v>-17500</v>
      </c>
      <c r="I959" s="256">
        <f t="shared" si="65"/>
        <v>5.882352941176471</v>
      </c>
      <c r="K959" t="s">
        <v>194</v>
      </c>
      <c r="L959">
        <v>22</v>
      </c>
      <c r="M959" s="2">
        <v>425</v>
      </c>
    </row>
    <row r="960" spans="1:13" s="72" customFormat="1" ht="12.75">
      <c r="A960" s="1"/>
      <c r="B960" s="257">
        <v>7000</v>
      </c>
      <c r="C960" s="15" t="s">
        <v>388</v>
      </c>
      <c r="D960" s="1" t="s">
        <v>12</v>
      </c>
      <c r="E960" s="1" t="s">
        <v>305</v>
      </c>
      <c r="F960" s="30" t="s">
        <v>381</v>
      </c>
      <c r="G960" s="30" t="s">
        <v>362</v>
      </c>
      <c r="H960" s="316">
        <f t="shared" si="67"/>
        <v>-24500</v>
      </c>
      <c r="I960" s="256">
        <f t="shared" si="65"/>
        <v>16.470588235294116</v>
      </c>
      <c r="J960"/>
      <c r="K960" t="s">
        <v>194</v>
      </c>
      <c r="L960">
        <v>22</v>
      </c>
      <c r="M960" s="2">
        <v>425</v>
      </c>
    </row>
    <row r="961" spans="1:13" s="60" customFormat="1" ht="12.75">
      <c r="A961" s="63"/>
      <c r="B961" s="358">
        <f>SUM(B955:B960)</f>
        <v>24500</v>
      </c>
      <c r="C961" s="63" t="s">
        <v>68</v>
      </c>
      <c r="D961" s="63"/>
      <c r="E961" s="63"/>
      <c r="F961" s="65"/>
      <c r="G961" s="65"/>
      <c r="H961" s="317">
        <v>0</v>
      </c>
      <c r="I961" s="318">
        <f t="shared" si="65"/>
        <v>57.64705882352941</v>
      </c>
      <c r="J961" s="67"/>
      <c r="K961" s="67"/>
      <c r="L961" s="67"/>
      <c r="M961" s="2">
        <v>425</v>
      </c>
    </row>
    <row r="962" spans="2:13" ht="12.75">
      <c r="B962" s="257"/>
      <c r="H962" s="316">
        <f>H961-B962</f>
        <v>0</v>
      </c>
      <c r="I962" s="256">
        <f t="shared" si="65"/>
        <v>0</v>
      </c>
      <c r="M962" s="2">
        <v>425</v>
      </c>
    </row>
    <row r="963" spans="2:13" ht="12.75">
      <c r="B963" s="257"/>
      <c r="H963" s="316">
        <f>H962-B963</f>
        <v>0</v>
      </c>
      <c r="I963" s="256">
        <f t="shared" si="65"/>
        <v>0</v>
      </c>
      <c r="M963" s="2">
        <v>425</v>
      </c>
    </row>
    <row r="964" spans="1:13" s="72" customFormat="1" ht="12.75">
      <c r="A964" s="1"/>
      <c r="B964" s="257">
        <v>1300</v>
      </c>
      <c r="C964" s="1" t="s">
        <v>35</v>
      </c>
      <c r="D964" s="15" t="s">
        <v>12</v>
      </c>
      <c r="E964" s="1" t="s">
        <v>36</v>
      </c>
      <c r="F964" s="30" t="s">
        <v>381</v>
      </c>
      <c r="G964" s="30" t="s">
        <v>360</v>
      </c>
      <c r="H964" s="316">
        <f>H963-B964</f>
        <v>-1300</v>
      </c>
      <c r="I964" s="256">
        <f t="shared" si="65"/>
        <v>3.0588235294117645</v>
      </c>
      <c r="J964"/>
      <c r="K964" t="s">
        <v>194</v>
      </c>
      <c r="L964">
        <v>22</v>
      </c>
      <c r="M964" s="2">
        <v>425</v>
      </c>
    </row>
    <row r="965" spans="2:13" ht="12.75">
      <c r="B965" s="257">
        <v>1100</v>
      </c>
      <c r="C965" s="1" t="s">
        <v>35</v>
      </c>
      <c r="D965" s="1" t="s">
        <v>12</v>
      </c>
      <c r="E965" s="1" t="s">
        <v>36</v>
      </c>
      <c r="F965" s="30" t="s">
        <v>381</v>
      </c>
      <c r="G965" s="30" t="s">
        <v>362</v>
      </c>
      <c r="H965" s="316">
        <f>H964-B965</f>
        <v>-2400</v>
      </c>
      <c r="I965" s="256">
        <f t="shared" si="65"/>
        <v>2.588235294117647</v>
      </c>
      <c r="K965" t="s">
        <v>194</v>
      </c>
      <c r="L965">
        <v>22</v>
      </c>
      <c r="M965" s="2">
        <v>425</v>
      </c>
    </row>
    <row r="966" spans="1:13" s="60" customFormat="1" ht="12.75">
      <c r="A966" s="63"/>
      <c r="B966" s="358">
        <f>SUM(B964:B965)</f>
        <v>2400</v>
      </c>
      <c r="C966" s="63"/>
      <c r="D966" s="63"/>
      <c r="E966" s="63" t="s">
        <v>36</v>
      </c>
      <c r="F966" s="65"/>
      <c r="G966" s="65"/>
      <c r="H966" s="317">
        <v>0</v>
      </c>
      <c r="I966" s="318">
        <f t="shared" si="65"/>
        <v>5.647058823529412</v>
      </c>
      <c r="J966" s="67"/>
      <c r="K966" s="67"/>
      <c r="L966" s="67"/>
      <c r="M966" s="2">
        <v>425</v>
      </c>
    </row>
    <row r="967" spans="2:13" ht="12.75">
      <c r="B967" s="257"/>
      <c r="H967" s="316">
        <f>H966-B967</f>
        <v>0</v>
      </c>
      <c r="I967" s="256">
        <f t="shared" si="65"/>
        <v>0</v>
      </c>
      <c r="M967" s="2">
        <v>425</v>
      </c>
    </row>
    <row r="968" spans="1:13" s="72" customFormat="1" ht="12.75">
      <c r="A968" s="15"/>
      <c r="B968" s="198"/>
      <c r="C968" s="15"/>
      <c r="D968" s="74"/>
      <c r="E968" s="15"/>
      <c r="F968" s="30"/>
      <c r="G968" s="33"/>
      <c r="H968" s="316">
        <f>H967-B968</f>
        <v>0</v>
      </c>
      <c r="I968" s="256">
        <f t="shared" si="65"/>
        <v>0</v>
      </c>
      <c r="J968" s="18"/>
      <c r="K968" s="18"/>
      <c r="L968" s="18"/>
      <c r="M968" s="2">
        <v>425</v>
      </c>
    </row>
    <row r="969" spans="2:14" ht="12.75">
      <c r="B969" s="257">
        <v>2000</v>
      </c>
      <c r="C969" s="1" t="s">
        <v>313</v>
      </c>
      <c r="D969" s="1" t="s">
        <v>12</v>
      </c>
      <c r="E969" s="1" t="s">
        <v>305</v>
      </c>
      <c r="F969" s="30" t="s">
        <v>381</v>
      </c>
      <c r="G969" s="30" t="s">
        <v>360</v>
      </c>
      <c r="H969" s="316">
        <f>H968-B969</f>
        <v>-2000</v>
      </c>
      <c r="I969" s="256">
        <f t="shared" si="65"/>
        <v>4.705882352941177</v>
      </c>
      <c r="K969" t="s">
        <v>194</v>
      </c>
      <c r="L969">
        <v>22</v>
      </c>
      <c r="M969" s="2">
        <v>425</v>
      </c>
      <c r="N969" s="42">
        <v>500</v>
      </c>
    </row>
    <row r="970" spans="2:13" ht="12.75">
      <c r="B970" s="257">
        <v>2000</v>
      </c>
      <c r="C970" s="1" t="s">
        <v>313</v>
      </c>
      <c r="D970" s="1" t="s">
        <v>12</v>
      </c>
      <c r="E970" s="1" t="s">
        <v>305</v>
      </c>
      <c r="F970" s="30" t="s">
        <v>381</v>
      </c>
      <c r="G970" s="30" t="s">
        <v>362</v>
      </c>
      <c r="H970" s="316">
        <f>H969-B970</f>
        <v>-4000</v>
      </c>
      <c r="I970" s="256">
        <f t="shared" si="65"/>
        <v>4.705882352941177</v>
      </c>
      <c r="K970" t="s">
        <v>194</v>
      </c>
      <c r="L970">
        <v>22</v>
      </c>
      <c r="M970" s="2">
        <v>425</v>
      </c>
    </row>
    <row r="971" spans="1:13" s="60" customFormat="1" ht="12.75">
      <c r="A971" s="63"/>
      <c r="B971" s="358">
        <f>SUM(B969:B970)</f>
        <v>4000</v>
      </c>
      <c r="C971" s="63" t="s">
        <v>39</v>
      </c>
      <c r="D971" s="73"/>
      <c r="E971" s="63"/>
      <c r="F971" s="65"/>
      <c r="G971" s="65"/>
      <c r="H971" s="317">
        <v>0</v>
      </c>
      <c r="I971" s="318">
        <f t="shared" si="65"/>
        <v>9.411764705882353</v>
      </c>
      <c r="J971" s="67"/>
      <c r="K971" s="67"/>
      <c r="L971" s="67"/>
      <c r="M971" s="2">
        <v>425</v>
      </c>
    </row>
    <row r="972" spans="1:13" s="72" customFormat="1" ht="12.75">
      <c r="A972" s="1"/>
      <c r="B972" s="359"/>
      <c r="C972" s="41"/>
      <c r="D972" s="74"/>
      <c r="E972" s="41"/>
      <c r="F972" s="30"/>
      <c r="G972" s="30"/>
      <c r="H972" s="316">
        <f>H971-B972</f>
        <v>0</v>
      </c>
      <c r="I972" s="256">
        <f t="shared" si="65"/>
        <v>0</v>
      </c>
      <c r="J972" s="40"/>
      <c r="K972" s="40"/>
      <c r="L972" s="40"/>
      <c r="M972" s="2">
        <v>425</v>
      </c>
    </row>
    <row r="973" spans="2:13" ht="12.75">
      <c r="B973" s="257"/>
      <c r="D973" s="74"/>
      <c r="H973" s="316">
        <f>H972-B973</f>
        <v>0</v>
      </c>
      <c r="I973" s="256">
        <f t="shared" si="65"/>
        <v>0</v>
      </c>
      <c r="M973" s="2">
        <v>425</v>
      </c>
    </row>
    <row r="974" spans="2:13" ht="12.75">
      <c r="B974" s="257">
        <v>1000</v>
      </c>
      <c r="C974" s="1" t="s">
        <v>389</v>
      </c>
      <c r="D974" s="1" t="s">
        <v>12</v>
      </c>
      <c r="E974" s="1" t="s">
        <v>315</v>
      </c>
      <c r="F974" s="30" t="s">
        <v>381</v>
      </c>
      <c r="G974" s="30" t="s">
        <v>360</v>
      </c>
      <c r="H974" s="316">
        <f>H973-B974</f>
        <v>-1000</v>
      </c>
      <c r="I974" s="256">
        <f t="shared" si="65"/>
        <v>2.3529411764705883</v>
      </c>
      <c r="K974" t="s">
        <v>194</v>
      </c>
      <c r="L974">
        <v>22</v>
      </c>
      <c r="M974" s="2">
        <v>425</v>
      </c>
    </row>
    <row r="975" spans="2:13" ht="12.75">
      <c r="B975" s="257">
        <v>1800</v>
      </c>
      <c r="C975" s="1" t="s">
        <v>389</v>
      </c>
      <c r="D975" s="1" t="s">
        <v>12</v>
      </c>
      <c r="E975" s="1" t="s">
        <v>315</v>
      </c>
      <c r="F975" s="30" t="s">
        <v>381</v>
      </c>
      <c r="G975" s="30" t="s">
        <v>362</v>
      </c>
      <c r="H975" s="316">
        <f>H974-B975</f>
        <v>-2800</v>
      </c>
      <c r="I975" s="256">
        <f t="shared" si="65"/>
        <v>4.235294117647059</v>
      </c>
      <c r="K975" t="s">
        <v>194</v>
      </c>
      <c r="L975">
        <v>22</v>
      </c>
      <c r="M975" s="2">
        <v>425</v>
      </c>
    </row>
    <row r="976" spans="1:13" s="60" customFormat="1" ht="12.75">
      <c r="A976" s="63"/>
      <c r="B976" s="358">
        <f>SUM(B974:B975)</f>
        <v>2800</v>
      </c>
      <c r="C976" s="63"/>
      <c r="D976" s="73"/>
      <c r="E976" s="63" t="s">
        <v>41</v>
      </c>
      <c r="F976" s="65"/>
      <c r="G976" s="65"/>
      <c r="H976" s="317">
        <v>0</v>
      </c>
      <c r="I976" s="318">
        <f t="shared" si="65"/>
        <v>6.588235294117647</v>
      </c>
      <c r="J976" s="67"/>
      <c r="K976" s="67"/>
      <c r="L976" s="67"/>
      <c r="M976" s="2">
        <v>425</v>
      </c>
    </row>
    <row r="977" spans="2:13" ht="12.75">
      <c r="B977" s="257"/>
      <c r="D977" s="74"/>
      <c r="H977" s="316">
        <f>H976-B977</f>
        <v>0</v>
      </c>
      <c r="I977" s="256">
        <f t="shared" si="65"/>
        <v>0</v>
      </c>
      <c r="M977" s="2">
        <v>425</v>
      </c>
    </row>
    <row r="978" spans="2:13" ht="12.75">
      <c r="B978" s="257"/>
      <c r="D978" s="74"/>
      <c r="H978" s="316">
        <f>H977-B978</f>
        <v>0</v>
      </c>
      <c r="I978" s="256">
        <f t="shared" si="65"/>
        <v>0</v>
      </c>
      <c r="M978" s="2">
        <v>425</v>
      </c>
    </row>
    <row r="979" spans="2:13" ht="12.75">
      <c r="B979" s="257"/>
      <c r="D979" s="74"/>
      <c r="H979" s="316">
        <f>H978-B979</f>
        <v>0</v>
      </c>
      <c r="I979" s="256">
        <f t="shared" si="65"/>
        <v>0</v>
      </c>
      <c r="M979" s="2">
        <v>425</v>
      </c>
    </row>
    <row r="980" spans="2:13" ht="12.75">
      <c r="B980" s="257"/>
      <c r="D980" s="32"/>
      <c r="H980" s="316">
        <f>H979-B980</f>
        <v>0</v>
      </c>
      <c r="I980" s="256">
        <f t="shared" si="65"/>
        <v>0</v>
      </c>
      <c r="M980" s="2">
        <v>425</v>
      </c>
    </row>
    <row r="981" spans="1:13" s="60" customFormat="1" ht="12.75">
      <c r="A981" s="63"/>
      <c r="B981" s="358">
        <f>+B988+B1002+B1009+B1017+B1025+B1033</f>
        <v>71900</v>
      </c>
      <c r="C981" s="68" t="s">
        <v>390</v>
      </c>
      <c r="D981" s="69" t="s">
        <v>1572</v>
      </c>
      <c r="E981" s="68" t="s">
        <v>391</v>
      </c>
      <c r="F981" s="70" t="s">
        <v>392</v>
      </c>
      <c r="G981" s="77" t="s">
        <v>379</v>
      </c>
      <c r="H981" s="317">
        <f>H980-B981</f>
        <v>-71900</v>
      </c>
      <c r="I981" s="318">
        <f t="shared" si="65"/>
        <v>169.1764705882353</v>
      </c>
      <c r="J981" s="66"/>
      <c r="K981" s="66"/>
      <c r="L981" s="67"/>
      <c r="M981" s="2">
        <v>425</v>
      </c>
    </row>
    <row r="982" spans="2:13" ht="12.75">
      <c r="B982" s="257"/>
      <c r="D982" s="5"/>
      <c r="H982" s="316">
        <v>0</v>
      </c>
      <c r="I982" s="256">
        <f t="shared" si="65"/>
        <v>0</v>
      </c>
      <c r="M982" s="2">
        <v>425</v>
      </c>
    </row>
    <row r="983" spans="2:13" ht="12.75">
      <c r="B983" s="257">
        <v>3000</v>
      </c>
      <c r="C983" s="1" t="s">
        <v>18</v>
      </c>
      <c r="D983" s="1" t="s">
        <v>12</v>
      </c>
      <c r="E983" s="1" t="s">
        <v>77</v>
      </c>
      <c r="F983" s="62" t="s">
        <v>393</v>
      </c>
      <c r="G983" s="30" t="s">
        <v>301</v>
      </c>
      <c r="H983" s="316">
        <f>H982-B983</f>
        <v>-3000</v>
      </c>
      <c r="I983" s="256">
        <f t="shared" si="65"/>
        <v>7.0588235294117645</v>
      </c>
      <c r="K983" t="s">
        <v>0</v>
      </c>
      <c r="L983">
        <v>23</v>
      </c>
      <c r="M983" s="2">
        <v>425</v>
      </c>
    </row>
    <row r="984" spans="2:13" ht="12.75">
      <c r="B984" s="257">
        <v>2000</v>
      </c>
      <c r="C984" s="1" t="s">
        <v>18</v>
      </c>
      <c r="D984" s="1" t="s">
        <v>12</v>
      </c>
      <c r="E984" s="1" t="s">
        <v>77</v>
      </c>
      <c r="F984" s="62" t="s">
        <v>394</v>
      </c>
      <c r="G984" s="30" t="s">
        <v>303</v>
      </c>
      <c r="H984" s="316">
        <f>H983-B984</f>
        <v>-5000</v>
      </c>
      <c r="I984" s="256">
        <f t="shared" si="65"/>
        <v>4.705882352941177</v>
      </c>
      <c r="K984" t="s">
        <v>0</v>
      </c>
      <c r="L984">
        <v>23</v>
      </c>
      <c r="M984" s="2">
        <v>425</v>
      </c>
    </row>
    <row r="985" spans="2:13" ht="12.75">
      <c r="B985" s="257">
        <v>3000</v>
      </c>
      <c r="C985" s="1" t="s">
        <v>18</v>
      </c>
      <c r="D985" s="1" t="s">
        <v>12</v>
      </c>
      <c r="E985" s="1" t="s">
        <v>77</v>
      </c>
      <c r="F985" s="62" t="s">
        <v>395</v>
      </c>
      <c r="G985" s="30" t="s">
        <v>360</v>
      </c>
      <c r="H985" s="316">
        <f>H984-B985</f>
        <v>-8000</v>
      </c>
      <c r="I985" s="256">
        <f aca="true" t="shared" si="68" ref="I985:I1048">+B985/M985</f>
        <v>7.0588235294117645</v>
      </c>
      <c r="K985" t="s">
        <v>0</v>
      </c>
      <c r="L985">
        <v>23</v>
      </c>
      <c r="M985" s="2">
        <v>425</v>
      </c>
    </row>
    <row r="986" spans="2:13" ht="12.75">
      <c r="B986" s="257">
        <v>3000</v>
      </c>
      <c r="C986" s="1" t="s">
        <v>18</v>
      </c>
      <c r="D986" s="1" t="s">
        <v>12</v>
      </c>
      <c r="E986" s="1" t="s">
        <v>77</v>
      </c>
      <c r="F986" s="62" t="s">
        <v>396</v>
      </c>
      <c r="G986" s="30" t="s">
        <v>362</v>
      </c>
      <c r="H986" s="316">
        <f>H985-B986</f>
        <v>-11000</v>
      </c>
      <c r="I986" s="256">
        <f t="shared" si="68"/>
        <v>7.0588235294117645</v>
      </c>
      <c r="K986" t="s">
        <v>0</v>
      </c>
      <c r="L986">
        <v>23</v>
      </c>
      <c r="M986" s="2">
        <v>425</v>
      </c>
    </row>
    <row r="987" spans="2:13" ht="12.75">
      <c r="B987" s="257">
        <v>3000</v>
      </c>
      <c r="C987" s="1" t="s">
        <v>18</v>
      </c>
      <c r="D987" s="1" t="s">
        <v>12</v>
      </c>
      <c r="E987" s="1" t="s">
        <v>77</v>
      </c>
      <c r="F987" s="62" t="s">
        <v>397</v>
      </c>
      <c r="G987" s="30" t="s">
        <v>398</v>
      </c>
      <c r="H987" s="316">
        <f>H986-B987</f>
        <v>-14000</v>
      </c>
      <c r="I987" s="256">
        <f t="shared" si="68"/>
        <v>7.0588235294117645</v>
      </c>
      <c r="K987" t="s">
        <v>0</v>
      </c>
      <c r="L987">
        <v>23</v>
      </c>
      <c r="M987" s="2">
        <v>425</v>
      </c>
    </row>
    <row r="988" spans="1:13" s="67" customFormat="1" ht="12.75">
      <c r="A988" s="63"/>
      <c r="B988" s="358">
        <f>SUM(B983:B987)</f>
        <v>14000</v>
      </c>
      <c r="C988" s="63" t="s">
        <v>18</v>
      </c>
      <c r="D988" s="63"/>
      <c r="E988" s="63"/>
      <c r="F988" s="76"/>
      <c r="G988" s="65"/>
      <c r="H988" s="317">
        <v>0</v>
      </c>
      <c r="I988" s="318">
        <f t="shared" si="68"/>
        <v>32.94117647058823</v>
      </c>
      <c r="M988" s="2">
        <v>425</v>
      </c>
    </row>
    <row r="989" spans="2:13" ht="12.75">
      <c r="B989" s="257"/>
      <c r="D989" s="5"/>
      <c r="H989" s="316">
        <f aca="true" t="shared" si="69" ref="H989:H1001">H988-B989</f>
        <v>0</v>
      </c>
      <c r="I989" s="256">
        <f t="shared" si="68"/>
        <v>0</v>
      </c>
      <c r="M989" s="2">
        <v>425</v>
      </c>
    </row>
    <row r="990" spans="2:13" ht="12.75">
      <c r="B990" s="257"/>
      <c r="H990" s="316">
        <f t="shared" si="69"/>
        <v>0</v>
      </c>
      <c r="I990" s="256">
        <f t="shared" si="68"/>
        <v>0</v>
      </c>
      <c r="M990" s="2">
        <v>425</v>
      </c>
    </row>
    <row r="991" spans="2:13" ht="12.75">
      <c r="B991" s="257">
        <v>1000</v>
      </c>
      <c r="C991" s="1" t="s">
        <v>399</v>
      </c>
      <c r="D991" s="1" t="s">
        <v>54</v>
      </c>
      <c r="E991" s="1" t="s">
        <v>24</v>
      </c>
      <c r="F991" s="30" t="s">
        <v>400</v>
      </c>
      <c r="G991" s="30" t="s">
        <v>301</v>
      </c>
      <c r="H991" s="316">
        <f t="shared" si="69"/>
        <v>-1000</v>
      </c>
      <c r="I991" s="256">
        <f t="shared" si="68"/>
        <v>2.3529411764705883</v>
      </c>
      <c r="K991" t="s">
        <v>88</v>
      </c>
      <c r="L991">
        <v>23</v>
      </c>
      <c r="M991" s="2">
        <v>425</v>
      </c>
    </row>
    <row r="992" spans="2:13" ht="12.75">
      <c r="B992" s="257">
        <v>1000</v>
      </c>
      <c r="C992" s="1" t="s">
        <v>401</v>
      </c>
      <c r="D992" s="1" t="s">
        <v>54</v>
      </c>
      <c r="E992" s="1" t="s">
        <v>24</v>
      </c>
      <c r="F992" s="30" t="s">
        <v>400</v>
      </c>
      <c r="G992" s="30" t="s">
        <v>301</v>
      </c>
      <c r="H992" s="316">
        <f t="shared" si="69"/>
        <v>-2000</v>
      </c>
      <c r="I992" s="256">
        <f t="shared" si="68"/>
        <v>2.3529411764705883</v>
      </c>
      <c r="K992" t="s">
        <v>88</v>
      </c>
      <c r="L992">
        <v>23</v>
      </c>
      <c r="M992" s="2">
        <v>425</v>
      </c>
    </row>
    <row r="993" spans="2:13" ht="12.75">
      <c r="B993" s="257">
        <v>1000</v>
      </c>
      <c r="C993" s="1" t="s">
        <v>402</v>
      </c>
      <c r="D993" s="1" t="s">
        <v>54</v>
      </c>
      <c r="E993" s="1" t="s">
        <v>24</v>
      </c>
      <c r="F993" s="30" t="s">
        <v>400</v>
      </c>
      <c r="G993" s="30" t="s">
        <v>303</v>
      </c>
      <c r="H993" s="316">
        <f t="shared" si="69"/>
        <v>-3000</v>
      </c>
      <c r="I993" s="256">
        <f t="shared" si="68"/>
        <v>2.3529411764705883</v>
      </c>
      <c r="K993" t="s">
        <v>88</v>
      </c>
      <c r="L993">
        <v>23</v>
      </c>
      <c r="M993" s="2">
        <v>425</v>
      </c>
    </row>
    <row r="994" spans="2:13" ht="12.75">
      <c r="B994" s="257">
        <v>1000</v>
      </c>
      <c r="C994" s="1" t="s">
        <v>403</v>
      </c>
      <c r="D994" s="1" t="s">
        <v>54</v>
      </c>
      <c r="E994" s="1" t="s">
        <v>24</v>
      </c>
      <c r="F994" s="30" t="s">
        <v>400</v>
      </c>
      <c r="G994" s="30" t="s">
        <v>303</v>
      </c>
      <c r="H994" s="316">
        <f t="shared" si="69"/>
        <v>-4000</v>
      </c>
      <c r="I994" s="256">
        <f t="shared" si="68"/>
        <v>2.3529411764705883</v>
      </c>
      <c r="K994" t="s">
        <v>88</v>
      </c>
      <c r="L994">
        <v>23</v>
      </c>
      <c r="M994" s="2">
        <v>425</v>
      </c>
    </row>
    <row r="995" spans="2:13" ht="12.75">
      <c r="B995" s="257">
        <v>1500</v>
      </c>
      <c r="C995" s="1" t="s">
        <v>404</v>
      </c>
      <c r="D995" s="1" t="s">
        <v>54</v>
      </c>
      <c r="E995" s="1" t="s">
        <v>24</v>
      </c>
      <c r="F995" s="30" t="s">
        <v>405</v>
      </c>
      <c r="G995" s="30" t="s">
        <v>303</v>
      </c>
      <c r="H995" s="316">
        <f t="shared" si="69"/>
        <v>-5500</v>
      </c>
      <c r="I995" s="256">
        <f t="shared" si="68"/>
        <v>3.5294117647058822</v>
      </c>
      <c r="K995" t="s">
        <v>88</v>
      </c>
      <c r="L995">
        <v>23</v>
      </c>
      <c r="M995" s="2">
        <v>425</v>
      </c>
    </row>
    <row r="996" spans="2:13" ht="12.75">
      <c r="B996" s="257">
        <v>1000</v>
      </c>
      <c r="C996" s="1" t="s">
        <v>406</v>
      </c>
      <c r="D996" s="1" t="s">
        <v>54</v>
      </c>
      <c r="E996" s="1" t="s">
        <v>24</v>
      </c>
      <c r="F996" s="30" t="s">
        <v>400</v>
      </c>
      <c r="G996" s="30" t="s">
        <v>360</v>
      </c>
      <c r="H996" s="316">
        <f t="shared" si="69"/>
        <v>-6500</v>
      </c>
      <c r="I996" s="256">
        <f t="shared" si="68"/>
        <v>2.3529411764705883</v>
      </c>
      <c r="K996" t="s">
        <v>88</v>
      </c>
      <c r="L996">
        <v>23</v>
      </c>
      <c r="M996" s="2">
        <v>425</v>
      </c>
    </row>
    <row r="997" spans="2:13" ht="12.75">
      <c r="B997" s="257">
        <v>1000</v>
      </c>
      <c r="C997" s="1" t="s">
        <v>407</v>
      </c>
      <c r="D997" s="1" t="s">
        <v>54</v>
      </c>
      <c r="E997" s="1" t="s">
        <v>24</v>
      </c>
      <c r="F997" s="30" t="s">
        <v>400</v>
      </c>
      <c r="G997" s="30" t="s">
        <v>360</v>
      </c>
      <c r="H997" s="316">
        <f t="shared" si="69"/>
        <v>-7500</v>
      </c>
      <c r="I997" s="256">
        <f t="shared" si="68"/>
        <v>2.3529411764705883</v>
      </c>
      <c r="K997" t="s">
        <v>88</v>
      </c>
      <c r="L997">
        <v>23</v>
      </c>
      <c r="M997" s="2">
        <v>425</v>
      </c>
    </row>
    <row r="998" spans="2:13" ht="12.75">
      <c r="B998" s="257">
        <v>1000</v>
      </c>
      <c r="C998" s="1" t="s">
        <v>408</v>
      </c>
      <c r="D998" s="1" t="s">
        <v>54</v>
      </c>
      <c r="E998" s="1" t="s">
        <v>24</v>
      </c>
      <c r="F998" s="30" t="s">
        <v>400</v>
      </c>
      <c r="G998" s="30" t="s">
        <v>362</v>
      </c>
      <c r="H998" s="316">
        <f t="shared" si="69"/>
        <v>-8500</v>
      </c>
      <c r="I998" s="256">
        <f t="shared" si="68"/>
        <v>2.3529411764705883</v>
      </c>
      <c r="K998" t="s">
        <v>88</v>
      </c>
      <c r="L998">
        <v>23</v>
      </c>
      <c r="M998" s="2">
        <v>425</v>
      </c>
    </row>
    <row r="999" spans="2:13" ht="12.75">
      <c r="B999" s="257">
        <v>1000</v>
      </c>
      <c r="C999" s="1" t="s">
        <v>409</v>
      </c>
      <c r="D999" s="1" t="s">
        <v>54</v>
      </c>
      <c r="E999" s="1" t="s">
        <v>24</v>
      </c>
      <c r="F999" s="30" t="s">
        <v>400</v>
      </c>
      <c r="G999" s="30" t="s">
        <v>362</v>
      </c>
      <c r="H999" s="316">
        <f t="shared" si="69"/>
        <v>-9500</v>
      </c>
      <c r="I999" s="256">
        <f t="shared" si="68"/>
        <v>2.3529411764705883</v>
      </c>
      <c r="K999" t="s">
        <v>88</v>
      </c>
      <c r="L999">
        <v>23</v>
      </c>
      <c r="M999" s="2">
        <v>425</v>
      </c>
    </row>
    <row r="1000" spans="1:13" s="72" customFormat="1" ht="12.75">
      <c r="A1000" s="1"/>
      <c r="B1000" s="257">
        <v>700</v>
      </c>
      <c r="C1000" s="1" t="s">
        <v>410</v>
      </c>
      <c r="D1000" s="1" t="s">
        <v>54</v>
      </c>
      <c r="E1000" s="1" t="s">
        <v>24</v>
      </c>
      <c r="F1000" s="30" t="s">
        <v>400</v>
      </c>
      <c r="G1000" s="30" t="s">
        <v>398</v>
      </c>
      <c r="H1000" s="316">
        <f t="shared" si="69"/>
        <v>-10200</v>
      </c>
      <c r="I1000" s="256">
        <f t="shared" si="68"/>
        <v>1.6470588235294117</v>
      </c>
      <c r="J1000"/>
      <c r="K1000" t="s">
        <v>88</v>
      </c>
      <c r="L1000">
        <v>23</v>
      </c>
      <c r="M1000" s="2">
        <v>425</v>
      </c>
    </row>
    <row r="1001" spans="2:13" ht="12.75">
      <c r="B1001" s="257">
        <v>700</v>
      </c>
      <c r="C1001" s="1" t="s">
        <v>411</v>
      </c>
      <c r="D1001" s="1" t="s">
        <v>54</v>
      </c>
      <c r="E1001" s="1" t="s">
        <v>24</v>
      </c>
      <c r="F1001" s="30" t="s">
        <v>400</v>
      </c>
      <c r="G1001" s="30" t="s">
        <v>398</v>
      </c>
      <c r="H1001" s="316">
        <f t="shared" si="69"/>
        <v>-10900</v>
      </c>
      <c r="I1001" s="256">
        <f t="shared" si="68"/>
        <v>1.6470588235294117</v>
      </c>
      <c r="K1001" t="s">
        <v>88</v>
      </c>
      <c r="L1001">
        <v>23</v>
      </c>
      <c r="M1001" s="2">
        <v>425</v>
      </c>
    </row>
    <row r="1002" spans="1:13" s="60" customFormat="1" ht="12.75">
      <c r="A1002" s="63"/>
      <c r="B1002" s="358">
        <f>SUM(B991:B1001)</f>
        <v>10900</v>
      </c>
      <c r="C1002" s="63" t="s">
        <v>68</v>
      </c>
      <c r="D1002" s="63"/>
      <c r="E1002" s="63"/>
      <c r="F1002" s="65"/>
      <c r="G1002" s="65"/>
      <c r="H1002" s="317">
        <v>0</v>
      </c>
      <c r="I1002" s="318">
        <f t="shared" si="68"/>
        <v>25.647058823529413</v>
      </c>
      <c r="J1002" s="67"/>
      <c r="K1002" s="67"/>
      <c r="L1002" s="67"/>
      <c r="M1002" s="2">
        <v>425</v>
      </c>
    </row>
    <row r="1003" spans="2:13" ht="12.75">
      <c r="B1003" s="257"/>
      <c r="H1003" s="316">
        <f aca="true" t="shared" si="70" ref="H1003:H1008">H1002-B1003</f>
        <v>0</v>
      </c>
      <c r="I1003" s="256">
        <f t="shared" si="68"/>
        <v>0</v>
      </c>
      <c r="M1003" s="2">
        <v>425</v>
      </c>
    </row>
    <row r="1004" spans="2:13" ht="12.75">
      <c r="B1004" s="257"/>
      <c r="H1004" s="316">
        <f t="shared" si="70"/>
        <v>0</v>
      </c>
      <c r="I1004" s="256">
        <f t="shared" si="68"/>
        <v>0</v>
      </c>
      <c r="M1004" s="2">
        <v>425</v>
      </c>
    </row>
    <row r="1005" spans="2:13" ht="12.75">
      <c r="B1005" s="257">
        <v>2000</v>
      </c>
      <c r="C1005" s="1" t="s">
        <v>35</v>
      </c>
      <c r="D1005" s="1" t="s">
        <v>54</v>
      </c>
      <c r="E1005" s="1" t="s">
        <v>36</v>
      </c>
      <c r="F1005" s="30" t="s">
        <v>400</v>
      </c>
      <c r="G1005" s="30" t="s">
        <v>301</v>
      </c>
      <c r="H1005" s="316">
        <f t="shared" si="70"/>
        <v>-2000</v>
      </c>
      <c r="I1005" s="256">
        <f t="shared" si="68"/>
        <v>4.705882352941177</v>
      </c>
      <c r="K1005" t="s">
        <v>88</v>
      </c>
      <c r="L1005">
        <v>23</v>
      </c>
      <c r="M1005" s="2">
        <v>425</v>
      </c>
    </row>
    <row r="1006" spans="2:13" ht="12.75">
      <c r="B1006" s="257">
        <v>2000</v>
      </c>
      <c r="C1006" s="1" t="s">
        <v>35</v>
      </c>
      <c r="D1006" s="1" t="s">
        <v>54</v>
      </c>
      <c r="E1006" s="1" t="s">
        <v>36</v>
      </c>
      <c r="F1006" s="30" t="s">
        <v>400</v>
      </c>
      <c r="G1006" s="30" t="s">
        <v>360</v>
      </c>
      <c r="H1006" s="316">
        <f t="shared" si="70"/>
        <v>-4000</v>
      </c>
      <c r="I1006" s="256">
        <f t="shared" si="68"/>
        <v>4.705882352941177</v>
      </c>
      <c r="K1006" t="s">
        <v>88</v>
      </c>
      <c r="L1006">
        <v>23</v>
      </c>
      <c r="M1006" s="2">
        <v>425</v>
      </c>
    </row>
    <row r="1007" spans="1:13" s="72" customFormat="1" ht="12.75">
      <c r="A1007" s="15"/>
      <c r="B1007" s="257">
        <v>1500</v>
      </c>
      <c r="C1007" s="1" t="s">
        <v>35</v>
      </c>
      <c r="D1007" s="1" t="s">
        <v>54</v>
      </c>
      <c r="E1007" s="1" t="s">
        <v>36</v>
      </c>
      <c r="F1007" s="30" t="s">
        <v>400</v>
      </c>
      <c r="G1007" s="30" t="s">
        <v>362</v>
      </c>
      <c r="H1007" s="316">
        <f t="shared" si="70"/>
        <v>-5500</v>
      </c>
      <c r="I1007" s="256">
        <f t="shared" si="68"/>
        <v>3.5294117647058822</v>
      </c>
      <c r="J1007"/>
      <c r="K1007" t="s">
        <v>88</v>
      </c>
      <c r="L1007">
        <v>23</v>
      </c>
      <c r="M1007" s="2">
        <v>425</v>
      </c>
    </row>
    <row r="1008" spans="2:13" ht="12.75">
      <c r="B1008" s="257">
        <v>1500</v>
      </c>
      <c r="C1008" s="79" t="s">
        <v>35</v>
      </c>
      <c r="D1008" s="1" t="s">
        <v>54</v>
      </c>
      <c r="E1008" s="1" t="s">
        <v>36</v>
      </c>
      <c r="F1008" s="30" t="s">
        <v>400</v>
      </c>
      <c r="G1008" s="30" t="s">
        <v>398</v>
      </c>
      <c r="H1008" s="316">
        <f t="shared" si="70"/>
        <v>-7000</v>
      </c>
      <c r="I1008" s="256">
        <f t="shared" si="68"/>
        <v>3.5294117647058822</v>
      </c>
      <c r="K1008" t="s">
        <v>88</v>
      </c>
      <c r="L1008">
        <v>23</v>
      </c>
      <c r="M1008" s="2">
        <v>425</v>
      </c>
    </row>
    <row r="1009" spans="1:13" s="60" customFormat="1" ht="12.75">
      <c r="A1009" s="63"/>
      <c r="B1009" s="358">
        <f>SUM(B1005:B1008)</f>
        <v>7000</v>
      </c>
      <c r="C1009" s="63"/>
      <c r="D1009" s="63"/>
      <c r="E1009" s="63" t="s">
        <v>36</v>
      </c>
      <c r="F1009" s="65"/>
      <c r="G1009" s="65"/>
      <c r="H1009" s="317">
        <v>0</v>
      </c>
      <c r="I1009" s="318">
        <f t="shared" si="68"/>
        <v>16.470588235294116</v>
      </c>
      <c r="J1009" s="67"/>
      <c r="K1009" s="67"/>
      <c r="L1009" s="67"/>
      <c r="M1009" s="2">
        <v>425</v>
      </c>
    </row>
    <row r="1010" spans="2:13" ht="12.75">
      <c r="B1010" s="257"/>
      <c r="H1010" s="316">
        <f aca="true" t="shared" si="71" ref="H1010:H1016">H1009-B1010</f>
        <v>0</v>
      </c>
      <c r="I1010" s="256">
        <f t="shared" si="68"/>
        <v>0</v>
      </c>
      <c r="M1010" s="2">
        <v>425</v>
      </c>
    </row>
    <row r="1011" spans="2:13" ht="12.75">
      <c r="B1011" s="257"/>
      <c r="H1011" s="316">
        <f t="shared" si="71"/>
        <v>0</v>
      </c>
      <c r="I1011" s="256">
        <f t="shared" si="68"/>
        <v>0</v>
      </c>
      <c r="M1011" s="2">
        <v>425</v>
      </c>
    </row>
    <row r="1012" spans="2:13" ht="12.75">
      <c r="B1012" s="257">
        <v>5000</v>
      </c>
      <c r="C1012" s="1" t="s">
        <v>69</v>
      </c>
      <c r="D1012" s="1" t="s">
        <v>54</v>
      </c>
      <c r="E1012" s="1" t="s">
        <v>24</v>
      </c>
      <c r="F1012" s="30" t="s">
        <v>412</v>
      </c>
      <c r="G1012" s="30" t="s">
        <v>301</v>
      </c>
      <c r="H1012" s="316">
        <f t="shared" si="71"/>
        <v>-5000</v>
      </c>
      <c r="I1012" s="256">
        <f t="shared" si="68"/>
        <v>11.764705882352942</v>
      </c>
      <c r="K1012" t="s">
        <v>88</v>
      </c>
      <c r="L1012">
        <v>23</v>
      </c>
      <c r="M1012" s="2">
        <v>425</v>
      </c>
    </row>
    <row r="1013" spans="2:13" ht="12.75">
      <c r="B1013" s="257">
        <v>5000</v>
      </c>
      <c r="C1013" s="1" t="s">
        <v>69</v>
      </c>
      <c r="D1013" s="1" t="s">
        <v>54</v>
      </c>
      <c r="E1013" s="1" t="s">
        <v>24</v>
      </c>
      <c r="F1013" s="30" t="s">
        <v>413</v>
      </c>
      <c r="G1013" s="30" t="s">
        <v>303</v>
      </c>
      <c r="H1013" s="316">
        <f t="shared" si="71"/>
        <v>-10000</v>
      </c>
      <c r="I1013" s="256">
        <f t="shared" si="68"/>
        <v>11.764705882352942</v>
      </c>
      <c r="K1013" t="s">
        <v>88</v>
      </c>
      <c r="L1013">
        <v>23</v>
      </c>
      <c r="M1013" s="2">
        <v>425</v>
      </c>
    </row>
    <row r="1014" spans="2:13" ht="12.75">
      <c r="B1014" s="257">
        <v>5000</v>
      </c>
      <c r="C1014" s="1" t="s">
        <v>69</v>
      </c>
      <c r="D1014" s="1" t="s">
        <v>54</v>
      </c>
      <c r="E1014" s="1" t="s">
        <v>24</v>
      </c>
      <c r="F1014" s="30" t="s">
        <v>413</v>
      </c>
      <c r="G1014" s="30" t="s">
        <v>360</v>
      </c>
      <c r="H1014" s="316">
        <f t="shared" si="71"/>
        <v>-15000</v>
      </c>
      <c r="I1014" s="256">
        <f t="shared" si="68"/>
        <v>11.764705882352942</v>
      </c>
      <c r="K1014" t="s">
        <v>88</v>
      </c>
      <c r="L1014">
        <v>23</v>
      </c>
      <c r="M1014" s="2">
        <v>425</v>
      </c>
    </row>
    <row r="1015" spans="1:13" s="72" customFormat="1" ht="12.75">
      <c r="A1015" s="1"/>
      <c r="B1015" s="257">
        <v>5000</v>
      </c>
      <c r="C1015" s="1" t="s">
        <v>69</v>
      </c>
      <c r="D1015" s="1" t="s">
        <v>54</v>
      </c>
      <c r="E1015" s="1" t="s">
        <v>24</v>
      </c>
      <c r="F1015" s="30" t="s">
        <v>413</v>
      </c>
      <c r="G1015" s="30" t="s">
        <v>362</v>
      </c>
      <c r="H1015" s="316">
        <f t="shared" si="71"/>
        <v>-20000</v>
      </c>
      <c r="I1015" s="256">
        <f t="shared" si="68"/>
        <v>11.764705882352942</v>
      </c>
      <c r="J1015"/>
      <c r="K1015" t="s">
        <v>88</v>
      </c>
      <c r="L1015">
        <v>23</v>
      </c>
      <c r="M1015" s="2">
        <v>425</v>
      </c>
    </row>
    <row r="1016" spans="1:13" s="18" customFormat="1" ht="12.75">
      <c r="A1016" s="1"/>
      <c r="B1016" s="257">
        <v>5000</v>
      </c>
      <c r="C1016" s="1" t="s">
        <v>69</v>
      </c>
      <c r="D1016" s="1" t="s">
        <v>54</v>
      </c>
      <c r="E1016" s="1" t="s">
        <v>24</v>
      </c>
      <c r="F1016" s="30" t="s">
        <v>414</v>
      </c>
      <c r="G1016" s="30" t="s">
        <v>398</v>
      </c>
      <c r="H1016" s="316">
        <f t="shared" si="71"/>
        <v>-25000</v>
      </c>
      <c r="I1016" s="256">
        <f t="shared" si="68"/>
        <v>11.764705882352942</v>
      </c>
      <c r="J1016"/>
      <c r="K1016" t="s">
        <v>88</v>
      </c>
      <c r="L1016">
        <v>23</v>
      </c>
      <c r="M1016" s="2">
        <v>425</v>
      </c>
    </row>
    <row r="1017" spans="1:13" s="60" customFormat="1" ht="12.75">
      <c r="A1017" s="63"/>
      <c r="B1017" s="358">
        <f>SUM(B1012:B1016)</f>
        <v>25000</v>
      </c>
      <c r="C1017" s="63"/>
      <c r="D1017" s="63"/>
      <c r="E1017" s="63"/>
      <c r="F1017" s="65"/>
      <c r="G1017" s="65"/>
      <c r="H1017" s="317">
        <v>0</v>
      </c>
      <c r="I1017" s="318">
        <f t="shared" si="68"/>
        <v>58.8235294117647</v>
      </c>
      <c r="J1017" s="67"/>
      <c r="K1017" s="67"/>
      <c r="L1017" s="67"/>
      <c r="M1017" s="2">
        <v>425</v>
      </c>
    </row>
    <row r="1018" spans="1:13" ht="12.75">
      <c r="A1018" s="15"/>
      <c r="B1018" s="198"/>
      <c r="C1018" s="15"/>
      <c r="D1018" s="15"/>
      <c r="E1018" s="15"/>
      <c r="F1018" s="33"/>
      <c r="G1018" s="33"/>
      <c r="H1018" s="316">
        <f aca="true" t="shared" si="72" ref="H1018:H1024">H1017-B1018</f>
        <v>0</v>
      </c>
      <c r="I1018" s="256">
        <f t="shared" si="68"/>
        <v>0</v>
      </c>
      <c r="J1018" s="18"/>
      <c r="K1018" s="18"/>
      <c r="L1018" s="18"/>
      <c r="M1018" s="2">
        <v>425</v>
      </c>
    </row>
    <row r="1019" spans="2:13" ht="12.75">
      <c r="B1019" s="257"/>
      <c r="H1019" s="316">
        <f t="shared" si="72"/>
        <v>0</v>
      </c>
      <c r="I1019" s="256">
        <f t="shared" si="68"/>
        <v>0</v>
      </c>
      <c r="M1019" s="2">
        <v>425</v>
      </c>
    </row>
    <row r="1020" spans="2:13" ht="12.75">
      <c r="B1020" s="257">
        <v>2000</v>
      </c>
      <c r="C1020" s="1" t="s">
        <v>39</v>
      </c>
      <c r="D1020" s="1" t="s">
        <v>54</v>
      </c>
      <c r="E1020" s="1" t="s">
        <v>24</v>
      </c>
      <c r="F1020" s="30" t="s">
        <v>400</v>
      </c>
      <c r="G1020" s="30" t="s">
        <v>301</v>
      </c>
      <c r="H1020" s="316">
        <f t="shared" si="72"/>
        <v>-2000</v>
      </c>
      <c r="I1020" s="256">
        <f t="shared" si="68"/>
        <v>4.705882352941177</v>
      </c>
      <c r="K1020" t="s">
        <v>88</v>
      </c>
      <c r="L1020">
        <v>23</v>
      </c>
      <c r="M1020" s="2">
        <v>425</v>
      </c>
    </row>
    <row r="1021" spans="2:13" ht="12.75">
      <c r="B1021" s="257">
        <v>2000</v>
      </c>
      <c r="C1021" s="1" t="s">
        <v>39</v>
      </c>
      <c r="D1021" s="1" t="s">
        <v>54</v>
      </c>
      <c r="E1021" s="1" t="s">
        <v>24</v>
      </c>
      <c r="F1021" s="30" t="s">
        <v>400</v>
      </c>
      <c r="G1021" s="30" t="s">
        <v>303</v>
      </c>
      <c r="H1021" s="316">
        <f t="shared" si="72"/>
        <v>-4000</v>
      </c>
      <c r="I1021" s="256">
        <f t="shared" si="68"/>
        <v>4.705882352941177</v>
      </c>
      <c r="K1021" t="s">
        <v>88</v>
      </c>
      <c r="L1021">
        <v>23</v>
      </c>
      <c r="M1021" s="2">
        <v>425</v>
      </c>
    </row>
    <row r="1022" spans="2:13" ht="12.75">
      <c r="B1022" s="257">
        <v>2000</v>
      </c>
      <c r="C1022" s="1" t="s">
        <v>39</v>
      </c>
      <c r="D1022" s="1" t="s">
        <v>54</v>
      </c>
      <c r="E1022" s="1" t="s">
        <v>24</v>
      </c>
      <c r="F1022" s="30" t="s">
        <v>400</v>
      </c>
      <c r="G1022" s="30" t="s">
        <v>360</v>
      </c>
      <c r="H1022" s="316">
        <f t="shared" si="72"/>
        <v>-6000</v>
      </c>
      <c r="I1022" s="256">
        <f t="shared" si="68"/>
        <v>4.705882352941177</v>
      </c>
      <c r="K1022" t="s">
        <v>88</v>
      </c>
      <c r="L1022">
        <v>23</v>
      </c>
      <c r="M1022" s="2">
        <v>425</v>
      </c>
    </row>
    <row r="1023" spans="1:13" s="72" customFormat="1" ht="12.75">
      <c r="A1023" s="1"/>
      <c r="B1023" s="257">
        <v>2000</v>
      </c>
      <c r="C1023" s="1" t="s">
        <v>39</v>
      </c>
      <c r="D1023" s="1" t="s">
        <v>54</v>
      </c>
      <c r="E1023" s="1" t="s">
        <v>24</v>
      </c>
      <c r="F1023" s="30" t="s">
        <v>400</v>
      </c>
      <c r="G1023" s="30" t="s">
        <v>362</v>
      </c>
      <c r="H1023" s="316">
        <f t="shared" si="72"/>
        <v>-8000</v>
      </c>
      <c r="I1023" s="256">
        <f t="shared" si="68"/>
        <v>4.705882352941177</v>
      </c>
      <c r="J1023"/>
      <c r="K1023" t="s">
        <v>88</v>
      </c>
      <c r="L1023">
        <v>23</v>
      </c>
      <c r="M1023" s="2">
        <v>425</v>
      </c>
    </row>
    <row r="1024" spans="2:13" ht="12.75">
      <c r="B1024" s="257">
        <v>2000</v>
      </c>
      <c r="C1024" s="79" t="s">
        <v>39</v>
      </c>
      <c r="D1024" s="1" t="s">
        <v>54</v>
      </c>
      <c r="E1024" s="1" t="s">
        <v>24</v>
      </c>
      <c r="F1024" s="30" t="s">
        <v>400</v>
      </c>
      <c r="G1024" s="30" t="s">
        <v>398</v>
      </c>
      <c r="H1024" s="316">
        <f t="shared" si="72"/>
        <v>-10000</v>
      </c>
      <c r="I1024" s="256">
        <f t="shared" si="68"/>
        <v>4.705882352941177</v>
      </c>
      <c r="K1024" t="s">
        <v>88</v>
      </c>
      <c r="L1024">
        <v>23</v>
      </c>
      <c r="M1024" s="2">
        <v>425</v>
      </c>
    </row>
    <row r="1025" spans="1:13" s="60" customFormat="1" ht="12.75">
      <c r="A1025" s="63"/>
      <c r="B1025" s="358">
        <f>SUM(B1020:B1024)</f>
        <v>10000</v>
      </c>
      <c r="C1025" s="63" t="s">
        <v>313</v>
      </c>
      <c r="D1025" s="63"/>
      <c r="E1025" s="63"/>
      <c r="F1025" s="65"/>
      <c r="G1025" s="65"/>
      <c r="H1025" s="317">
        <v>0</v>
      </c>
      <c r="I1025" s="318">
        <f t="shared" si="68"/>
        <v>23.529411764705884</v>
      </c>
      <c r="J1025" s="67"/>
      <c r="K1025" s="67"/>
      <c r="L1025" s="67"/>
      <c r="M1025" s="2">
        <v>425</v>
      </c>
    </row>
    <row r="1026" spans="2:13" ht="12.75">
      <c r="B1026" s="257"/>
      <c r="H1026" s="316">
        <f aca="true" t="shared" si="73" ref="H1026:H1032">H1025-B1026</f>
        <v>0</v>
      </c>
      <c r="I1026" s="256">
        <f t="shared" si="68"/>
        <v>0</v>
      </c>
      <c r="M1026" s="2">
        <v>425</v>
      </c>
    </row>
    <row r="1027" spans="2:13" ht="12.75">
      <c r="B1027" s="257"/>
      <c r="H1027" s="316">
        <f t="shared" si="73"/>
        <v>0</v>
      </c>
      <c r="I1027" s="256">
        <f t="shared" si="68"/>
        <v>0</v>
      </c>
      <c r="M1027" s="2">
        <v>425</v>
      </c>
    </row>
    <row r="1028" spans="2:13" ht="12.75">
      <c r="B1028" s="257">
        <v>1000</v>
      </c>
      <c r="C1028" s="1" t="s">
        <v>102</v>
      </c>
      <c r="D1028" s="1" t="s">
        <v>54</v>
      </c>
      <c r="E1028" s="1" t="s">
        <v>41</v>
      </c>
      <c r="F1028" s="30" t="s">
        <v>400</v>
      </c>
      <c r="G1028" s="30" t="s">
        <v>301</v>
      </c>
      <c r="H1028" s="316">
        <f t="shared" si="73"/>
        <v>-1000</v>
      </c>
      <c r="I1028" s="256">
        <f t="shared" si="68"/>
        <v>2.3529411764705883</v>
      </c>
      <c r="K1028" t="s">
        <v>88</v>
      </c>
      <c r="L1028">
        <v>23</v>
      </c>
      <c r="M1028" s="2">
        <v>425</v>
      </c>
    </row>
    <row r="1029" spans="2:13" ht="12.75">
      <c r="B1029" s="257">
        <v>1000</v>
      </c>
      <c r="C1029" s="1" t="s">
        <v>102</v>
      </c>
      <c r="D1029" s="1" t="s">
        <v>54</v>
      </c>
      <c r="E1029" s="1" t="s">
        <v>41</v>
      </c>
      <c r="F1029" s="30" t="s">
        <v>400</v>
      </c>
      <c r="G1029" s="30" t="s">
        <v>303</v>
      </c>
      <c r="H1029" s="316">
        <f t="shared" si="73"/>
        <v>-2000</v>
      </c>
      <c r="I1029" s="256">
        <f t="shared" si="68"/>
        <v>2.3529411764705883</v>
      </c>
      <c r="K1029" t="s">
        <v>88</v>
      </c>
      <c r="L1029">
        <v>23</v>
      </c>
      <c r="M1029" s="2">
        <v>425</v>
      </c>
    </row>
    <row r="1030" spans="2:13" ht="12.75">
      <c r="B1030" s="257">
        <v>1000</v>
      </c>
      <c r="C1030" s="1" t="s">
        <v>102</v>
      </c>
      <c r="D1030" s="1" t="s">
        <v>54</v>
      </c>
      <c r="E1030" s="1" t="s">
        <v>41</v>
      </c>
      <c r="F1030" s="30" t="s">
        <v>400</v>
      </c>
      <c r="G1030" s="30" t="s">
        <v>360</v>
      </c>
      <c r="H1030" s="316">
        <f t="shared" si="73"/>
        <v>-3000</v>
      </c>
      <c r="I1030" s="256">
        <f t="shared" si="68"/>
        <v>2.3529411764705883</v>
      </c>
      <c r="K1030" t="s">
        <v>88</v>
      </c>
      <c r="L1030">
        <v>23</v>
      </c>
      <c r="M1030" s="2">
        <v>425</v>
      </c>
    </row>
    <row r="1031" spans="1:13" s="72" customFormat="1" ht="12.75">
      <c r="A1031" s="1"/>
      <c r="B1031" s="257">
        <v>1000</v>
      </c>
      <c r="C1031" s="1" t="s">
        <v>102</v>
      </c>
      <c r="D1031" s="1" t="s">
        <v>54</v>
      </c>
      <c r="E1031" s="1" t="s">
        <v>41</v>
      </c>
      <c r="F1031" s="30" t="s">
        <v>400</v>
      </c>
      <c r="G1031" s="30" t="s">
        <v>362</v>
      </c>
      <c r="H1031" s="316">
        <f t="shared" si="73"/>
        <v>-4000</v>
      </c>
      <c r="I1031" s="256">
        <f t="shared" si="68"/>
        <v>2.3529411764705883</v>
      </c>
      <c r="J1031"/>
      <c r="K1031" t="s">
        <v>88</v>
      </c>
      <c r="L1031">
        <v>23</v>
      </c>
      <c r="M1031" s="2">
        <v>425</v>
      </c>
    </row>
    <row r="1032" spans="2:13" ht="12.75">
      <c r="B1032" s="257">
        <v>1000</v>
      </c>
      <c r="C1032" s="1" t="s">
        <v>102</v>
      </c>
      <c r="D1032" s="1" t="s">
        <v>54</v>
      </c>
      <c r="E1032" s="1" t="s">
        <v>41</v>
      </c>
      <c r="F1032" s="30" t="s">
        <v>400</v>
      </c>
      <c r="G1032" s="30" t="s">
        <v>398</v>
      </c>
      <c r="H1032" s="316">
        <f t="shared" si="73"/>
        <v>-5000</v>
      </c>
      <c r="I1032" s="256">
        <f t="shared" si="68"/>
        <v>2.3529411764705883</v>
      </c>
      <c r="K1032" t="s">
        <v>88</v>
      </c>
      <c r="L1032">
        <v>23</v>
      </c>
      <c r="M1032" s="2">
        <v>425</v>
      </c>
    </row>
    <row r="1033" spans="1:13" s="60" customFormat="1" ht="12.75">
      <c r="A1033" s="63"/>
      <c r="B1033" s="358">
        <f>SUM(B1028:B1032)</f>
        <v>5000</v>
      </c>
      <c r="C1033" s="63"/>
      <c r="D1033" s="63"/>
      <c r="E1033" s="63" t="s">
        <v>41</v>
      </c>
      <c r="F1033" s="65"/>
      <c r="G1033" s="65"/>
      <c r="H1033" s="317">
        <v>0</v>
      </c>
      <c r="I1033" s="318">
        <f t="shared" si="68"/>
        <v>11.764705882352942</v>
      </c>
      <c r="J1033" s="67"/>
      <c r="K1033" s="67"/>
      <c r="L1033" s="67"/>
      <c r="M1033" s="2">
        <v>425</v>
      </c>
    </row>
    <row r="1034" spans="2:13" ht="12.75">
      <c r="B1034" s="74"/>
      <c r="H1034" s="316">
        <f>H1033-B1034</f>
        <v>0</v>
      </c>
      <c r="I1034" s="256">
        <f t="shared" si="68"/>
        <v>0</v>
      </c>
      <c r="M1034" s="2">
        <v>425</v>
      </c>
    </row>
    <row r="1035" spans="2:13" ht="12.75">
      <c r="B1035" s="74"/>
      <c r="H1035" s="316">
        <f>H1034-B1035</f>
        <v>0</v>
      </c>
      <c r="I1035" s="256">
        <f t="shared" si="68"/>
        <v>0</v>
      </c>
      <c r="M1035" s="2">
        <v>425</v>
      </c>
    </row>
    <row r="1036" spans="2:13" ht="12.75">
      <c r="B1036" s="74"/>
      <c r="H1036" s="316">
        <f>H1035-B1036</f>
        <v>0</v>
      </c>
      <c r="I1036" s="256">
        <f t="shared" si="68"/>
        <v>0</v>
      </c>
      <c r="M1036" s="2">
        <v>425</v>
      </c>
    </row>
    <row r="1037" spans="2:13" ht="12.75">
      <c r="B1037" s="74"/>
      <c r="H1037" s="316">
        <f>H1036-B1037</f>
        <v>0</v>
      </c>
      <c r="I1037" s="256">
        <f t="shared" si="68"/>
        <v>0</v>
      </c>
      <c r="M1037" s="2">
        <v>425</v>
      </c>
    </row>
    <row r="1038" spans="1:13" s="60" customFormat="1" ht="12.75">
      <c r="A1038" s="63"/>
      <c r="B1038" s="348">
        <f>+B1047+B1069+B1075+B1082+B1091+B1098+B1105+B1109</f>
        <v>121000</v>
      </c>
      <c r="C1038" s="68" t="s">
        <v>415</v>
      </c>
      <c r="D1038" s="69" t="s">
        <v>416</v>
      </c>
      <c r="E1038" s="68" t="s">
        <v>44</v>
      </c>
      <c r="F1038" s="70" t="s">
        <v>137</v>
      </c>
      <c r="G1038" s="77" t="s">
        <v>138</v>
      </c>
      <c r="H1038" s="317">
        <f>H1037-B1038</f>
        <v>-121000</v>
      </c>
      <c r="I1038" s="318">
        <f t="shared" si="68"/>
        <v>284.70588235294116</v>
      </c>
      <c r="J1038" s="66"/>
      <c r="K1038" s="66"/>
      <c r="L1038" s="67"/>
      <c r="M1038" s="2">
        <v>425</v>
      </c>
    </row>
    <row r="1039" spans="2:13" ht="12.75">
      <c r="B1039" s="349"/>
      <c r="H1039" s="316">
        <v>0</v>
      </c>
      <c r="I1039" s="256">
        <f t="shared" si="68"/>
        <v>0</v>
      </c>
      <c r="M1039" s="2">
        <v>425</v>
      </c>
    </row>
    <row r="1040" spans="2:13" ht="12.75">
      <c r="B1040" s="349">
        <v>4000</v>
      </c>
      <c r="C1040" s="1" t="s">
        <v>18</v>
      </c>
      <c r="D1040" s="1" t="s">
        <v>12</v>
      </c>
      <c r="E1040" s="1" t="s">
        <v>194</v>
      </c>
      <c r="F1040" s="62" t="s">
        <v>417</v>
      </c>
      <c r="G1040" s="30" t="s">
        <v>398</v>
      </c>
      <c r="H1040" s="316">
        <f aca="true" t="shared" si="74" ref="H1040:H1046">H1039-B1040</f>
        <v>-4000</v>
      </c>
      <c r="I1040" s="256">
        <f t="shared" si="68"/>
        <v>9.411764705882353</v>
      </c>
      <c r="K1040" t="s">
        <v>0</v>
      </c>
      <c r="L1040" s="18">
        <v>24</v>
      </c>
      <c r="M1040" s="2">
        <v>425</v>
      </c>
    </row>
    <row r="1041" spans="2:13" ht="12.75">
      <c r="B1041" s="349">
        <v>2000</v>
      </c>
      <c r="C1041" s="1" t="s">
        <v>18</v>
      </c>
      <c r="D1041" s="1" t="s">
        <v>12</v>
      </c>
      <c r="E1041" s="1" t="s">
        <v>194</v>
      </c>
      <c r="F1041" s="62" t="s">
        <v>418</v>
      </c>
      <c r="G1041" s="30" t="s">
        <v>419</v>
      </c>
      <c r="H1041" s="316">
        <f t="shared" si="74"/>
        <v>-6000</v>
      </c>
      <c r="I1041" s="256">
        <f t="shared" si="68"/>
        <v>4.705882352941177</v>
      </c>
      <c r="K1041" t="s">
        <v>0</v>
      </c>
      <c r="L1041" s="18">
        <v>24</v>
      </c>
      <c r="M1041" s="2">
        <v>425</v>
      </c>
    </row>
    <row r="1042" spans="2:13" ht="12.75">
      <c r="B1042" s="266">
        <v>5000</v>
      </c>
      <c r="C1042" s="1" t="s">
        <v>18</v>
      </c>
      <c r="D1042" s="1" t="s">
        <v>12</v>
      </c>
      <c r="E1042" s="1" t="s">
        <v>194</v>
      </c>
      <c r="F1042" s="62" t="s">
        <v>420</v>
      </c>
      <c r="G1042" s="30" t="s">
        <v>364</v>
      </c>
      <c r="H1042" s="316">
        <f t="shared" si="74"/>
        <v>-11000</v>
      </c>
      <c r="I1042" s="256">
        <f t="shared" si="68"/>
        <v>11.764705882352942</v>
      </c>
      <c r="K1042" t="s">
        <v>0</v>
      </c>
      <c r="L1042" s="18">
        <v>24</v>
      </c>
      <c r="M1042" s="2">
        <v>425</v>
      </c>
    </row>
    <row r="1043" spans="2:13" ht="12.75">
      <c r="B1043" s="349">
        <v>5000</v>
      </c>
      <c r="C1043" s="1" t="s">
        <v>18</v>
      </c>
      <c r="D1043" s="1" t="s">
        <v>12</v>
      </c>
      <c r="E1043" s="1" t="s">
        <v>194</v>
      </c>
      <c r="F1043" s="62" t="s">
        <v>421</v>
      </c>
      <c r="G1043" s="30" t="s">
        <v>366</v>
      </c>
      <c r="H1043" s="316">
        <f t="shared" si="74"/>
        <v>-16000</v>
      </c>
      <c r="I1043" s="256">
        <f t="shared" si="68"/>
        <v>11.764705882352942</v>
      </c>
      <c r="K1043" t="s">
        <v>0</v>
      </c>
      <c r="L1043" s="18">
        <v>24</v>
      </c>
      <c r="M1043" s="2">
        <v>425</v>
      </c>
    </row>
    <row r="1044" spans="2:13" ht="12.75">
      <c r="B1044" s="349">
        <v>3000</v>
      </c>
      <c r="C1044" s="1" t="s">
        <v>18</v>
      </c>
      <c r="D1044" s="1" t="s">
        <v>12</v>
      </c>
      <c r="E1044" s="1" t="s">
        <v>194</v>
      </c>
      <c r="F1044" s="62" t="s">
        <v>422</v>
      </c>
      <c r="G1044" s="30" t="s">
        <v>368</v>
      </c>
      <c r="H1044" s="316">
        <f t="shared" si="74"/>
        <v>-19000</v>
      </c>
      <c r="I1044" s="256">
        <f t="shared" si="68"/>
        <v>7.0588235294117645</v>
      </c>
      <c r="K1044" t="s">
        <v>0</v>
      </c>
      <c r="L1044" s="18">
        <v>24</v>
      </c>
      <c r="M1044" s="2">
        <v>425</v>
      </c>
    </row>
    <row r="1045" spans="2:13" ht="12.75">
      <c r="B1045" s="349">
        <v>600</v>
      </c>
      <c r="C1045" s="1" t="s">
        <v>18</v>
      </c>
      <c r="D1045" s="1" t="s">
        <v>12</v>
      </c>
      <c r="E1045" s="1" t="s">
        <v>208</v>
      </c>
      <c r="F1045" s="30" t="s">
        <v>423</v>
      </c>
      <c r="G1045" s="30" t="s">
        <v>419</v>
      </c>
      <c r="H1045" s="316">
        <f t="shared" si="74"/>
        <v>-19600</v>
      </c>
      <c r="I1045" s="256">
        <f t="shared" si="68"/>
        <v>1.411764705882353</v>
      </c>
      <c r="K1045" t="s">
        <v>194</v>
      </c>
      <c r="L1045">
        <v>24</v>
      </c>
      <c r="M1045" s="2">
        <v>425</v>
      </c>
    </row>
    <row r="1046" spans="1:13" s="72" customFormat="1" ht="12.75">
      <c r="A1046" s="1"/>
      <c r="B1046" s="349">
        <v>3000</v>
      </c>
      <c r="C1046" s="1" t="s">
        <v>18</v>
      </c>
      <c r="D1046" s="1" t="s">
        <v>12</v>
      </c>
      <c r="E1046" s="1" t="s">
        <v>194</v>
      </c>
      <c r="F1046" s="62" t="s">
        <v>424</v>
      </c>
      <c r="G1046" s="30" t="s">
        <v>370</v>
      </c>
      <c r="H1046" s="316">
        <f t="shared" si="74"/>
        <v>-22600</v>
      </c>
      <c r="I1046" s="256">
        <f t="shared" si="68"/>
        <v>7.0588235294117645</v>
      </c>
      <c r="J1046"/>
      <c r="K1046" t="s">
        <v>0</v>
      </c>
      <c r="L1046" s="18">
        <v>24</v>
      </c>
      <c r="M1046" s="2">
        <v>425</v>
      </c>
    </row>
    <row r="1047" spans="1:13" s="60" customFormat="1" ht="12.75">
      <c r="A1047" s="63"/>
      <c r="B1047" s="348">
        <f>SUM(B1040:B1046)</f>
        <v>22600</v>
      </c>
      <c r="C1047" s="63" t="s">
        <v>18</v>
      </c>
      <c r="D1047" s="63"/>
      <c r="E1047" s="63"/>
      <c r="F1047" s="65"/>
      <c r="G1047" s="65"/>
      <c r="H1047" s="317">
        <v>0</v>
      </c>
      <c r="I1047" s="318">
        <f t="shared" si="68"/>
        <v>53.1764705882353</v>
      </c>
      <c r="J1047" s="67"/>
      <c r="K1047" s="67"/>
      <c r="L1047" s="67"/>
      <c r="M1047" s="2">
        <v>425</v>
      </c>
    </row>
    <row r="1048" spans="2:13" ht="12.75">
      <c r="B1048" s="349"/>
      <c r="H1048" s="316">
        <f aca="true" t="shared" si="75" ref="H1048:H1068">H1047-B1048</f>
        <v>0</v>
      </c>
      <c r="I1048" s="256">
        <f t="shared" si="68"/>
        <v>0</v>
      </c>
      <c r="M1048" s="2">
        <v>425</v>
      </c>
    </row>
    <row r="1049" spans="2:13" ht="12.75">
      <c r="B1049" s="349"/>
      <c r="H1049" s="316">
        <f t="shared" si="75"/>
        <v>0</v>
      </c>
      <c r="I1049" s="256">
        <f aca="true" t="shared" si="76" ref="I1049:I1112">+B1049/M1049</f>
        <v>0</v>
      </c>
      <c r="M1049" s="2">
        <v>425</v>
      </c>
    </row>
    <row r="1050" spans="2:13" ht="12.75">
      <c r="B1050" s="349">
        <v>2000</v>
      </c>
      <c r="C1050" s="1" t="s">
        <v>425</v>
      </c>
      <c r="D1050" s="1" t="s">
        <v>12</v>
      </c>
      <c r="E1050" s="1" t="s">
        <v>305</v>
      </c>
      <c r="F1050" s="30" t="s">
        <v>423</v>
      </c>
      <c r="G1050" s="30" t="s">
        <v>398</v>
      </c>
      <c r="H1050" s="316">
        <f t="shared" si="75"/>
        <v>-2000</v>
      </c>
      <c r="I1050" s="256">
        <f t="shared" si="76"/>
        <v>4.705882352941177</v>
      </c>
      <c r="K1050" t="s">
        <v>194</v>
      </c>
      <c r="L1050">
        <v>24</v>
      </c>
      <c r="M1050" s="2">
        <v>425</v>
      </c>
    </row>
    <row r="1051" spans="2:13" ht="12.75">
      <c r="B1051" s="349">
        <v>2000</v>
      </c>
      <c r="C1051" s="1" t="s">
        <v>426</v>
      </c>
      <c r="D1051" s="1" t="s">
        <v>12</v>
      </c>
      <c r="E1051" s="1" t="s">
        <v>305</v>
      </c>
      <c r="F1051" s="30" t="s">
        <v>423</v>
      </c>
      <c r="G1051" s="30" t="s">
        <v>398</v>
      </c>
      <c r="H1051" s="316">
        <f t="shared" si="75"/>
        <v>-4000</v>
      </c>
      <c r="I1051" s="256">
        <f t="shared" si="76"/>
        <v>4.705882352941177</v>
      </c>
      <c r="K1051" t="s">
        <v>194</v>
      </c>
      <c r="L1051">
        <v>24</v>
      </c>
      <c r="M1051" s="2">
        <v>425</v>
      </c>
    </row>
    <row r="1052" spans="2:13" ht="12.75">
      <c r="B1052" s="349">
        <v>2500</v>
      </c>
      <c r="C1052" s="1" t="s">
        <v>427</v>
      </c>
      <c r="D1052" s="1" t="s">
        <v>12</v>
      </c>
      <c r="E1052" s="1" t="s">
        <v>305</v>
      </c>
      <c r="F1052" s="30" t="s">
        <v>423</v>
      </c>
      <c r="G1052" s="30" t="s">
        <v>398</v>
      </c>
      <c r="H1052" s="316">
        <f t="shared" si="75"/>
        <v>-6500</v>
      </c>
      <c r="I1052" s="256">
        <f t="shared" si="76"/>
        <v>5.882352941176471</v>
      </c>
      <c r="K1052" t="s">
        <v>194</v>
      </c>
      <c r="L1052">
        <v>24</v>
      </c>
      <c r="M1052" s="2">
        <v>425</v>
      </c>
    </row>
    <row r="1053" spans="2:13" ht="12.75">
      <c r="B1053" s="349">
        <v>3000</v>
      </c>
      <c r="C1053" s="1" t="s">
        <v>428</v>
      </c>
      <c r="D1053" s="1" t="s">
        <v>12</v>
      </c>
      <c r="E1053" s="1" t="s">
        <v>305</v>
      </c>
      <c r="F1053" s="30" t="s">
        <v>423</v>
      </c>
      <c r="G1053" s="30" t="s">
        <v>398</v>
      </c>
      <c r="H1053" s="316">
        <f t="shared" si="75"/>
        <v>-9500</v>
      </c>
      <c r="I1053" s="256">
        <f t="shared" si="76"/>
        <v>7.0588235294117645</v>
      </c>
      <c r="K1053" t="s">
        <v>194</v>
      </c>
      <c r="L1053">
        <v>24</v>
      </c>
      <c r="M1053" s="2">
        <v>425</v>
      </c>
    </row>
    <row r="1054" spans="2:13" ht="12.75">
      <c r="B1054" s="349">
        <v>2500</v>
      </c>
      <c r="C1054" s="15" t="s">
        <v>429</v>
      </c>
      <c r="D1054" s="1" t="s">
        <v>12</v>
      </c>
      <c r="E1054" s="1" t="s">
        <v>305</v>
      </c>
      <c r="F1054" s="30" t="s">
        <v>423</v>
      </c>
      <c r="G1054" s="30" t="s">
        <v>419</v>
      </c>
      <c r="H1054" s="316">
        <f t="shared" si="75"/>
        <v>-12000</v>
      </c>
      <c r="I1054" s="256">
        <f t="shared" si="76"/>
        <v>5.882352941176471</v>
      </c>
      <c r="K1054" t="s">
        <v>194</v>
      </c>
      <c r="L1054">
        <v>24</v>
      </c>
      <c r="M1054" s="2">
        <v>425</v>
      </c>
    </row>
    <row r="1055" spans="2:13" ht="12.75">
      <c r="B1055" s="349">
        <v>2000</v>
      </c>
      <c r="C1055" s="15" t="s">
        <v>425</v>
      </c>
      <c r="D1055" s="1" t="s">
        <v>12</v>
      </c>
      <c r="E1055" s="1" t="s">
        <v>305</v>
      </c>
      <c r="F1055" s="30" t="s">
        <v>423</v>
      </c>
      <c r="G1055" s="30" t="s">
        <v>419</v>
      </c>
      <c r="H1055" s="316">
        <f t="shared" si="75"/>
        <v>-14000</v>
      </c>
      <c r="I1055" s="256">
        <f t="shared" si="76"/>
        <v>4.705882352941177</v>
      </c>
      <c r="K1055" t="s">
        <v>194</v>
      </c>
      <c r="L1055">
        <v>24</v>
      </c>
      <c r="M1055" s="2">
        <v>425</v>
      </c>
    </row>
    <row r="1056" spans="2:13" ht="12.75">
      <c r="B1056" s="349">
        <v>1000</v>
      </c>
      <c r="C1056" s="1" t="s">
        <v>430</v>
      </c>
      <c r="D1056" s="1" t="s">
        <v>12</v>
      </c>
      <c r="E1056" s="1" t="s">
        <v>305</v>
      </c>
      <c r="F1056" s="30" t="s">
        <v>423</v>
      </c>
      <c r="G1056" s="30" t="s">
        <v>364</v>
      </c>
      <c r="H1056" s="316">
        <f t="shared" si="75"/>
        <v>-15000</v>
      </c>
      <c r="I1056" s="256">
        <f t="shared" si="76"/>
        <v>2.3529411764705883</v>
      </c>
      <c r="K1056" t="s">
        <v>194</v>
      </c>
      <c r="L1056">
        <v>24</v>
      </c>
      <c r="M1056" s="2">
        <v>425</v>
      </c>
    </row>
    <row r="1057" spans="2:13" ht="12.75">
      <c r="B1057" s="349">
        <v>1000</v>
      </c>
      <c r="C1057" s="1" t="s">
        <v>431</v>
      </c>
      <c r="D1057" s="1" t="s">
        <v>12</v>
      </c>
      <c r="E1057" s="1" t="s">
        <v>305</v>
      </c>
      <c r="F1057" s="30" t="s">
        <v>423</v>
      </c>
      <c r="G1057" s="30" t="s">
        <v>364</v>
      </c>
      <c r="H1057" s="316">
        <f t="shared" si="75"/>
        <v>-16000</v>
      </c>
      <c r="I1057" s="256">
        <f t="shared" si="76"/>
        <v>2.3529411764705883</v>
      </c>
      <c r="K1057" t="s">
        <v>194</v>
      </c>
      <c r="L1057">
        <v>24</v>
      </c>
      <c r="M1057" s="2">
        <v>425</v>
      </c>
    </row>
    <row r="1058" spans="2:13" ht="12.75">
      <c r="B1058" s="349">
        <v>2000</v>
      </c>
      <c r="C1058" s="1" t="s">
        <v>432</v>
      </c>
      <c r="D1058" s="1" t="s">
        <v>54</v>
      </c>
      <c r="E1058" s="1" t="s">
        <v>305</v>
      </c>
      <c r="F1058" s="30" t="s">
        <v>423</v>
      </c>
      <c r="G1058" s="30" t="s">
        <v>364</v>
      </c>
      <c r="H1058" s="316">
        <f t="shared" si="75"/>
        <v>-18000</v>
      </c>
      <c r="I1058" s="256">
        <f t="shared" si="76"/>
        <v>4.705882352941177</v>
      </c>
      <c r="K1058" t="s">
        <v>194</v>
      </c>
      <c r="L1058">
        <v>24</v>
      </c>
      <c r="M1058" s="2">
        <v>425</v>
      </c>
    </row>
    <row r="1059" spans="2:13" ht="12.75">
      <c r="B1059" s="349">
        <v>12000</v>
      </c>
      <c r="C1059" s="15" t="s">
        <v>433</v>
      </c>
      <c r="D1059" s="1" t="s">
        <v>12</v>
      </c>
      <c r="E1059" s="1" t="s">
        <v>305</v>
      </c>
      <c r="F1059" s="30" t="s">
        <v>423</v>
      </c>
      <c r="G1059" s="30" t="s">
        <v>366</v>
      </c>
      <c r="H1059" s="316">
        <f t="shared" si="75"/>
        <v>-30000</v>
      </c>
      <c r="I1059" s="256">
        <f t="shared" si="76"/>
        <v>28.235294117647058</v>
      </c>
      <c r="K1059" t="s">
        <v>194</v>
      </c>
      <c r="L1059">
        <v>24</v>
      </c>
      <c r="M1059" s="2">
        <v>425</v>
      </c>
    </row>
    <row r="1060" spans="2:13" ht="12.75">
      <c r="B1060" s="349">
        <v>4000</v>
      </c>
      <c r="C1060" s="15" t="s">
        <v>434</v>
      </c>
      <c r="D1060" s="1" t="s">
        <v>12</v>
      </c>
      <c r="E1060" s="1" t="s">
        <v>305</v>
      </c>
      <c r="F1060" s="30" t="s">
        <v>423</v>
      </c>
      <c r="G1060" s="30" t="s">
        <v>366</v>
      </c>
      <c r="H1060" s="316">
        <f t="shared" si="75"/>
        <v>-34000</v>
      </c>
      <c r="I1060" s="256">
        <f t="shared" si="76"/>
        <v>9.411764705882353</v>
      </c>
      <c r="K1060" t="s">
        <v>194</v>
      </c>
      <c r="L1060">
        <v>24</v>
      </c>
      <c r="M1060" s="2">
        <v>425</v>
      </c>
    </row>
    <row r="1061" spans="2:13" ht="12.75">
      <c r="B1061" s="349">
        <v>2000</v>
      </c>
      <c r="C1061" s="15" t="s">
        <v>435</v>
      </c>
      <c r="D1061" s="1" t="s">
        <v>12</v>
      </c>
      <c r="E1061" s="1" t="s">
        <v>305</v>
      </c>
      <c r="F1061" s="30" t="s">
        <v>423</v>
      </c>
      <c r="G1061" s="30" t="s">
        <v>368</v>
      </c>
      <c r="H1061" s="316">
        <f t="shared" si="75"/>
        <v>-36000</v>
      </c>
      <c r="I1061" s="256">
        <f t="shared" si="76"/>
        <v>4.705882352941177</v>
      </c>
      <c r="K1061" t="s">
        <v>194</v>
      </c>
      <c r="L1061">
        <v>24</v>
      </c>
      <c r="M1061" s="2">
        <v>425</v>
      </c>
    </row>
    <row r="1062" spans="2:13" ht="12.75">
      <c r="B1062" s="349">
        <v>2500</v>
      </c>
      <c r="C1062" s="15" t="s">
        <v>427</v>
      </c>
      <c r="D1062" s="1" t="s">
        <v>12</v>
      </c>
      <c r="E1062" s="1" t="s">
        <v>305</v>
      </c>
      <c r="F1062" s="30" t="s">
        <v>423</v>
      </c>
      <c r="G1062" s="30" t="s">
        <v>368</v>
      </c>
      <c r="H1062" s="316">
        <f t="shared" si="75"/>
        <v>-38500</v>
      </c>
      <c r="I1062" s="256">
        <f t="shared" si="76"/>
        <v>5.882352941176471</v>
      </c>
      <c r="K1062" t="s">
        <v>194</v>
      </c>
      <c r="L1062">
        <v>24</v>
      </c>
      <c r="M1062" s="2">
        <v>425</v>
      </c>
    </row>
    <row r="1063" spans="2:13" ht="12.75">
      <c r="B1063" s="349">
        <v>3000</v>
      </c>
      <c r="C1063" s="15" t="s">
        <v>436</v>
      </c>
      <c r="D1063" s="1" t="s">
        <v>12</v>
      </c>
      <c r="E1063" s="1" t="s">
        <v>305</v>
      </c>
      <c r="F1063" s="30" t="s">
        <v>423</v>
      </c>
      <c r="G1063" s="30" t="s">
        <v>368</v>
      </c>
      <c r="H1063" s="316">
        <f t="shared" si="75"/>
        <v>-41500</v>
      </c>
      <c r="I1063" s="256">
        <f t="shared" si="76"/>
        <v>7.0588235294117645</v>
      </c>
      <c r="K1063" t="s">
        <v>194</v>
      </c>
      <c r="L1063">
        <v>24</v>
      </c>
      <c r="M1063" s="2">
        <v>425</v>
      </c>
    </row>
    <row r="1064" spans="2:13" ht="12.75">
      <c r="B1064" s="349">
        <v>3000</v>
      </c>
      <c r="C1064" s="15" t="s">
        <v>437</v>
      </c>
      <c r="D1064" s="1" t="s">
        <v>12</v>
      </c>
      <c r="E1064" s="1" t="s">
        <v>305</v>
      </c>
      <c r="F1064" s="30" t="s">
        <v>423</v>
      </c>
      <c r="G1064" s="30" t="s">
        <v>370</v>
      </c>
      <c r="H1064" s="316">
        <f t="shared" si="75"/>
        <v>-44500</v>
      </c>
      <c r="I1064" s="256">
        <f t="shared" si="76"/>
        <v>7.0588235294117645</v>
      </c>
      <c r="K1064" t="s">
        <v>194</v>
      </c>
      <c r="L1064">
        <v>24</v>
      </c>
      <c r="M1064" s="2">
        <v>425</v>
      </c>
    </row>
    <row r="1065" spans="2:13" ht="12.75">
      <c r="B1065" s="349">
        <v>2500</v>
      </c>
      <c r="C1065" s="15" t="s">
        <v>438</v>
      </c>
      <c r="D1065" s="1" t="s">
        <v>12</v>
      </c>
      <c r="E1065" s="1" t="s">
        <v>305</v>
      </c>
      <c r="F1065" s="30" t="s">
        <v>423</v>
      </c>
      <c r="G1065" s="30" t="s">
        <v>370</v>
      </c>
      <c r="H1065" s="316">
        <f t="shared" si="75"/>
        <v>-47000</v>
      </c>
      <c r="I1065" s="256">
        <f t="shared" si="76"/>
        <v>5.882352941176471</v>
      </c>
      <c r="K1065" t="s">
        <v>194</v>
      </c>
      <c r="L1065">
        <v>24</v>
      </c>
      <c r="M1065" s="2">
        <v>425</v>
      </c>
    </row>
    <row r="1066" spans="2:13" ht="12.75">
      <c r="B1066" s="349">
        <v>2000</v>
      </c>
      <c r="C1066" s="15" t="s">
        <v>439</v>
      </c>
      <c r="D1066" s="1" t="s">
        <v>12</v>
      </c>
      <c r="E1066" s="1" t="s">
        <v>305</v>
      </c>
      <c r="F1066" s="30" t="s">
        <v>423</v>
      </c>
      <c r="G1066" s="30" t="s">
        <v>370</v>
      </c>
      <c r="H1066" s="316">
        <f t="shared" si="75"/>
        <v>-49000</v>
      </c>
      <c r="I1066" s="256">
        <f t="shared" si="76"/>
        <v>4.705882352941177</v>
      </c>
      <c r="K1066" t="s">
        <v>194</v>
      </c>
      <c r="L1066">
        <v>24</v>
      </c>
      <c r="M1066" s="2">
        <v>425</v>
      </c>
    </row>
    <row r="1067" spans="2:13" ht="12.75">
      <c r="B1067" s="349">
        <v>2000</v>
      </c>
      <c r="C1067" s="15" t="s">
        <v>440</v>
      </c>
      <c r="D1067" s="1" t="s">
        <v>12</v>
      </c>
      <c r="E1067" s="1" t="s">
        <v>305</v>
      </c>
      <c r="F1067" s="30" t="s">
        <v>423</v>
      </c>
      <c r="G1067" s="30" t="s">
        <v>370</v>
      </c>
      <c r="H1067" s="316">
        <f t="shared" si="75"/>
        <v>-51000</v>
      </c>
      <c r="I1067" s="256">
        <f t="shared" si="76"/>
        <v>4.705882352941177</v>
      </c>
      <c r="K1067" t="s">
        <v>194</v>
      </c>
      <c r="L1067">
        <v>24</v>
      </c>
      <c r="M1067" s="2">
        <v>425</v>
      </c>
    </row>
    <row r="1068" spans="1:13" s="72" customFormat="1" ht="12.75">
      <c r="A1068" s="1"/>
      <c r="B1068" s="349">
        <v>2000</v>
      </c>
      <c r="C1068" s="15" t="s">
        <v>441</v>
      </c>
      <c r="D1068" s="1" t="s">
        <v>12</v>
      </c>
      <c r="E1068" s="1" t="s">
        <v>305</v>
      </c>
      <c r="F1068" s="30" t="s">
        <v>423</v>
      </c>
      <c r="G1068" s="30" t="s">
        <v>370</v>
      </c>
      <c r="H1068" s="316">
        <f t="shared" si="75"/>
        <v>-53000</v>
      </c>
      <c r="I1068" s="256">
        <f t="shared" si="76"/>
        <v>4.705882352941177</v>
      </c>
      <c r="J1068"/>
      <c r="K1068" t="s">
        <v>194</v>
      </c>
      <c r="L1068">
        <v>24</v>
      </c>
      <c r="M1068" s="2">
        <v>425</v>
      </c>
    </row>
    <row r="1069" spans="1:13" s="60" customFormat="1" ht="12.75">
      <c r="A1069" s="63"/>
      <c r="B1069" s="348">
        <f>SUM(B1050:B1068)</f>
        <v>53000</v>
      </c>
      <c r="C1069" s="63" t="s">
        <v>442</v>
      </c>
      <c r="D1069" s="63"/>
      <c r="E1069" s="63"/>
      <c r="F1069" s="65"/>
      <c r="G1069" s="65"/>
      <c r="H1069" s="317">
        <v>0</v>
      </c>
      <c r="I1069" s="318">
        <f t="shared" si="76"/>
        <v>124.70588235294117</v>
      </c>
      <c r="J1069" s="67"/>
      <c r="K1069" s="67"/>
      <c r="L1069" s="67"/>
      <c r="M1069" s="2">
        <v>425</v>
      </c>
    </row>
    <row r="1070" spans="2:13" ht="12.75">
      <c r="B1070" s="349"/>
      <c r="H1070" s="316">
        <f>H1069-B1070</f>
        <v>0</v>
      </c>
      <c r="I1070" s="256">
        <f t="shared" si="76"/>
        <v>0</v>
      </c>
      <c r="M1070" s="2">
        <v>425</v>
      </c>
    </row>
    <row r="1071" spans="2:13" ht="12.75">
      <c r="B1071" s="351"/>
      <c r="H1071" s="316">
        <f>H1070-B1071</f>
        <v>0</v>
      </c>
      <c r="I1071" s="256">
        <f t="shared" si="76"/>
        <v>0</v>
      </c>
      <c r="M1071" s="2">
        <v>425</v>
      </c>
    </row>
    <row r="1072" spans="2:13" ht="12.75">
      <c r="B1072" s="349">
        <v>1100</v>
      </c>
      <c r="C1072" s="1" t="s">
        <v>35</v>
      </c>
      <c r="D1072" s="1" t="s">
        <v>12</v>
      </c>
      <c r="E1072" s="1" t="s">
        <v>36</v>
      </c>
      <c r="F1072" s="30" t="s">
        <v>423</v>
      </c>
      <c r="G1072" s="30" t="s">
        <v>366</v>
      </c>
      <c r="H1072" s="316">
        <f>H1071-B1072</f>
        <v>-1100</v>
      </c>
      <c r="I1072" s="256">
        <f t="shared" si="76"/>
        <v>2.588235294117647</v>
      </c>
      <c r="K1072" t="s">
        <v>194</v>
      </c>
      <c r="L1072">
        <v>24</v>
      </c>
      <c r="M1072" s="2">
        <v>425</v>
      </c>
    </row>
    <row r="1073" spans="2:13" ht="12.75">
      <c r="B1073" s="349">
        <v>1200</v>
      </c>
      <c r="C1073" s="1" t="s">
        <v>35</v>
      </c>
      <c r="D1073" s="1" t="s">
        <v>12</v>
      </c>
      <c r="E1073" s="1" t="s">
        <v>36</v>
      </c>
      <c r="F1073" s="30" t="s">
        <v>423</v>
      </c>
      <c r="G1073" s="30" t="s">
        <v>368</v>
      </c>
      <c r="H1073" s="316">
        <f>H1072-B1073</f>
        <v>-2300</v>
      </c>
      <c r="I1073" s="256">
        <f t="shared" si="76"/>
        <v>2.823529411764706</v>
      </c>
      <c r="K1073" t="s">
        <v>194</v>
      </c>
      <c r="L1073">
        <v>24</v>
      </c>
      <c r="M1073" s="2">
        <v>425</v>
      </c>
    </row>
    <row r="1074" spans="1:13" s="72" customFormat="1" ht="12.75">
      <c r="A1074" s="1"/>
      <c r="B1074" s="349">
        <v>900</v>
      </c>
      <c r="C1074" s="1" t="s">
        <v>35</v>
      </c>
      <c r="D1074" s="1" t="s">
        <v>12</v>
      </c>
      <c r="E1074" s="1" t="s">
        <v>36</v>
      </c>
      <c r="F1074" s="30" t="s">
        <v>423</v>
      </c>
      <c r="G1074" s="30" t="s">
        <v>370</v>
      </c>
      <c r="H1074" s="316">
        <f>H1073-B1074</f>
        <v>-3200</v>
      </c>
      <c r="I1074" s="256">
        <f t="shared" si="76"/>
        <v>2.1176470588235294</v>
      </c>
      <c r="J1074"/>
      <c r="K1074" t="s">
        <v>194</v>
      </c>
      <c r="L1074">
        <v>24</v>
      </c>
      <c r="M1074" s="2">
        <v>425</v>
      </c>
    </row>
    <row r="1075" spans="1:13" s="60" customFormat="1" ht="12.75">
      <c r="A1075" s="63"/>
      <c r="B1075" s="348">
        <f>SUM(B1072:B1074)</f>
        <v>3200</v>
      </c>
      <c r="C1075" s="63"/>
      <c r="D1075" s="63"/>
      <c r="E1075" s="63" t="s">
        <v>36</v>
      </c>
      <c r="F1075" s="65"/>
      <c r="G1075" s="65"/>
      <c r="H1075" s="317">
        <v>0</v>
      </c>
      <c r="I1075" s="318">
        <f t="shared" si="76"/>
        <v>7.529411764705882</v>
      </c>
      <c r="J1075" s="67"/>
      <c r="K1075" s="67"/>
      <c r="L1075" s="67"/>
      <c r="M1075" s="2">
        <v>425</v>
      </c>
    </row>
    <row r="1076" spans="2:13" ht="12.75">
      <c r="B1076" s="349"/>
      <c r="H1076" s="316">
        <f aca="true" t="shared" si="77" ref="H1076:H1081">H1075-B1076</f>
        <v>0</v>
      </c>
      <c r="I1076" s="256">
        <f t="shared" si="76"/>
        <v>0</v>
      </c>
      <c r="M1076" s="2">
        <v>425</v>
      </c>
    </row>
    <row r="1077" spans="2:13" ht="12.75">
      <c r="B1077" s="349"/>
      <c r="H1077" s="316">
        <f t="shared" si="77"/>
        <v>0</v>
      </c>
      <c r="I1077" s="256">
        <f t="shared" si="76"/>
        <v>0</v>
      </c>
      <c r="M1077" s="2">
        <v>425</v>
      </c>
    </row>
    <row r="1078" spans="2:13" ht="12.75">
      <c r="B1078" s="349">
        <v>5000</v>
      </c>
      <c r="C1078" s="1" t="s">
        <v>312</v>
      </c>
      <c r="D1078" s="1" t="s">
        <v>12</v>
      </c>
      <c r="E1078" s="1" t="s">
        <v>305</v>
      </c>
      <c r="F1078" s="30" t="s">
        <v>443</v>
      </c>
      <c r="G1078" s="30" t="s">
        <v>419</v>
      </c>
      <c r="H1078" s="316">
        <f t="shared" si="77"/>
        <v>-5000</v>
      </c>
      <c r="I1078" s="256">
        <f t="shared" si="76"/>
        <v>11.764705882352942</v>
      </c>
      <c r="K1078" t="s">
        <v>194</v>
      </c>
      <c r="L1078">
        <v>24</v>
      </c>
      <c r="M1078" s="2">
        <v>425</v>
      </c>
    </row>
    <row r="1079" spans="2:13" ht="12.75">
      <c r="B1079" s="349">
        <v>5000</v>
      </c>
      <c r="C1079" s="1" t="s">
        <v>312</v>
      </c>
      <c r="D1079" s="1" t="s">
        <v>12</v>
      </c>
      <c r="E1079" s="1" t="s">
        <v>305</v>
      </c>
      <c r="F1079" s="30" t="s">
        <v>443</v>
      </c>
      <c r="G1079" s="30" t="s">
        <v>364</v>
      </c>
      <c r="H1079" s="316">
        <f t="shared" si="77"/>
        <v>-10000</v>
      </c>
      <c r="I1079" s="256">
        <f t="shared" si="76"/>
        <v>11.764705882352942</v>
      </c>
      <c r="K1079" t="s">
        <v>194</v>
      </c>
      <c r="L1079">
        <v>24</v>
      </c>
      <c r="M1079" s="2">
        <v>425</v>
      </c>
    </row>
    <row r="1080" spans="2:13" ht="12.75">
      <c r="B1080" s="349">
        <v>5000</v>
      </c>
      <c r="C1080" s="1" t="s">
        <v>312</v>
      </c>
      <c r="D1080" s="1" t="s">
        <v>12</v>
      </c>
      <c r="E1080" s="1" t="s">
        <v>305</v>
      </c>
      <c r="F1080" s="30" t="s">
        <v>443</v>
      </c>
      <c r="G1080" s="30" t="s">
        <v>366</v>
      </c>
      <c r="H1080" s="316">
        <f t="shared" si="77"/>
        <v>-15000</v>
      </c>
      <c r="I1080" s="256">
        <f t="shared" si="76"/>
        <v>11.764705882352942</v>
      </c>
      <c r="K1080" t="s">
        <v>194</v>
      </c>
      <c r="L1080">
        <v>24</v>
      </c>
      <c r="M1080" s="2">
        <v>425</v>
      </c>
    </row>
    <row r="1081" spans="1:13" s="72" customFormat="1" ht="12.75">
      <c r="A1081" s="1"/>
      <c r="B1081" s="349">
        <v>5000</v>
      </c>
      <c r="C1081" s="1" t="s">
        <v>312</v>
      </c>
      <c r="D1081" s="1" t="s">
        <v>12</v>
      </c>
      <c r="E1081" s="1" t="s">
        <v>305</v>
      </c>
      <c r="F1081" s="30" t="s">
        <v>444</v>
      </c>
      <c r="G1081" s="30" t="s">
        <v>370</v>
      </c>
      <c r="H1081" s="316">
        <f t="shared" si="77"/>
        <v>-20000</v>
      </c>
      <c r="I1081" s="256">
        <f t="shared" si="76"/>
        <v>11.764705882352942</v>
      </c>
      <c r="J1081"/>
      <c r="K1081" t="s">
        <v>194</v>
      </c>
      <c r="L1081">
        <v>24</v>
      </c>
      <c r="M1081" s="2">
        <v>425</v>
      </c>
    </row>
    <row r="1082" spans="1:13" s="60" customFormat="1" ht="12.75">
      <c r="A1082" s="63"/>
      <c r="B1082" s="348">
        <f>SUM(B1078:B1081)</f>
        <v>20000</v>
      </c>
      <c r="C1082" s="63" t="s">
        <v>312</v>
      </c>
      <c r="D1082" s="63"/>
      <c r="E1082" s="63"/>
      <c r="F1082" s="65"/>
      <c r="G1082" s="65"/>
      <c r="H1082" s="317">
        <v>0</v>
      </c>
      <c r="I1082" s="318">
        <f t="shared" si="76"/>
        <v>47.05882352941177</v>
      </c>
      <c r="J1082" s="67"/>
      <c r="K1082" s="67"/>
      <c r="L1082" s="67"/>
      <c r="M1082" s="2">
        <v>425</v>
      </c>
    </row>
    <row r="1083" spans="2:13" ht="12.75">
      <c r="B1083" s="349"/>
      <c r="H1083" s="316">
        <f aca="true" t="shared" si="78" ref="H1083:H1090">H1082-B1083</f>
        <v>0</v>
      </c>
      <c r="I1083" s="256">
        <f t="shared" si="76"/>
        <v>0</v>
      </c>
      <c r="M1083" s="2">
        <v>425</v>
      </c>
    </row>
    <row r="1084" spans="2:13" ht="12.75">
      <c r="B1084" s="349"/>
      <c r="H1084" s="316">
        <f t="shared" si="78"/>
        <v>0</v>
      </c>
      <c r="I1084" s="256">
        <f t="shared" si="76"/>
        <v>0</v>
      </c>
      <c r="M1084" s="2">
        <v>425</v>
      </c>
    </row>
    <row r="1085" spans="2:13" ht="12.75">
      <c r="B1085" s="349">
        <v>2000</v>
      </c>
      <c r="C1085" s="1" t="s">
        <v>313</v>
      </c>
      <c r="D1085" s="1" t="s">
        <v>12</v>
      </c>
      <c r="E1085" s="1" t="s">
        <v>305</v>
      </c>
      <c r="F1085" s="30" t="s">
        <v>423</v>
      </c>
      <c r="G1085" s="30" t="s">
        <v>398</v>
      </c>
      <c r="H1085" s="316">
        <f t="shared" si="78"/>
        <v>-2000</v>
      </c>
      <c r="I1085" s="256">
        <f t="shared" si="76"/>
        <v>4.705882352941177</v>
      </c>
      <c r="K1085" t="s">
        <v>194</v>
      </c>
      <c r="L1085">
        <v>24</v>
      </c>
      <c r="M1085" s="2">
        <v>425</v>
      </c>
    </row>
    <row r="1086" spans="2:13" ht="12.75">
      <c r="B1086" s="349">
        <v>2000</v>
      </c>
      <c r="C1086" s="1" t="s">
        <v>313</v>
      </c>
      <c r="D1086" s="1" t="s">
        <v>12</v>
      </c>
      <c r="E1086" s="1" t="s">
        <v>305</v>
      </c>
      <c r="F1086" s="30" t="s">
        <v>423</v>
      </c>
      <c r="G1086" s="30" t="s">
        <v>419</v>
      </c>
      <c r="H1086" s="316">
        <f t="shared" si="78"/>
        <v>-4000</v>
      </c>
      <c r="I1086" s="256">
        <f t="shared" si="76"/>
        <v>4.705882352941177</v>
      </c>
      <c r="K1086" t="s">
        <v>194</v>
      </c>
      <c r="L1086">
        <v>24</v>
      </c>
      <c r="M1086" s="2">
        <v>425</v>
      </c>
    </row>
    <row r="1087" spans="2:13" ht="12.75">
      <c r="B1087" s="349">
        <v>2000</v>
      </c>
      <c r="C1087" s="1" t="s">
        <v>313</v>
      </c>
      <c r="D1087" s="1" t="s">
        <v>12</v>
      </c>
      <c r="E1087" s="1" t="s">
        <v>305</v>
      </c>
      <c r="F1087" s="30" t="s">
        <v>423</v>
      </c>
      <c r="G1087" s="30" t="s">
        <v>364</v>
      </c>
      <c r="H1087" s="316">
        <f t="shared" si="78"/>
        <v>-6000</v>
      </c>
      <c r="I1087" s="256">
        <f t="shared" si="76"/>
        <v>4.705882352941177</v>
      </c>
      <c r="K1087" t="s">
        <v>194</v>
      </c>
      <c r="L1087">
        <v>24</v>
      </c>
      <c r="M1087" s="2">
        <v>425</v>
      </c>
    </row>
    <row r="1088" spans="2:13" ht="12.75">
      <c r="B1088" s="349">
        <v>2000</v>
      </c>
      <c r="C1088" s="1" t="s">
        <v>313</v>
      </c>
      <c r="D1088" s="1" t="s">
        <v>12</v>
      </c>
      <c r="E1088" s="1" t="s">
        <v>305</v>
      </c>
      <c r="F1088" s="30" t="s">
        <v>423</v>
      </c>
      <c r="G1088" s="30" t="s">
        <v>366</v>
      </c>
      <c r="H1088" s="316">
        <f t="shared" si="78"/>
        <v>-8000</v>
      </c>
      <c r="I1088" s="256">
        <f t="shared" si="76"/>
        <v>4.705882352941177</v>
      </c>
      <c r="K1088" t="s">
        <v>194</v>
      </c>
      <c r="L1088">
        <v>24</v>
      </c>
      <c r="M1088" s="2">
        <v>425</v>
      </c>
    </row>
    <row r="1089" spans="2:13" ht="12.75">
      <c r="B1089" s="349">
        <v>2000</v>
      </c>
      <c r="C1089" s="1" t="s">
        <v>313</v>
      </c>
      <c r="D1089" s="1" t="s">
        <v>12</v>
      </c>
      <c r="E1089" s="1" t="s">
        <v>305</v>
      </c>
      <c r="F1089" s="30" t="s">
        <v>423</v>
      </c>
      <c r="G1089" s="30" t="s">
        <v>368</v>
      </c>
      <c r="H1089" s="316">
        <f t="shared" si="78"/>
        <v>-10000</v>
      </c>
      <c r="I1089" s="256">
        <f t="shared" si="76"/>
        <v>4.705882352941177</v>
      </c>
      <c r="K1089" t="s">
        <v>194</v>
      </c>
      <c r="L1089">
        <v>24</v>
      </c>
      <c r="M1089" s="2">
        <v>425</v>
      </c>
    </row>
    <row r="1090" spans="1:13" s="72" customFormat="1" ht="12.75">
      <c r="A1090" s="1"/>
      <c r="B1090" s="349">
        <v>2000</v>
      </c>
      <c r="C1090" s="1" t="s">
        <v>313</v>
      </c>
      <c r="D1090" s="1" t="s">
        <v>12</v>
      </c>
      <c r="E1090" s="1" t="s">
        <v>305</v>
      </c>
      <c r="F1090" s="30" t="s">
        <v>423</v>
      </c>
      <c r="G1090" s="30" t="s">
        <v>370</v>
      </c>
      <c r="H1090" s="316">
        <f t="shared" si="78"/>
        <v>-12000</v>
      </c>
      <c r="I1090" s="256">
        <f t="shared" si="76"/>
        <v>4.705882352941177</v>
      </c>
      <c r="J1090"/>
      <c r="K1090" t="s">
        <v>194</v>
      </c>
      <c r="L1090">
        <v>24</v>
      </c>
      <c r="M1090" s="2">
        <v>425</v>
      </c>
    </row>
    <row r="1091" spans="1:13" s="60" customFormat="1" ht="12.75">
      <c r="A1091" s="63"/>
      <c r="B1091" s="350">
        <f>SUM(B1085:B1090)</f>
        <v>12000</v>
      </c>
      <c r="C1091" s="63" t="s">
        <v>313</v>
      </c>
      <c r="D1091" s="63"/>
      <c r="E1091" s="63"/>
      <c r="F1091" s="65"/>
      <c r="G1091" s="65"/>
      <c r="H1091" s="317">
        <v>0</v>
      </c>
      <c r="I1091" s="318">
        <f t="shared" si="76"/>
        <v>28.235294117647058</v>
      </c>
      <c r="J1091" s="67"/>
      <c r="K1091" s="67"/>
      <c r="L1091" s="67"/>
      <c r="M1091" s="2">
        <v>425</v>
      </c>
    </row>
    <row r="1092" spans="2:13" ht="12.75">
      <c r="B1092" s="352"/>
      <c r="H1092" s="316">
        <f aca="true" t="shared" si="79" ref="H1092:H1097">H1091-B1092</f>
        <v>0</v>
      </c>
      <c r="I1092" s="256">
        <f t="shared" si="76"/>
        <v>0</v>
      </c>
      <c r="M1092" s="2">
        <v>425</v>
      </c>
    </row>
    <row r="1093" spans="2:13" ht="12.75">
      <c r="B1093" s="352"/>
      <c r="H1093" s="316">
        <f t="shared" si="79"/>
        <v>0</v>
      </c>
      <c r="I1093" s="256">
        <f t="shared" si="76"/>
        <v>0</v>
      </c>
      <c r="M1093" s="2">
        <v>425</v>
      </c>
    </row>
    <row r="1094" spans="2:13" ht="12.75">
      <c r="B1094" s="349">
        <v>1500</v>
      </c>
      <c r="C1094" s="1" t="s">
        <v>35</v>
      </c>
      <c r="D1094" s="1" t="s">
        <v>12</v>
      </c>
      <c r="E1094" s="1" t="s">
        <v>36</v>
      </c>
      <c r="F1094" s="30" t="s">
        <v>423</v>
      </c>
      <c r="G1094" s="30" t="s">
        <v>364</v>
      </c>
      <c r="H1094" s="316">
        <f t="shared" si="79"/>
        <v>-1500</v>
      </c>
      <c r="I1094" s="256">
        <f t="shared" si="76"/>
        <v>3.5294117647058822</v>
      </c>
      <c r="K1094" t="s">
        <v>194</v>
      </c>
      <c r="L1094">
        <v>24</v>
      </c>
      <c r="M1094" s="2">
        <v>425</v>
      </c>
    </row>
    <row r="1095" spans="2:13" ht="12.75">
      <c r="B1095" s="349">
        <v>1100</v>
      </c>
      <c r="C1095" s="1" t="s">
        <v>35</v>
      </c>
      <c r="D1095" s="1" t="s">
        <v>12</v>
      </c>
      <c r="E1095" s="1" t="s">
        <v>36</v>
      </c>
      <c r="F1095" s="30" t="s">
        <v>423</v>
      </c>
      <c r="G1095" s="30" t="s">
        <v>366</v>
      </c>
      <c r="H1095" s="316">
        <f t="shared" si="79"/>
        <v>-2600</v>
      </c>
      <c r="I1095" s="256">
        <f t="shared" si="76"/>
        <v>2.588235294117647</v>
      </c>
      <c r="K1095" t="s">
        <v>194</v>
      </c>
      <c r="L1095">
        <v>24</v>
      </c>
      <c r="M1095" s="2">
        <v>425</v>
      </c>
    </row>
    <row r="1096" spans="2:13" ht="12.75">
      <c r="B1096" s="349">
        <v>1200</v>
      </c>
      <c r="C1096" s="1" t="s">
        <v>35</v>
      </c>
      <c r="D1096" s="1" t="s">
        <v>12</v>
      </c>
      <c r="E1096" s="1" t="s">
        <v>36</v>
      </c>
      <c r="F1096" s="30" t="s">
        <v>423</v>
      </c>
      <c r="G1096" s="30" t="s">
        <v>368</v>
      </c>
      <c r="H1096" s="316">
        <f t="shared" si="79"/>
        <v>-3800</v>
      </c>
      <c r="I1096" s="256">
        <f t="shared" si="76"/>
        <v>2.823529411764706</v>
      </c>
      <c r="K1096" t="s">
        <v>194</v>
      </c>
      <c r="L1096">
        <v>24</v>
      </c>
      <c r="M1096" s="2">
        <v>425</v>
      </c>
    </row>
    <row r="1097" spans="1:13" s="72" customFormat="1" ht="12.75">
      <c r="A1097" s="1"/>
      <c r="B1097" s="349">
        <v>900</v>
      </c>
      <c r="C1097" s="1" t="s">
        <v>35</v>
      </c>
      <c r="D1097" s="1" t="s">
        <v>12</v>
      </c>
      <c r="E1097" s="1" t="s">
        <v>36</v>
      </c>
      <c r="F1097" s="30" t="s">
        <v>423</v>
      </c>
      <c r="G1097" s="30" t="s">
        <v>370</v>
      </c>
      <c r="H1097" s="316">
        <f t="shared" si="79"/>
        <v>-4700</v>
      </c>
      <c r="I1097" s="256">
        <f t="shared" si="76"/>
        <v>2.1176470588235294</v>
      </c>
      <c r="J1097"/>
      <c r="K1097" t="s">
        <v>194</v>
      </c>
      <c r="L1097">
        <v>24</v>
      </c>
      <c r="M1097" s="2">
        <v>425</v>
      </c>
    </row>
    <row r="1098" spans="1:13" s="67" customFormat="1" ht="12.75">
      <c r="A1098" s="63"/>
      <c r="B1098" s="348">
        <f>SUM(B1094:B1097)</f>
        <v>4700</v>
      </c>
      <c r="C1098" s="63"/>
      <c r="D1098" s="63"/>
      <c r="E1098" s="63" t="s">
        <v>36</v>
      </c>
      <c r="F1098" s="65"/>
      <c r="G1098" s="65"/>
      <c r="H1098" s="317">
        <v>0</v>
      </c>
      <c r="I1098" s="318">
        <f t="shared" si="76"/>
        <v>11.058823529411764</v>
      </c>
      <c r="M1098" s="2">
        <v>425</v>
      </c>
    </row>
    <row r="1099" spans="2:13" ht="12.75">
      <c r="B1099" s="349"/>
      <c r="H1099" s="316">
        <f aca="true" t="shared" si="80" ref="H1099:H1104">H1098-B1099</f>
        <v>0</v>
      </c>
      <c r="I1099" s="256">
        <f t="shared" si="76"/>
        <v>0</v>
      </c>
      <c r="M1099" s="2">
        <v>425</v>
      </c>
    </row>
    <row r="1100" spans="2:13" ht="12.75">
      <c r="B1100" s="349"/>
      <c r="H1100" s="316">
        <f t="shared" si="80"/>
        <v>0</v>
      </c>
      <c r="I1100" s="256">
        <f t="shared" si="76"/>
        <v>0</v>
      </c>
      <c r="M1100" s="2">
        <v>425</v>
      </c>
    </row>
    <row r="1101" spans="2:13" ht="12.75">
      <c r="B1101" s="349">
        <v>1000</v>
      </c>
      <c r="C1101" s="1" t="s">
        <v>389</v>
      </c>
      <c r="D1101" s="1" t="s">
        <v>12</v>
      </c>
      <c r="E1101" s="1" t="s">
        <v>315</v>
      </c>
      <c r="F1101" s="30" t="s">
        <v>423</v>
      </c>
      <c r="G1101" s="30" t="s">
        <v>398</v>
      </c>
      <c r="H1101" s="316">
        <f t="shared" si="80"/>
        <v>-1000</v>
      </c>
      <c r="I1101" s="256">
        <f t="shared" si="76"/>
        <v>2.3529411764705883</v>
      </c>
      <c r="K1101" t="s">
        <v>194</v>
      </c>
      <c r="L1101">
        <v>24</v>
      </c>
      <c r="M1101" s="2">
        <v>425</v>
      </c>
    </row>
    <row r="1102" spans="2:13" ht="12.75">
      <c r="B1102" s="349">
        <v>1000</v>
      </c>
      <c r="C1102" s="1" t="s">
        <v>316</v>
      </c>
      <c r="D1102" s="1" t="s">
        <v>12</v>
      </c>
      <c r="E1102" s="1" t="s">
        <v>315</v>
      </c>
      <c r="F1102" s="30" t="s">
        <v>423</v>
      </c>
      <c r="G1102" s="30" t="s">
        <v>364</v>
      </c>
      <c r="H1102" s="316">
        <f t="shared" si="80"/>
        <v>-2000</v>
      </c>
      <c r="I1102" s="256">
        <f t="shared" si="76"/>
        <v>2.3529411764705883</v>
      </c>
      <c r="K1102" t="s">
        <v>194</v>
      </c>
      <c r="L1102">
        <v>24</v>
      </c>
      <c r="M1102" s="2">
        <v>425</v>
      </c>
    </row>
    <row r="1103" spans="2:13" ht="12.75">
      <c r="B1103" s="349">
        <v>1000</v>
      </c>
      <c r="C1103" s="1" t="s">
        <v>316</v>
      </c>
      <c r="D1103" s="1" t="s">
        <v>12</v>
      </c>
      <c r="E1103" s="1" t="s">
        <v>315</v>
      </c>
      <c r="F1103" s="30" t="s">
        <v>423</v>
      </c>
      <c r="G1103" s="30" t="s">
        <v>366</v>
      </c>
      <c r="H1103" s="316">
        <f t="shared" si="80"/>
        <v>-3000</v>
      </c>
      <c r="I1103" s="256">
        <f t="shared" si="76"/>
        <v>2.3529411764705883</v>
      </c>
      <c r="K1103" t="s">
        <v>194</v>
      </c>
      <c r="L1103">
        <v>24</v>
      </c>
      <c r="M1103" s="2">
        <v>425</v>
      </c>
    </row>
    <row r="1104" spans="2:13" ht="12.75">
      <c r="B1104" s="349">
        <v>500</v>
      </c>
      <c r="C1104" s="1" t="s">
        <v>316</v>
      </c>
      <c r="D1104" s="1" t="s">
        <v>12</v>
      </c>
      <c r="E1104" s="1" t="s">
        <v>315</v>
      </c>
      <c r="F1104" s="30" t="s">
        <v>423</v>
      </c>
      <c r="G1104" s="30" t="s">
        <v>368</v>
      </c>
      <c r="H1104" s="316">
        <f t="shared" si="80"/>
        <v>-3500</v>
      </c>
      <c r="I1104" s="256">
        <f t="shared" si="76"/>
        <v>1.1764705882352942</v>
      </c>
      <c r="K1104" t="s">
        <v>194</v>
      </c>
      <c r="L1104">
        <v>24</v>
      </c>
      <c r="M1104" s="2">
        <v>425</v>
      </c>
    </row>
    <row r="1105" spans="1:13" s="67" customFormat="1" ht="12.75">
      <c r="A1105" s="63"/>
      <c r="B1105" s="348">
        <f>SUM(B1101:B1104)</f>
        <v>3500</v>
      </c>
      <c r="C1105" s="63"/>
      <c r="D1105" s="63"/>
      <c r="E1105" s="63" t="s">
        <v>315</v>
      </c>
      <c r="F1105" s="65"/>
      <c r="G1105" s="65"/>
      <c r="H1105" s="317">
        <v>0</v>
      </c>
      <c r="I1105" s="318">
        <f t="shared" si="76"/>
        <v>8.235294117647058</v>
      </c>
      <c r="M1105" s="2">
        <v>425</v>
      </c>
    </row>
    <row r="1106" spans="2:13" ht="12.75">
      <c r="B1106" s="349"/>
      <c r="H1106" s="316">
        <f>H1105-B1106</f>
        <v>0</v>
      </c>
      <c r="I1106" s="256">
        <f t="shared" si="76"/>
        <v>0</v>
      </c>
      <c r="M1106" s="2">
        <v>425</v>
      </c>
    </row>
    <row r="1107" spans="2:13" ht="12.75">
      <c r="B1107" s="349"/>
      <c r="H1107" s="316">
        <f>H1106-B1107</f>
        <v>0</v>
      </c>
      <c r="I1107" s="256">
        <f t="shared" si="76"/>
        <v>0</v>
      </c>
      <c r="M1107" s="2">
        <v>425</v>
      </c>
    </row>
    <row r="1108" spans="2:13" ht="12.75">
      <c r="B1108" s="349">
        <v>2000</v>
      </c>
      <c r="C1108" s="15" t="s">
        <v>445</v>
      </c>
      <c r="D1108" s="1" t="s">
        <v>12</v>
      </c>
      <c r="E1108" s="1" t="s">
        <v>446</v>
      </c>
      <c r="F1108" s="30" t="s">
        <v>423</v>
      </c>
      <c r="G1108" s="30" t="s">
        <v>366</v>
      </c>
      <c r="H1108" s="316">
        <f>H1107-B1108</f>
        <v>-2000</v>
      </c>
      <c r="I1108" s="256">
        <f t="shared" si="76"/>
        <v>4.705882352941177</v>
      </c>
      <c r="K1108" t="s">
        <v>194</v>
      </c>
      <c r="L1108">
        <v>24</v>
      </c>
      <c r="M1108" s="2">
        <v>425</v>
      </c>
    </row>
    <row r="1109" spans="1:13" s="67" customFormat="1" ht="12.75">
      <c r="A1109" s="63"/>
      <c r="B1109" s="348">
        <f>SUM(B1108)</f>
        <v>2000</v>
      </c>
      <c r="C1109" s="63"/>
      <c r="D1109" s="63"/>
      <c r="E1109" s="63" t="s">
        <v>446</v>
      </c>
      <c r="F1109" s="65"/>
      <c r="G1109" s="65"/>
      <c r="H1109" s="317">
        <v>0</v>
      </c>
      <c r="I1109" s="318">
        <f t="shared" si="76"/>
        <v>4.705882352941177</v>
      </c>
      <c r="M1109" s="2">
        <v>425</v>
      </c>
    </row>
    <row r="1110" spans="2:13" ht="12.75">
      <c r="B1110" s="74"/>
      <c r="H1110" s="316">
        <f>H1109-B1110</f>
        <v>0</v>
      </c>
      <c r="I1110" s="256">
        <f t="shared" si="76"/>
        <v>0</v>
      </c>
      <c r="M1110" s="2">
        <v>425</v>
      </c>
    </row>
    <row r="1111" spans="2:13" ht="12.75">
      <c r="B1111" s="74"/>
      <c r="H1111" s="316">
        <f>H1110-B1111</f>
        <v>0</v>
      </c>
      <c r="I1111" s="256">
        <f t="shared" si="76"/>
        <v>0</v>
      </c>
      <c r="M1111" s="2">
        <v>425</v>
      </c>
    </row>
    <row r="1112" spans="2:13" ht="12.75">
      <c r="B1112" s="74"/>
      <c r="H1112" s="316">
        <f>H1111-B1112</f>
        <v>0</v>
      </c>
      <c r="I1112" s="256">
        <f t="shared" si="76"/>
        <v>0</v>
      </c>
      <c r="M1112" s="2">
        <v>425</v>
      </c>
    </row>
    <row r="1113" spans="2:13" ht="12.75">
      <c r="B1113" s="74"/>
      <c r="H1113" s="316">
        <f>H1112-B1113</f>
        <v>0</v>
      </c>
      <c r="I1113" s="256">
        <f aca="true" t="shared" si="81" ref="I1113:I1176">+B1113/M1113</f>
        <v>0</v>
      </c>
      <c r="M1113" s="2">
        <v>425</v>
      </c>
    </row>
    <row r="1114" spans="1:13" s="60" customFormat="1" ht="12.75">
      <c r="A1114" s="63"/>
      <c r="B1114" s="358">
        <f>+B1121+B1126+B1138+B1149+B1156+B1166</f>
        <v>78900</v>
      </c>
      <c r="C1114" s="68" t="s">
        <v>449</v>
      </c>
      <c r="D1114" s="69" t="s">
        <v>450</v>
      </c>
      <c r="E1114" s="68" t="s">
        <v>451</v>
      </c>
      <c r="F1114" s="70" t="s">
        <v>334</v>
      </c>
      <c r="G1114" s="77" t="s">
        <v>1497</v>
      </c>
      <c r="H1114" s="317"/>
      <c r="I1114" s="318">
        <f t="shared" si="81"/>
        <v>185.64705882352942</v>
      </c>
      <c r="J1114" s="66"/>
      <c r="K1114" s="66"/>
      <c r="L1114" s="67"/>
      <c r="M1114" s="2">
        <v>425</v>
      </c>
    </row>
    <row r="1115" spans="2:13" ht="12.75">
      <c r="B1115" s="257"/>
      <c r="H1115" s="316">
        <v>0</v>
      </c>
      <c r="I1115" s="256">
        <f t="shared" si="81"/>
        <v>0</v>
      </c>
      <c r="M1115" s="2">
        <v>425</v>
      </c>
    </row>
    <row r="1116" spans="2:13" ht="12.75">
      <c r="B1116" s="257">
        <v>2000</v>
      </c>
      <c r="C1116" s="1" t="s">
        <v>18</v>
      </c>
      <c r="D1116" s="1" t="s">
        <v>12</v>
      </c>
      <c r="E1116" s="1" t="s">
        <v>77</v>
      </c>
      <c r="F1116" s="62" t="s">
        <v>452</v>
      </c>
      <c r="G1116" s="30" t="s">
        <v>419</v>
      </c>
      <c r="H1116" s="316">
        <f>H1115-B1116</f>
        <v>-2000</v>
      </c>
      <c r="I1116" s="256">
        <f t="shared" si="81"/>
        <v>4.705882352941177</v>
      </c>
      <c r="K1116" t="s">
        <v>0</v>
      </c>
      <c r="L1116">
        <v>25</v>
      </c>
      <c r="M1116" s="2">
        <v>425</v>
      </c>
    </row>
    <row r="1117" spans="2:13" ht="12.75">
      <c r="B1117" s="257">
        <v>5000</v>
      </c>
      <c r="C1117" s="1" t="s">
        <v>18</v>
      </c>
      <c r="D1117" s="1" t="s">
        <v>12</v>
      </c>
      <c r="E1117" s="1" t="s">
        <v>77</v>
      </c>
      <c r="F1117" s="62" t="s">
        <v>453</v>
      </c>
      <c r="G1117" s="30" t="s">
        <v>364</v>
      </c>
      <c r="H1117" s="316">
        <f>H1116-B1117</f>
        <v>-7000</v>
      </c>
      <c r="I1117" s="256">
        <f t="shared" si="81"/>
        <v>11.764705882352942</v>
      </c>
      <c r="K1117" t="s">
        <v>0</v>
      </c>
      <c r="L1117">
        <v>25</v>
      </c>
      <c r="M1117" s="2">
        <v>425</v>
      </c>
    </row>
    <row r="1118" spans="2:13" ht="12.75">
      <c r="B1118" s="198">
        <v>8000</v>
      </c>
      <c r="C1118" s="1" t="s">
        <v>18</v>
      </c>
      <c r="D1118" s="1" t="s">
        <v>12</v>
      </c>
      <c r="E1118" s="1" t="s">
        <v>77</v>
      </c>
      <c r="F1118" s="62" t="s">
        <v>454</v>
      </c>
      <c r="G1118" s="30" t="s">
        <v>366</v>
      </c>
      <c r="H1118" s="316">
        <f>H1117-B1118</f>
        <v>-15000</v>
      </c>
      <c r="I1118" s="256">
        <f t="shared" si="81"/>
        <v>18.823529411764707</v>
      </c>
      <c r="K1118" t="s">
        <v>0</v>
      </c>
      <c r="L1118">
        <v>25</v>
      </c>
      <c r="M1118" s="2">
        <v>425</v>
      </c>
    </row>
    <row r="1119" spans="2:13" ht="12.75">
      <c r="B1119" s="257">
        <v>2000</v>
      </c>
      <c r="C1119" s="1" t="s">
        <v>18</v>
      </c>
      <c r="D1119" s="1" t="s">
        <v>12</v>
      </c>
      <c r="E1119" s="1" t="s">
        <v>77</v>
      </c>
      <c r="F1119" s="62" t="s">
        <v>455</v>
      </c>
      <c r="G1119" s="30" t="s">
        <v>368</v>
      </c>
      <c r="H1119" s="316">
        <f>H1118-B1119</f>
        <v>-17000</v>
      </c>
      <c r="I1119" s="256">
        <f t="shared" si="81"/>
        <v>4.705882352941177</v>
      </c>
      <c r="K1119" t="s">
        <v>0</v>
      </c>
      <c r="L1119">
        <v>25</v>
      </c>
      <c r="M1119" s="2">
        <v>425</v>
      </c>
    </row>
    <row r="1120" spans="2:13" ht="12.75">
      <c r="B1120" s="257">
        <v>3000</v>
      </c>
      <c r="C1120" s="1" t="s">
        <v>18</v>
      </c>
      <c r="D1120" s="1" t="s">
        <v>12</v>
      </c>
      <c r="E1120" s="1" t="s">
        <v>77</v>
      </c>
      <c r="F1120" s="62" t="s">
        <v>456</v>
      </c>
      <c r="G1120" s="30" t="s">
        <v>370</v>
      </c>
      <c r="H1120" s="316">
        <f>H1119-B1120</f>
        <v>-20000</v>
      </c>
      <c r="I1120" s="256">
        <f t="shared" si="81"/>
        <v>7.0588235294117645</v>
      </c>
      <c r="K1120" t="s">
        <v>0</v>
      </c>
      <c r="L1120">
        <v>25</v>
      </c>
      <c r="M1120" s="2">
        <v>425</v>
      </c>
    </row>
    <row r="1121" spans="1:13" s="67" customFormat="1" ht="12.75">
      <c r="A1121" s="63"/>
      <c r="B1121" s="358">
        <f>SUM(B1116:B1120)</f>
        <v>20000</v>
      </c>
      <c r="C1121" s="63" t="s">
        <v>18</v>
      </c>
      <c r="D1121" s="63"/>
      <c r="E1121" s="63"/>
      <c r="F1121" s="65"/>
      <c r="G1121" s="65"/>
      <c r="H1121" s="317">
        <v>0</v>
      </c>
      <c r="I1121" s="318">
        <f t="shared" si="81"/>
        <v>47.05882352941177</v>
      </c>
      <c r="M1121" s="2">
        <v>425</v>
      </c>
    </row>
    <row r="1122" spans="2:13" ht="12.75">
      <c r="B1122" s="257"/>
      <c r="H1122" s="316">
        <f>H1121-B1122</f>
        <v>0</v>
      </c>
      <c r="I1122" s="256">
        <f t="shared" si="81"/>
        <v>0</v>
      </c>
      <c r="M1122" s="2">
        <v>425</v>
      </c>
    </row>
    <row r="1123" spans="2:13" ht="12.75">
      <c r="B1123" s="257"/>
      <c r="H1123" s="316">
        <f>H1122-B1123</f>
        <v>0</v>
      </c>
      <c r="I1123" s="256">
        <f t="shared" si="81"/>
        <v>0</v>
      </c>
      <c r="M1123" s="2">
        <v>425</v>
      </c>
    </row>
    <row r="1124" spans="2:13" ht="12.75">
      <c r="B1124" s="360">
        <v>1500</v>
      </c>
      <c r="C1124" s="1" t="s">
        <v>457</v>
      </c>
      <c r="D1124" s="1" t="s">
        <v>54</v>
      </c>
      <c r="E1124" s="1" t="s">
        <v>24</v>
      </c>
      <c r="F1124" s="30" t="s">
        <v>458</v>
      </c>
      <c r="G1124" s="30" t="s">
        <v>419</v>
      </c>
      <c r="H1124" s="316">
        <f>H1123-B1124</f>
        <v>-1500</v>
      </c>
      <c r="I1124" s="256">
        <f t="shared" si="81"/>
        <v>3.5294117647058822</v>
      </c>
      <c r="K1124" t="s">
        <v>88</v>
      </c>
      <c r="L1124">
        <v>25</v>
      </c>
      <c r="M1124" s="2">
        <v>425</v>
      </c>
    </row>
    <row r="1125" spans="2:13" ht="12.75">
      <c r="B1125" s="257">
        <v>3000</v>
      </c>
      <c r="C1125" s="1" t="s">
        <v>459</v>
      </c>
      <c r="D1125" s="1" t="s">
        <v>54</v>
      </c>
      <c r="E1125" s="1" t="s">
        <v>24</v>
      </c>
      <c r="F1125" s="30" t="s">
        <v>460</v>
      </c>
      <c r="G1125" s="30" t="s">
        <v>368</v>
      </c>
      <c r="H1125" s="316">
        <f>H1124-B1125</f>
        <v>-4500</v>
      </c>
      <c r="I1125" s="256">
        <f t="shared" si="81"/>
        <v>7.0588235294117645</v>
      </c>
      <c r="K1125" t="s">
        <v>88</v>
      </c>
      <c r="L1125">
        <v>25</v>
      </c>
      <c r="M1125" s="2">
        <v>425</v>
      </c>
    </row>
    <row r="1126" spans="1:13" s="67" customFormat="1" ht="12.75">
      <c r="A1126" s="63"/>
      <c r="B1126" s="358">
        <f>SUM(B1124:B1125)</f>
        <v>4500</v>
      </c>
      <c r="C1126" s="63" t="s">
        <v>68</v>
      </c>
      <c r="D1126" s="63"/>
      <c r="E1126" s="63"/>
      <c r="F1126" s="65"/>
      <c r="G1126" s="65"/>
      <c r="H1126" s="317">
        <v>0</v>
      </c>
      <c r="I1126" s="318">
        <f t="shared" si="81"/>
        <v>10.588235294117647</v>
      </c>
      <c r="M1126" s="2">
        <v>425</v>
      </c>
    </row>
    <row r="1127" spans="2:13" ht="12.75">
      <c r="B1127" s="257"/>
      <c r="H1127" s="316">
        <f aca="true" t="shared" si="82" ref="H1127:H1137">H1126-B1127</f>
        <v>0</v>
      </c>
      <c r="I1127" s="256">
        <f t="shared" si="81"/>
        <v>0</v>
      </c>
      <c r="M1127" s="2">
        <v>425</v>
      </c>
    </row>
    <row r="1128" spans="2:13" ht="12.75">
      <c r="B1128" s="257"/>
      <c r="H1128" s="316">
        <f t="shared" si="82"/>
        <v>0</v>
      </c>
      <c r="I1128" s="256">
        <f t="shared" si="81"/>
        <v>0</v>
      </c>
      <c r="M1128" s="2">
        <v>425</v>
      </c>
    </row>
    <row r="1129" spans="2:13" ht="12.75">
      <c r="B1129" s="257">
        <v>2000</v>
      </c>
      <c r="C1129" s="1" t="s">
        <v>35</v>
      </c>
      <c r="D1129" s="1" t="s">
        <v>54</v>
      </c>
      <c r="E1129" s="1" t="s">
        <v>36</v>
      </c>
      <c r="F1129" s="30" t="s">
        <v>462</v>
      </c>
      <c r="G1129" s="30" t="s">
        <v>419</v>
      </c>
      <c r="H1129" s="316">
        <f t="shared" si="82"/>
        <v>-2000</v>
      </c>
      <c r="I1129" s="256">
        <f t="shared" si="81"/>
        <v>4.705882352941177</v>
      </c>
      <c r="K1129" t="s">
        <v>88</v>
      </c>
      <c r="L1129">
        <v>25</v>
      </c>
      <c r="M1129" s="2">
        <v>425</v>
      </c>
    </row>
    <row r="1130" spans="2:13" ht="12.75">
      <c r="B1130" s="257">
        <v>2000</v>
      </c>
      <c r="C1130" s="1" t="s">
        <v>35</v>
      </c>
      <c r="D1130" s="1" t="s">
        <v>54</v>
      </c>
      <c r="E1130" s="1" t="s">
        <v>36</v>
      </c>
      <c r="F1130" s="30" t="s">
        <v>462</v>
      </c>
      <c r="G1130" s="30" t="s">
        <v>364</v>
      </c>
      <c r="H1130" s="316">
        <f t="shared" si="82"/>
        <v>-4000</v>
      </c>
      <c r="I1130" s="256">
        <f t="shared" si="81"/>
        <v>4.705882352941177</v>
      </c>
      <c r="K1130" t="s">
        <v>88</v>
      </c>
      <c r="L1130">
        <v>25</v>
      </c>
      <c r="M1130" s="2">
        <v>425</v>
      </c>
    </row>
    <row r="1131" spans="2:13" ht="12.75">
      <c r="B1131" s="257">
        <v>3000</v>
      </c>
      <c r="C1131" s="1" t="s">
        <v>35</v>
      </c>
      <c r="D1131" s="1" t="s">
        <v>54</v>
      </c>
      <c r="E1131" s="1" t="s">
        <v>36</v>
      </c>
      <c r="F1131" s="30" t="s">
        <v>462</v>
      </c>
      <c r="G1131" s="30" t="s">
        <v>366</v>
      </c>
      <c r="H1131" s="316">
        <f t="shared" si="82"/>
        <v>-7000</v>
      </c>
      <c r="I1131" s="256">
        <f t="shared" si="81"/>
        <v>7.0588235294117645</v>
      </c>
      <c r="K1131" t="s">
        <v>88</v>
      </c>
      <c r="L1131">
        <v>25</v>
      </c>
      <c r="M1131" s="2">
        <v>425</v>
      </c>
    </row>
    <row r="1132" spans="2:13" ht="12.75">
      <c r="B1132" s="257">
        <v>2000</v>
      </c>
      <c r="C1132" s="1" t="s">
        <v>35</v>
      </c>
      <c r="D1132" s="1" t="s">
        <v>54</v>
      </c>
      <c r="E1132" s="1" t="s">
        <v>36</v>
      </c>
      <c r="F1132" s="30" t="s">
        <v>462</v>
      </c>
      <c r="G1132" s="30" t="s">
        <v>368</v>
      </c>
      <c r="H1132" s="316">
        <f t="shared" si="82"/>
        <v>-9000</v>
      </c>
      <c r="I1132" s="256">
        <f t="shared" si="81"/>
        <v>4.705882352941177</v>
      </c>
      <c r="K1132" t="s">
        <v>88</v>
      </c>
      <c r="L1132">
        <v>25</v>
      </c>
      <c r="M1132" s="2">
        <v>425</v>
      </c>
    </row>
    <row r="1133" spans="2:13" ht="12.75">
      <c r="B1133" s="257">
        <v>2000</v>
      </c>
      <c r="C1133" s="1" t="s">
        <v>35</v>
      </c>
      <c r="D1133" s="1" t="s">
        <v>54</v>
      </c>
      <c r="E1133" s="1" t="s">
        <v>36</v>
      </c>
      <c r="F1133" s="30" t="s">
        <v>462</v>
      </c>
      <c r="G1133" s="30" t="s">
        <v>370</v>
      </c>
      <c r="H1133" s="316">
        <f t="shared" si="82"/>
        <v>-11000</v>
      </c>
      <c r="I1133" s="256">
        <f t="shared" si="81"/>
        <v>4.705882352941177</v>
      </c>
      <c r="K1133" t="s">
        <v>88</v>
      </c>
      <c r="L1133">
        <v>25</v>
      </c>
      <c r="M1133" s="2">
        <v>425</v>
      </c>
    </row>
    <row r="1134" spans="1:13" ht="12.75">
      <c r="A1134" s="15"/>
      <c r="B1134" s="198">
        <v>1900</v>
      </c>
      <c r="C1134" s="15" t="s">
        <v>35</v>
      </c>
      <c r="D1134" s="15" t="s">
        <v>54</v>
      </c>
      <c r="E1134" s="15" t="s">
        <v>36</v>
      </c>
      <c r="F1134" s="30" t="s">
        <v>1549</v>
      </c>
      <c r="G1134" s="33" t="s">
        <v>364</v>
      </c>
      <c r="H1134" s="316">
        <f t="shared" si="82"/>
        <v>-12900</v>
      </c>
      <c r="I1134" s="256">
        <f t="shared" si="81"/>
        <v>4.470588235294118</v>
      </c>
      <c r="J1134" s="18"/>
      <c r="K1134" t="s">
        <v>46</v>
      </c>
      <c r="L1134" s="18">
        <v>21</v>
      </c>
      <c r="M1134" s="2">
        <v>425</v>
      </c>
    </row>
    <row r="1135" spans="2:13" ht="12.75">
      <c r="B1135" s="198">
        <v>2000</v>
      </c>
      <c r="C1135" s="1" t="s">
        <v>35</v>
      </c>
      <c r="D1135" s="15" t="s">
        <v>54</v>
      </c>
      <c r="E1135" s="1" t="s">
        <v>36</v>
      </c>
      <c r="F1135" s="30" t="s">
        <v>1549</v>
      </c>
      <c r="G1135" s="30" t="s">
        <v>366</v>
      </c>
      <c r="H1135" s="316">
        <f t="shared" si="82"/>
        <v>-14900</v>
      </c>
      <c r="I1135" s="256">
        <f t="shared" si="81"/>
        <v>4.705882352941177</v>
      </c>
      <c r="K1135" t="s">
        <v>46</v>
      </c>
      <c r="L1135" s="18">
        <v>21</v>
      </c>
      <c r="M1135" s="2">
        <v>425</v>
      </c>
    </row>
    <row r="1136" spans="2:13" ht="12.75">
      <c r="B1136" s="198">
        <v>1700</v>
      </c>
      <c r="C1136" s="1" t="s">
        <v>35</v>
      </c>
      <c r="D1136" s="15" t="s">
        <v>54</v>
      </c>
      <c r="E1136" s="1" t="s">
        <v>36</v>
      </c>
      <c r="F1136" s="30" t="s">
        <v>1549</v>
      </c>
      <c r="G1136" s="30" t="s">
        <v>368</v>
      </c>
      <c r="H1136" s="316">
        <f t="shared" si="82"/>
        <v>-16600</v>
      </c>
      <c r="I1136" s="256">
        <f t="shared" si="81"/>
        <v>4</v>
      </c>
      <c r="K1136" t="s">
        <v>46</v>
      </c>
      <c r="L1136" s="18">
        <v>21</v>
      </c>
      <c r="M1136" s="2">
        <v>425</v>
      </c>
    </row>
    <row r="1137" spans="1:13" s="72" customFormat="1" ht="12.75">
      <c r="A1137" s="1"/>
      <c r="B1137" s="198">
        <v>2200</v>
      </c>
      <c r="C1137" s="1" t="s">
        <v>35</v>
      </c>
      <c r="D1137" s="15" t="s">
        <v>54</v>
      </c>
      <c r="E1137" s="1" t="s">
        <v>36</v>
      </c>
      <c r="F1137" s="30" t="s">
        <v>1549</v>
      </c>
      <c r="G1137" s="30" t="s">
        <v>370</v>
      </c>
      <c r="H1137" s="316">
        <f t="shared" si="82"/>
        <v>-18800</v>
      </c>
      <c r="I1137" s="256">
        <f t="shared" si="81"/>
        <v>5.176470588235294</v>
      </c>
      <c r="J1137"/>
      <c r="K1137" t="s">
        <v>46</v>
      </c>
      <c r="L1137" s="18">
        <v>21</v>
      </c>
      <c r="M1137" s="2">
        <v>425</v>
      </c>
    </row>
    <row r="1138" spans="1:13" s="67" customFormat="1" ht="12.75">
      <c r="A1138" s="63"/>
      <c r="B1138" s="358">
        <f>SUM(B1129:B1137)</f>
        <v>18800</v>
      </c>
      <c r="C1138" s="63"/>
      <c r="D1138" s="63"/>
      <c r="E1138" s="63" t="s">
        <v>36</v>
      </c>
      <c r="F1138" s="65"/>
      <c r="G1138" s="65"/>
      <c r="H1138" s="317">
        <v>0</v>
      </c>
      <c r="I1138" s="318">
        <f t="shared" si="81"/>
        <v>44.23529411764706</v>
      </c>
      <c r="M1138" s="2">
        <v>425</v>
      </c>
    </row>
    <row r="1139" spans="2:13" ht="12.75" hidden="1">
      <c r="B1139" s="257"/>
      <c r="H1139" s="316">
        <f aca="true" t="shared" si="83" ref="H1139:H1148">H1138-B1139</f>
        <v>0</v>
      </c>
      <c r="I1139" s="256">
        <f t="shared" si="81"/>
        <v>0</v>
      </c>
      <c r="M1139" s="2">
        <v>425</v>
      </c>
    </row>
    <row r="1140" spans="2:13" ht="12.75">
      <c r="B1140" s="257"/>
      <c r="H1140" s="316">
        <f t="shared" si="83"/>
        <v>0</v>
      </c>
      <c r="I1140" s="256">
        <f t="shared" si="81"/>
        <v>0</v>
      </c>
      <c r="M1140" s="2">
        <v>425</v>
      </c>
    </row>
    <row r="1141" spans="2:13" ht="12.75" hidden="1">
      <c r="B1141" s="257"/>
      <c r="H1141" s="316">
        <f t="shared" si="83"/>
        <v>0</v>
      </c>
      <c r="I1141" s="256">
        <f t="shared" si="81"/>
        <v>0</v>
      </c>
      <c r="M1141" s="2">
        <v>425</v>
      </c>
    </row>
    <row r="1142" spans="2:13" ht="12.75" hidden="1">
      <c r="B1142" s="257"/>
      <c r="H1142" s="316">
        <f t="shared" si="83"/>
        <v>0</v>
      </c>
      <c r="I1142" s="256">
        <f t="shared" si="81"/>
        <v>0</v>
      </c>
      <c r="M1142" s="2">
        <v>425</v>
      </c>
    </row>
    <row r="1143" spans="2:13" ht="12.75" hidden="1">
      <c r="B1143" s="257"/>
      <c r="H1143" s="316">
        <f t="shared" si="83"/>
        <v>0</v>
      </c>
      <c r="I1143" s="256">
        <f t="shared" si="81"/>
        <v>0</v>
      </c>
      <c r="M1143" s="2">
        <v>425</v>
      </c>
    </row>
    <row r="1144" spans="2:13" ht="12.75">
      <c r="B1144" s="198"/>
      <c r="D1144" s="15"/>
      <c r="G1144" s="34"/>
      <c r="H1144" s="316">
        <f t="shared" si="83"/>
        <v>0</v>
      </c>
      <c r="I1144" s="256">
        <f t="shared" si="81"/>
        <v>0</v>
      </c>
      <c r="M1144" s="2">
        <v>425</v>
      </c>
    </row>
    <row r="1145" spans="2:13" ht="12.75">
      <c r="B1145" s="257">
        <v>5000</v>
      </c>
      <c r="C1145" s="1" t="s">
        <v>69</v>
      </c>
      <c r="D1145" s="1" t="s">
        <v>54</v>
      </c>
      <c r="E1145" s="1" t="s">
        <v>24</v>
      </c>
      <c r="F1145" s="30" t="s">
        <v>463</v>
      </c>
      <c r="G1145" s="30" t="s">
        <v>419</v>
      </c>
      <c r="H1145" s="316">
        <f t="shared" si="83"/>
        <v>-5000</v>
      </c>
      <c r="I1145" s="256">
        <f t="shared" si="81"/>
        <v>11.764705882352942</v>
      </c>
      <c r="K1145" t="s">
        <v>88</v>
      </c>
      <c r="L1145">
        <v>25</v>
      </c>
      <c r="M1145" s="2">
        <v>425</v>
      </c>
    </row>
    <row r="1146" spans="2:13" ht="12.75">
      <c r="B1146" s="257">
        <v>5000</v>
      </c>
      <c r="C1146" s="1" t="s">
        <v>69</v>
      </c>
      <c r="D1146" s="1" t="s">
        <v>54</v>
      </c>
      <c r="E1146" s="1" t="s">
        <v>24</v>
      </c>
      <c r="F1146" s="30" t="s">
        <v>463</v>
      </c>
      <c r="G1146" s="30" t="s">
        <v>364</v>
      </c>
      <c r="H1146" s="316">
        <f t="shared" si="83"/>
        <v>-10000</v>
      </c>
      <c r="I1146" s="256">
        <f t="shared" si="81"/>
        <v>11.764705882352942</v>
      </c>
      <c r="K1146" t="s">
        <v>88</v>
      </c>
      <c r="L1146">
        <v>25</v>
      </c>
      <c r="M1146" s="2">
        <v>425</v>
      </c>
    </row>
    <row r="1147" spans="1:13" ht="12.75">
      <c r="A1147" s="15"/>
      <c r="B1147" s="198">
        <v>5000</v>
      </c>
      <c r="C1147" s="15" t="s">
        <v>69</v>
      </c>
      <c r="D1147" s="15" t="s">
        <v>54</v>
      </c>
      <c r="E1147" s="15" t="s">
        <v>24</v>
      </c>
      <c r="F1147" s="30" t="s">
        <v>463</v>
      </c>
      <c r="G1147" s="33" t="s">
        <v>366</v>
      </c>
      <c r="H1147" s="316">
        <f t="shared" si="83"/>
        <v>-15000</v>
      </c>
      <c r="I1147" s="256">
        <f t="shared" si="81"/>
        <v>11.764705882352942</v>
      </c>
      <c r="J1147" s="18"/>
      <c r="K1147" t="s">
        <v>88</v>
      </c>
      <c r="L1147">
        <v>25</v>
      </c>
      <c r="M1147" s="2">
        <v>425</v>
      </c>
    </row>
    <row r="1148" spans="1:13" s="18" customFormat="1" ht="12.75">
      <c r="A1148" s="1"/>
      <c r="B1148" s="257">
        <v>5000</v>
      </c>
      <c r="C1148" s="1" t="s">
        <v>464</v>
      </c>
      <c r="D1148" s="1" t="s">
        <v>54</v>
      </c>
      <c r="E1148" s="1" t="s">
        <v>24</v>
      </c>
      <c r="F1148" s="30" t="s">
        <v>465</v>
      </c>
      <c r="G1148" s="30" t="s">
        <v>370</v>
      </c>
      <c r="H1148" s="316">
        <f t="shared" si="83"/>
        <v>-20000</v>
      </c>
      <c r="I1148" s="256">
        <f t="shared" si="81"/>
        <v>11.764705882352942</v>
      </c>
      <c r="J1148"/>
      <c r="K1148" t="s">
        <v>88</v>
      </c>
      <c r="L1148">
        <v>25</v>
      </c>
      <c r="M1148" s="2">
        <v>425</v>
      </c>
    </row>
    <row r="1149" spans="1:13" s="67" customFormat="1" ht="12.75">
      <c r="A1149" s="63"/>
      <c r="B1149" s="358">
        <f>SUM(B1145:B1148)</f>
        <v>20000</v>
      </c>
      <c r="C1149" s="63" t="s">
        <v>69</v>
      </c>
      <c r="D1149" s="63"/>
      <c r="E1149" s="63"/>
      <c r="F1149" s="65"/>
      <c r="G1149" s="65"/>
      <c r="H1149" s="317">
        <v>0</v>
      </c>
      <c r="I1149" s="318">
        <f t="shared" si="81"/>
        <v>47.05882352941177</v>
      </c>
      <c r="M1149" s="2">
        <v>425</v>
      </c>
    </row>
    <row r="1150" spans="2:13" ht="12.75">
      <c r="B1150" s="257"/>
      <c r="D1150" s="15"/>
      <c r="H1150" s="316">
        <f aca="true" t="shared" si="84" ref="H1150:H1155">H1149-B1150</f>
        <v>0</v>
      </c>
      <c r="I1150" s="256">
        <f t="shared" si="81"/>
        <v>0</v>
      </c>
      <c r="M1150" s="2">
        <v>425</v>
      </c>
    </row>
    <row r="1151" spans="2:13" ht="12.75">
      <c r="B1151" s="257"/>
      <c r="D1151" s="15"/>
      <c r="H1151" s="316">
        <f t="shared" si="84"/>
        <v>0</v>
      </c>
      <c r="I1151" s="256">
        <f t="shared" si="81"/>
        <v>0</v>
      </c>
      <c r="M1151" s="2">
        <v>425</v>
      </c>
    </row>
    <row r="1152" spans="2:14" ht="12.75">
      <c r="B1152" s="257">
        <v>2000</v>
      </c>
      <c r="C1152" s="1" t="s">
        <v>39</v>
      </c>
      <c r="D1152" s="1" t="s">
        <v>54</v>
      </c>
      <c r="E1152" s="1" t="s">
        <v>24</v>
      </c>
      <c r="F1152" s="30" t="s">
        <v>462</v>
      </c>
      <c r="G1152" s="30" t="s">
        <v>364</v>
      </c>
      <c r="H1152" s="316">
        <f t="shared" si="84"/>
        <v>-2000</v>
      </c>
      <c r="I1152" s="256">
        <f t="shared" si="81"/>
        <v>4.705882352941177</v>
      </c>
      <c r="K1152" t="s">
        <v>88</v>
      </c>
      <c r="L1152">
        <v>25</v>
      </c>
      <c r="M1152" s="2">
        <v>425</v>
      </c>
      <c r="N1152" s="42">
        <v>500</v>
      </c>
    </row>
    <row r="1153" spans="2:13" ht="12.75">
      <c r="B1153" s="257">
        <v>2000</v>
      </c>
      <c r="C1153" s="1" t="s">
        <v>39</v>
      </c>
      <c r="D1153" s="1" t="s">
        <v>54</v>
      </c>
      <c r="E1153" s="1" t="s">
        <v>24</v>
      </c>
      <c r="F1153" s="30" t="s">
        <v>462</v>
      </c>
      <c r="G1153" s="30" t="s">
        <v>366</v>
      </c>
      <c r="H1153" s="316">
        <f t="shared" si="84"/>
        <v>-4000</v>
      </c>
      <c r="I1153" s="256">
        <f t="shared" si="81"/>
        <v>4.705882352941177</v>
      </c>
      <c r="K1153" t="s">
        <v>88</v>
      </c>
      <c r="L1153">
        <v>25</v>
      </c>
      <c r="M1153" s="2">
        <v>425</v>
      </c>
    </row>
    <row r="1154" spans="2:13" ht="12.75">
      <c r="B1154" s="257">
        <v>2000</v>
      </c>
      <c r="C1154" s="1" t="s">
        <v>39</v>
      </c>
      <c r="D1154" s="1" t="s">
        <v>54</v>
      </c>
      <c r="E1154" s="1" t="s">
        <v>24</v>
      </c>
      <c r="F1154" s="30" t="s">
        <v>462</v>
      </c>
      <c r="G1154" s="30" t="s">
        <v>368</v>
      </c>
      <c r="H1154" s="316">
        <f t="shared" si="84"/>
        <v>-6000</v>
      </c>
      <c r="I1154" s="256">
        <f t="shared" si="81"/>
        <v>4.705882352941177</v>
      </c>
      <c r="K1154" t="s">
        <v>88</v>
      </c>
      <c r="L1154">
        <v>25</v>
      </c>
      <c r="M1154" s="2">
        <v>425</v>
      </c>
    </row>
    <row r="1155" spans="2:13" ht="12.75">
      <c r="B1155" s="360">
        <v>2000</v>
      </c>
      <c r="C1155" s="1" t="s">
        <v>39</v>
      </c>
      <c r="D1155" s="1" t="s">
        <v>54</v>
      </c>
      <c r="E1155" s="1" t="s">
        <v>24</v>
      </c>
      <c r="F1155" s="30" t="s">
        <v>462</v>
      </c>
      <c r="G1155" s="30" t="s">
        <v>370</v>
      </c>
      <c r="H1155" s="316">
        <f t="shared" si="84"/>
        <v>-8000</v>
      </c>
      <c r="I1155" s="256">
        <f t="shared" si="81"/>
        <v>4.705882352941177</v>
      </c>
      <c r="K1155" t="s">
        <v>88</v>
      </c>
      <c r="L1155">
        <v>25</v>
      </c>
      <c r="M1155" s="2">
        <v>425</v>
      </c>
    </row>
    <row r="1156" spans="1:13" s="67" customFormat="1" ht="12.75">
      <c r="A1156" s="63"/>
      <c r="B1156" s="358">
        <f>SUM(B1152:B1155)</f>
        <v>8000</v>
      </c>
      <c r="C1156" s="63" t="s">
        <v>39</v>
      </c>
      <c r="D1156" s="64"/>
      <c r="E1156" s="63"/>
      <c r="F1156" s="65"/>
      <c r="G1156" s="65"/>
      <c r="H1156" s="317">
        <v>0</v>
      </c>
      <c r="I1156" s="318">
        <f t="shared" si="81"/>
        <v>18.823529411764707</v>
      </c>
      <c r="M1156" s="2">
        <v>425</v>
      </c>
    </row>
    <row r="1157" spans="2:13" ht="12.75">
      <c r="B1157" s="257"/>
      <c r="D1157" s="5"/>
      <c r="H1157" s="316">
        <f aca="true" t="shared" si="85" ref="H1157:H1165">H1156-B1157</f>
        <v>0</v>
      </c>
      <c r="I1157" s="256">
        <f t="shared" si="81"/>
        <v>0</v>
      </c>
      <c r="M1157" s="2">
        <v>425</v>
      </c>
    </row>
    <row r="1158" spans="2:13" ht="12.75">
      <c r="B1158" s="257"/>
      <c r="D1158" s="5"/>
      <c r="H1158" s="316">
        <f t="shared" si="85"/>
        <v>0</v>
      </c>
      <c r="I1158" s="256">
        <f t="shared" si="81"/>
        <v>0</v>
      </c>
      <c r="M1158" s="2">
        <v>425</v>
      </c>
    </row>
    <row r="1159" spans="2:13" ht="12.75">
      <c r="B1159" s="257">
        <v>1000</v>
      </c>
      <c r="C1159" s="1" t="s">
        <v>102</v>
      </c>
      <c r="D1159" s="1" t="s">
        <v>54</v>
      </c>
      <c r="E1159" s="1" t="s">
        <v>41</v>
      </c>
      <c r="F1159" s="30" t="s">
        <v>462</v>
      </c>
      <c r="G1159" s="30" t="s">
        <v>419</v>
      </c>
      <c r="H1159" s="316">
        <f t="shared" si="85"/>
        <v>-1000</v>
      </c>
      <c r="I1159" s="256">
        <f t="shared" si="81"/>
        <v>2.3529411764705883</v>
      </c>
      <c r="K1159" t="s">
        <v>88</v>
      </c>
      <c r="L1159">
        <v>25</v>
      </c>
      <c r="M1159" s="2">
        <v>425</v>
      </c>
    </row>
    <row r="1160" spans="2:13" ht="12.75">
      <c r="B1160" s="257">
        <v>1000</v>
      </c>
      <c r="C1160" s="1" t="s">
        <v>102</v>
      </c>
      <c r="D1160" s="1" t="s">
        <v>54</v>
      </c>
      <c r="E1160" s="1" t="s">
        <v>41</v>
      </c>
      <c r="F1160" s="30" t="s">
        <v>462</v>
      </c>
      <c r="G1160" s="30" t="s">
        <v>364</v>
      </c>
      <c r="H1160" s="316">
        <f t="shared" si="85"/>
        <v>-2000</v>
      </c>
      <c r="I1160" s="256">
        <f t="shared" si="81"/>
        <v>2.3529411764705883</v>
      </c>
      <c r="K1160" t="s">
        <v>88</v>
      </c>
      <c r="L1160">
        <v>25</v>
      </c>
      <c r="M1160" s="2">
        <v>425</v>
      </c>
    </row>
    <row r="1161" spans="2:13" ht="12.75">
      <c r="B1161" s="257">
        <v>1000</v>
      </c>
      <c r="C1161" s="1" t="s">
        <v>102</v>
      </c>
      <c r="D1161" s="1" t="s">
        <v>54</v>
      </c>
      <c r="E1161" s="1" t="s">
        <v>41</v>
      </c>
      <c r="F1161" s="30" t="s">
        <v>462</v>
      </c>
      <c r="G1161" s="30" t="s">
        <v>366</v>
      </c>
      <c r="H1161" s="316">
        <f t="shared" si="85"/>
        <v>-3000</v>
      </c>
      <c r="I1161" s="256">
        <f t="shared" si="81"/>
        <v>2.3529411764705883</v>
      </c>
      <c r="K1161" t="s">
        <v>88</v>
      </c>
      <c r="L1161">
        <v>25</v>
      </c>
      <c r="M1161" s="2">
        <v>425</v>
      </c>
    </row>
    <row r="1162" spans="2:13" ht="12.75">
      <c r="B1162" s="198">
        <v>1000</v>
      </c>
      <c r="C1162" s="1" t="s">
        <v>71</v>
      </c>
      <c r="D1162" s="15" t="s">
        <v>54</v>
      </c>
      <c r="E1162" s="1" t="s">
        <v>41</v>
      </c>
      <c r="F1162" s="30" t="s">
        <v>462</v>
      </c>
      <c r="G1162" s="33" t="s">
        <v>364</v>
      </c>
      <c r="H1162" s="316">
        <f t="shared" si="85"/>
        <v>-4000</v>
      </c>
      <c r="I1162" s="256">
        <f t="shared" si="81"/>
        <v>2.3529411764705883</v>
      </c>
      <c r="K1162" t="s">
        <v>46</v>
      </c>
      <c r="L1162" s="18">
        <v>21</v>
      </c>
      <c r="M1162" s="2">
        <v>425</v>
      </c>
    </row>
    <row r="1163" spans="2:13" ht="12.75">
      <c r="B1163" s="198">
        <v>1000</v>
      </c>
      <c r="C1163" s="1" t="s">
        <v>71</v>
      </c>
      <c r="D1163" s="15" t="s">
        <v>54</v>
      </c>
      <c r="E1163" s="1" t="s">
        <v>41</v>
      </c>
      <c r="F1163" s="30" t="s">
        <v>462</v>
      </c>
      <c r="G1163" s="33" t="s">
        <v>366</v>
      </c>
      <c r="H1163" s="316">
        <f t="shared" si="85"/>
        <v>-5000</v>
      </c>
      <c r="I1163" s="256">
        <f t="shared" si="81"/>
        <v>2.3529411764705883</v>
      </c>
      <c r="K1163" t="s">
        <v>46</v>
      </c>
      <c r="L1163" s="18">
        <v>21</v>
      </c>
      <c r="M1163" s="2">
        <v>425</v>
      </c>
    </row>
    <row r="1164" spans="2:13" ht="12.75">
      <c r="B1164" s="198">
        <v>1600</v>
      </c>
      <c r="C1164" s="1" t="s">
        <v>71</v>
      </c>
      <c r="D1164" s="15" t="s">
        <v>54</v>
      </c>
      <c r="E1164" s="1" t="s">
        <v>41</v>
      </c>
      <c r="F1164" s="30" t="s">
        <v>462</v>
      </c>
      <c r="G1164" s="33" t="s">
        <v>368</v>
      </c>
      <c r="H1164" s="316">
        <f t="shared" si="85"/>
        <v>-6600</v>
      </c>
      <c r="I1164" s="256">
        <f t="shared" si="81"/>
        <v>3.764705882352941</v>
      </c>
      <c r="K1164" t="s">
        <v>46</v>
      </c>
      <c r="L1164" s="18">
        <v>21</v>
      </c>
      <c r="M1164" s="2">
        <v>425</v>
      </c>
    </row>
    <row r="1165" spans="1:13" s="72" customFormat="1" ht="12.75">
      <c r="A1165" s="1"/>
      <c r="B1165" s="198">
        <v>1000</v>
      </c>
      <c r="C1165" s="1" t="s">
        <v>71</v>
      </c>
      <c r="D1165" s="15" t="s">
        <v>54</v>
      </c>
      <c r="E1165" s="1" t="s">
        <v>41</v>
      </c>
      <c r="F1165" s="30" t="s">
        <v>462</v>
      </c>
      <c r="G1165" s="33" t="s">
        <v>370</v>
      </c>
      <c r="H1165" s="316">
        <f t="shared" si="85"/>
        <v>-7600</v>
      </c>
      <c r="I1165" s="256">
        <f t="shared" si="81"/>
        <v>2.3529411764705883</v>
      </c>
      <c r="J1165"/>
      <c r="K1165" t="s">
        <v>46</v>
      </c>
      <c r="L1165" s="18">
        <v>21</v>
      </c>
      <c r="M1165" s="2">
        <v>425</v>
      </c>
    </row>
    <row r="1166" spans="1:13" s="67" customFormat="1" ht="12.75">
      <c r="A1166" s="63"/>
      <c r="B1166" s="358">
        <f>SUM(B1159:B1165)</f>
        <v>7600</v>
      </c>
      <c r="C1166" s="63"/>
      <c r="D1166" s="64"/>
      <c r="E1166" s="63" t="s">
        <v>41</v>
      </c>
      <c r="F1166" s="65"/>
      <c r="G1166" s="65"/>
      <c r="H1166" s="317">
        <v>0</v>
      </c>
      <c r="I1166" s="318">
        <f t="shared" si="81"/>
        <v>17.88235294117647</v>
      </c>
      <c r="M1166" s="2">
        <v>425</v>
      </c>
    </row>
    <row r="1167" spans="2:13" ht="12.75">
      <c r="B1167" s="74"/>
      <c r="D1167" s="5"/>
      <c r="H1167" s="316">
        <f>H1166-B1167</f>
        <v>0</v>
      </c>
      <c r="I1167" s="256">
        <f t="shared" si="81"/>
        <v>0</v>
      </c>
      <c r="M1167" s="2">
        <v>425</v>
      </c>
    </row>
    <row r="1168" spans="2:13" ht="12.75">
      <c r="B1168" s="74"/>
      <c r="D1168" s="5"/>
      <c r="H1168" s="316">
        <f>H1167-B1168</f>
        <v>0</v>
      </c>
      <c r="I1168" s="256">
        <f t="shared" si="81"/>
        <v>0</v>
      </c>
      <c r="M1168" s="2">
        <v>425</v>
      </c>
    </row>
    <row r="1169" spans="2:13" ht="12.75">
      <c r="B1169" s="74"/>
      <c r="D1169" s="5"/>
      <c r="H1169" s="316">
        <f>H1168-B1169</f>
        <v>0</v>
      </c>
      <c r="I1169" s="256">
        <f t="shared" si="81"/>
        <v>0</v>
      </c>
      <c r="M1169" s="2">
        <v>425</v>
      </c>
    </row>
    <row r="1170" spans="2:13" ht="12.75">
      <c r="B1170" s="74"/>
      <c r="D1170" s="5"/>
      <c r="H1170" s="316">
        <f>H1169-B1170</f>
        <v>0</v>
      </c>
      <c r="I1170" s="256">
        <f t="shared" si="81"/>
        <v>0</v>
      </c>
      <c r="M1170" s="2">
        <v>425</v>
      </c>
    </row>
    <row r="1171" spans="1:13" s="60" customFormat="1" ht="12.75">
      <c r="A1171" s="63"/>
      <c r="B1171" s="353">
        <f>+B1176+B1183+B1188+B1193+B1199+B1203</f>
        <v>34800</v>
      </c>
      <c r="C1171" s="68" t="s">
        <v>466</v>
      </c>
      <c r="D1171" s="69" t="s">
        <v>467</v>
      </c>
      <c r="E1171" s="68" t="s">
        <v>15</v>
      </c>
      <c r="F1171" s="70" t="s">
        <v>468</v>
      </c>
      <c r="G1171" s="77" t="s">
        <v>358</v>
      </c>
      <c r="H1171" s="317">
        <f>H1170-B1171</f>
        <v>-34800</v>
      </c>
      <c r="I1171" s="318">
        <f t="shared" si="81"/>
        <v>81.88235294117646</v>
      </c>
      <c r="J1171" s="66"/>
      <c r="K1171" s="66"/>
      <c r="L1171" s="67"/>
      <c r="M1171" s="2">
        <v>425</v>
      </c>
    </row>
    <row r="1172" spans="2:13" ht="12.75">
      <c r="B1172" s="239"/>
      <c r="D1172" s="5"/>
      <c r="H1172" s="316">
        <v>0</v>
      </c>
      <c r="I1172" s="256">
        <f t="shared" si="81"/>
        <v>0</v>
      </c>
      <c r="M1172" s="2">
        <v>425</v>
      </c>
    </row>
    <row r="1173" spans="2:13" ht="12.75">
      <c r="B1173" s="239">
        <v>2500</v>
      </c>
      <c r="C1173" s="1" t="s">
        <v>18</v>
      </c>
      <c r="D1173" s="1" t="s">
        <v>12</v>
      </c>
      <c r="E1173" s="1" t="s">
        <v>46</v>
      </c>
      <c r="F1173" s="62" t="s">
        <v>469</v>
      </c>
      <c r="G1173" s="30" t="s">
        <v>470</v>
      </c>
      <c r="H1173" s="316">
        <f>H1172-B1173</f>
        <v>-2500</v>
      </c>
      <c r="I1173" s="256">
        <f t="shared" si="81"/>
        <v>5.882352941176471</v>
      </c>
      <c r="K1173" t="s">
        <v>0</v>
      </c>
      <c r="L1173">
        <v>26</v>
      </c>
      <c r="M1173" s="2">
        <v>425</v>
      </c>
    </row>
    <row r="1174" spans="2:13" ht="12.75">
      <c r="B1174" s="239">
        <v>2500</v>
      </c>
      <c r="C1174" s="1" t="s">
        <v>18</v>
      </c>
      <c r="D1174" s="1" t="s">
        <v>12</v>
      </c>
      <c r="E1174" s="1" t="s">
        <v>46</v>
      </c>
      <c r="F1174" s="62" t="s">
        <v>471</v>
      </c>
      <c r="G1174" s="30" t="s">
        <v>472</v>
      </c>
      <c r="H1174" s="316">
        <f>H1173-B1174</f>
        <v>-5000</v>
      </c>
      <c r="I1174" s="256">
        <f t="shared" si="81"/>
        <v>5.882352941176471</v>
      </c>
      <c r="K1174" t="s">
        <v>0</v>
      </c>
      <c r="L1174">
        <v>26</v>
      </c>
      <c r="M1174" s="2">
        <v>425</v>
      </c>
    </row>
    <row r="1175" spans="2:13" ht="12.75">
      <c r="B1175" s="239">
        <v>2500</v>
      </c>
      <c r="C1175" s="1" t="s">
        <v>18</v>
      </c>
      <c r="D1175" s="1" t="s">
        <v>12</v>
      </c>
      <c r="E1175" s="1" t="s">
        <v>46</v>
      </c>
      <c r="F1175" s="62" t="s">
        <v>473</v>
      </c>
      <c r="G1175" s="30" t="s">
        <v>474</v>
      </c>
      <c r="H1175" s="316">
        <f>H1174-B1175</f>
        <v>-7500</v>
      </c>
      <c r="I1175" s="256">
        <f t="shared" si="81"/>
        <v>5.882352941176471</v>
      </c>
      <c r="K1175" t="s">
        <v>0</v>
      </c>
      <c r="L1175">
        <v>26</v>
      </c>
      <c r="M1175" s="2">
        <v>425</v>
      </c>
    </row>
    <row r="1176" spans="1:13" s="67" customFormat="1" ht="12.75">
      <c r="A1176" s="63"/>
      <c r="B1176" s="353">
        <f>SUM(B1173:B1175)</f>
        <v>7500</v>
      </c>
      <c r="C1176" s="63" t="s">
        <v>18</v>
      </c>
      <c r="D1176" s="64"/>
      <c r="E1176" s="63"/>
      <c r="F1176" s="64"/>
      <c r="G1176" s="65"/>
      <c r="H1176" s="317">
        <v>0</v>
      </c>
      <c r="I1176" s="318">
        <f t="shared" si="81"/>
        <v>17.647058823529413</v>
      </c>
      <c r="M1176" s="2">
        <v>425</v>
      </c>
    </row>
    <row r="1177" spans="2:13" ht="12.75">
      <c r="B1177" s="239"/>
      <c r="D1177" s="5"/>
      <c r="F1177" s="5"/>
      <c r="H1177" s="316">
        <f aca="true" t="shared" si="86" ref="H1177:H1182">H1176-B1177</f>
        <v>0</v>
      </c>
      <c r="I1177" s="256">
        <f aca="true" t="shared" si="87" ref="I1177:I1240">+B1177/M1177</f>
        <v>0</v>
      </c>
      <c r="M1177" s="2">
        <v>425</v>
      </c>
    </row>
    <row r="1178" spans="2:13" ht="12.75">
      <c r="B1178" s="239"/>
      <c r="D1178" s="5"/>
      <c r="F1178" s="5"/>
      <c r="H1178" s="316">
        <f t="shared" si="86"/>
        <v>0</v>
      </c>
      <c r="I1178" s="256">
        <f t="shared" si="87"/>
        <v>0</v>
      </c>
      <c r="M1178" s="2">
        <v>425</v>
      </c>
    </row>
    <row r="1179" spans="1:13" ht="12.75">
      <c r="A1179" s="15"/>
      <c r="B1179" s="343">
        <v>2500</v>
      </c>
      <c r="C1179" s="15" t="s">
        <v>475</v>
      </c>
      <c r="D1179" s="15" t="s">
        <v>54</v>
      </c>
      <c r="E1179" s="15" t="s">
        <v>24</v>
      </c>
      <c r="F1179" s="33" t="s">
        <v>476</v>
      </c>
      <c r="G1179" s="33" t="s">
        <v>470</v>
      </c>
      <c r="H1179" s="316">
        <f t="shared" si="86"/>
        <v>-2500</v>
      </c>
      <c r="I1179" s="256">
        <f t="shared" si="87"/>
        <v>5.882352941176471</v>
      </c>
      <c r="J1179" s="18"/>
      <c r="K1179" t="s">
        <v>46</v>
      </c>
      <c r="L1179" s="18">
        <v>26</v>
      </c>
      <c r="M1179" s="2">
        <v>425</v>
      </c>
    </row>
    <row r="1180" spans="2:13" ht="12.75">
      <c r="B1180" s="239">
        <v>2500</v>
      </c>
      <c r="C1180" s="1" t="s">
        <v>477</v>
      </c>
      <c r="D1180" s="1" t="s">
        <v>54</v>
      </c>
      <c r="E1180" s="1" t="s">
        <v>24</v>
      </c>
      <c r="F1180" s="30" t="s">
        <v>478</v>
      </c>
      <c r="G1180" s="30" t="s">
        <v>472</v>
      </c>
      <c r="H1180" s="316">
        <f t="shared" si="86"/>
        <v>-5000</v>
      </c>
      <c r="I1180" s="256">
        <f t="shared" si="87"/>
        <v>5.882352941176471</v>
      </c>
      <c r="K1180" t="s">
        <v>46</v>
      </c>
      <c r="L1180" s="18">
        <v>26</v>
      </c>
      <c r="M1180" s="2">
        <v>425</v>
      </c>
    </row>
    <row r="1181" spans="2:13" ht="12.75">
      <c r="B1181" s="239">
        <v>1200</v>
      </c>
      <c r="C1181" s="1" t="s">
        <v>479</v>
      </c>
      <c r="D1181" s="1" t="s">
        <v>54</v>
      </c>
      <c r="E1181" s="1" t="s">
        <v>24</v>
      </c>
      <c r="F1181" s="30" t="s">
        <v>480</v>
      </c>
      <c r="G1181" s="30" t="s">
        <v>474</v>
      </c>
      <c r="H1181" s="316">
        <f t="shared" si="86"/>
        <v>-6200</v>
      </c>
      <c r="I1181" s="256">
        <f t="shared" si="87"/>
        <v>2.823529411764706</v>
      </c>
      <c r="K1181" t="s">
        <v>46</v>
      </c>
      <c r="L1181" s="18">
        <v>26</v>
      </c>
      <c r="M1181" s="2">
        <v>425</v>
      </c>
    </row>
    <row r="1182" spans="2:13" ht="12.75">
      <c r="B1182" s="239">
        <v>1200</v>
      </c>
      <c r="C1182" s="1" t="s">
        <v>481</v>
      </c>
      <c r="D1182" s="1" t="s">
        <v>54</v>
      </c>
      <c r="E1182" s="1" t="s">
        <v>24</v>
      </c>
      <c r="F1182" s="30" t="s">
        <v>480</v>
      </c>
      <c r="G1182" s="30" t="s">
        <v>474</v>
      </c>
      <c r="H1182" s="316">
        <f t="shared" si="86"/>
        <v>-7400</v>
      </c>
      <c r="I1182" s="256">
        <f t="shared" si="87"/>
        <v>2.823529411764706</v>
      </c>
      <c r="K1182" t="s">
        <v>46</v>
      </c>
      <c r="L1182" s="18">
        <v>26</v>
      </c>
      <c r="M1182" s="2">
        <v>425</v>
      </c>
    </row>
    <row r="1183" spans="1:13" s="67" customFormat="1" ht="12.75">
      <c r="A1183" s="63"/>
      <c r="B1183" s="353">
        <f>SUM(B1179:B1182)</f>
        <v>7400</v>
      </c>
      <c r="C1183" s="63" t="s">
        <v>442</v>
      </c>
      <c r="D1183" s="64"/>
      <c r="E1183" s="63"/>
      <c r="F1183" s="64"/>
      <c r="G1183" s="65"/>
      <c r="H1183" s="317">
        <v>0</v>
      </c>
      <c r="I1183" s="318">
        <f t="shared" si="87"/>
        <v>17.41176470588235</v>
      </c>
      <c r="M1183" s="2">
        <v>425</v>
      </c>
    </row>
    <row r="1184" spans="2:13" ht="12.75">
      <c r="B1184" s="239"/>
      <c r="D1184" s="74"/>
      <c r="F1184" s="5"/>
      <c r="H1184" s="316">
        <f>H1183-B1184</f>
        <v>0</v>
      </c>
      <c r="I1184" s="256">
        <f t="shared" si="87"/>
        <v>0</v>
      </c>
      <c r="M1184" s="2">
        <v>425</v>
      </c>
    </row>
    <row r="1185" spans="2:13" ht="12.75">
      <c r="B1185" s="239"/>
      <c r="D1185" s="5"/>
      <c r="F1185" s="5"/>
      <c r="H1185" s="316">
        <f>H1184-B1185</f>
        <v>0</v>
      </c>
      <c r="I1185" s="256">
        <f t="shared" si="87"/>
        <v>0</v>
      </c>
      <c r="M1185" s="2">
        <v>425</v>
      </c>
    </row>
    <row r="1186" spans="2:13" ht="12.75">
      <c r="B1186" s="343">
        <v>2000</v>
      </c>
      <c r="C1186" s="1" t="s">
        <v>35</v>
      </c>
      <c r="D1186" s="15" t="s">
        <v>54</v>
      </c>
      <c r="E1186" s="1" t="s">
        <v>36</v>
      </c>
      <c r="F1186" s="30" t="s">
        <v>480</v>
      </c>
      <c r="G1186" s="30" t="s">
        <v>470</v>
      </c>
      <c r="H1186" s="316">
        <f>H1185-B1186</f>
        <v>-2000</v>
      </c>
      <c r="I1186" s="256">
        <f t="shared" si="87"/>
        <v>4.705882352941177</v>
      </c>
      <c r="K1186" t="s">
        <v>46</v>
      </c>
      <c r="L1186" s="18">
        <v>26</v>
      </c>
      <c r="M1186" s="2">
        <v>425</v>
      </c>
    </row>
    <row r="1187" spans="2:13" ht="12.75">
      <c r="B1187" s="239">
        <v>1600</v>
      </c>
      <c r="C1187" s="1" t="s">
        <v>35</v>
      </c>
      <c r="D1187" s="1" t="s">
        <v>54</v>
      </c>
      <c r="E1187" s="1" t="s">
        <v>36</v>
      </c>
      <c r="F1187" s="30" t="s">
        <v>480</v>
      </c>
      <c r="G1187" s="30" t="s">
        <v>472</v>
      </c>
      <c r="H1187" s="316">
        <f>H1186-B1187</f>
        <v>-3600</v>
      </c>
      <c r="I1187" s="256">
        <f t="shared" si="87"/>
        <v>3.764705882352941</v>
      </c>
      <c r="K1187" t="s">
        <v>46</v>
      </c>
      <c r="L1187" s="18">
        <v>26</v>
      </c>
      <c r="M1187" s="2">
        <v>425</v>
      </c>
    </row>
    <row r="1188" spans="1:13" s="67" customFormat="1" ht="12.75">
      <c r="A1188" s="63"/>
      <c r="B1188" s="353">
        <f>SUM(B1186:B1187)</f>
        <v>3600</v>
      </c>
      <c r="C1188" s="63"/>
      <c r="D1188" s="64"/>
      <c r="E1188" s="63" t="s">
        <v>36</v>
      </c>
      <c r="F1188" s="64"/>
      <c r="G1188" s="65"/>
      <c r="H1188" s="317">
        <v>0</v>
      </c>
      <c r="I1188" s="318">
        <f t="shared" si="87"/>
        <v>8.470588235294118</v>
      </c>
      <c r="M1188" s="2">
        <v>425</v>
      </c>
    </row>
    <row r="1189" spans="2:13" ht="12.75">
      <c r="B1189" s="239"/>
      <c r="D1189" s="5"/>
      <c r="F1189" s="5"/>
      <c r="H1189" s="316">
        <f>H1188-B1189</f>
        <v>0</v>
      </c>
      <c r="I1189" s="256">
        <f t="shared" si="87"/>
        <v>0</v>
      </c>
      <c r="M1189" s="2">
        <v>425</v>
      </c>
    </row>
    <row r="1190" spans="2:13" ht="12.75">
      <c r="B1190" s="239"/>
      <c r="D1190" s="5"/>
      <c r="F1190" s="5"/>
      <c r="H1190" s="316">
        <f>H1189-B1190</f>
        <v>0</v>
      </c>
      <c r="I1190" s="256">
        <f t="shared" si="87"/>
        <v>0</v>
      </c>
      <c r="M1190" s="2">
        <v>425</v>
      </c>
    </row>
    <row r="1191" spans="2:13" ht="12.75">
      <c r="B1191" s="239">
        <v>5000</v>
      </c>
      <c r="C1191" s="1" t="s">
        <v>69</v>
      </c>
      <c r="D1191" s="1" t="s">
        <v>54</v>
      </c>
      <c r="E1191" s="1" t="s">
        <v>24</v>
      </c>
      <c r="F1191" s="30" t="s">
        <v>482</v>
      </c>
      <c r="G1191" s="30" t="s">
        <v>470</v>
      </c>
      <c r="H1191" s="316">
        <f>H1190-B1191</f>
        <v>-5000</v>
      </c>
      <c r="I1191" s="256">
        <f t="shared" si="87"/>
        <v>11.764705882352942</v>
      </c>
      <c r="K1191" t="s">
        <v>46</v>
      </c>
      <c r="L1191" s="18">
        <v>26</v>
      </c>
      <c r="M1191" s="2">
        <v>425</v>
      </c>
    </row>
    <row r="1192" spans="2:13" ht="12.75">
      <c r="B1192" s="239">
        <v>5000</v>
      </c>
      <c r="C1192" s="1" t="s">
        <v>69</v>
      </c>
      <c r="D1192" s="1" t="s">
        <v>54</v>
      </c>
      <c r="E1192" s="1" t="s">
        <v>24</v>
      </c>
      <c r="F1192" s="30" t="s">
        <v>483</v>
      </c>
      <c r="G1192" s="30" t="s">
        <v>472</v>
      </c>
      <c r="H1192" s="316">
        <f>H1191-B1192</f>
        <v>-10000</v>
      </c>
      <c r="I1192" s="256">
        <f t="shared" si="87"/>
        <v>11.764705882352942</v>
      </c>
      <c r="K1192" t="s">
        <v>46</v>
      </c>
      <c r="L1192" s="18">
        <v>26</v>
      </c>
      <c r="M1192" s="2">
        <v>425</v>
      </c>
    </row>
    <row r="1193" spans="1:13" s="67" customFormat="1" ht="12.75">
      <c r="A1193" s="63"/>
      <c r="B1193" s="353">
        <f>SUM(B1191:B1192)</f>
        <v>10000</v>
      </c>
      <c r="C1193" s="63" t="s">
        <v>69</v>
      </c>
      <c r="D1193" s="63"/>
      <c r="E1193" s="63"/>
      <c r="F1193" s="64"/>
      <c r="G1193" s="65"/>
      <c r="H1193" s="317">
        <v>0</v>
      </c>
      <c r="I1193" s="318">
        <f t="shared" si="87"/>
        <v>23.529411764705884</v>
      </c>
      <c r="M1193" s="2">
        <v>425</v>
      </c>
    </row>
    <row r="1194" spans="2:13" ht="12.75">
      <c r="B1194" s="239"/>
      <c r="F1194" s="5"/>
      <c r="H1194" s="316">
        <f>H1193-B1194</f>
        <v>0</v>
      </c>
      <c r="I1194" s="256">
        <f t="shared" si="87"/>
        <v>0</v>
      </c>
      <c r="M1194" s="2">
        <v>425</v>
      </c>
    </row>
    <row r="1195" spans="2:13" ht="12.75">
      <c r="B1195" s="239"/>
      <c r="C1195" s="5"/>
      <c r="F1195" s="5"/>
      <c r="H1195" s="316">
        <f>H1194-B1195</f>
        <v>0</v>
      </c>
      <c r="I1195" s="256">
        <f t="shared" si="87"/>
        <v>0</v>
      </c>
      <c r="M1195" s="2">
        <v>425</v>
      </c>
    </row>
    <row r="1196" spans="2:13" ht="12.75">
      <c r="B1196" s="239">
        <v>2000</v>
      </c>
      <c r="C1196" s="1" t="s">
        <v>39</v>
      </c>
      <c r="D1196" s="1" t="s">
        <v>54</v>
      </c>
      <c r="E1196" s="1" t="s">
        <v>24</v>
      </c>
      <c r="F1196" s="30" t="s">
        <v>480</v>
      </c>
      <c r="G1196" s="30" t="s">
        <v>470</v>
      </c>
      <c r="H1196" s="316">
        <f>H1195-B1196</f>
        <v>-2000</v>
      </c>
      <c r="I1196" s="256">
        <f t="shared" si="87"/>
        <v>4.705882352941177</v>
      </c>
      <c r="K1196" t="s">
        <v>46</v>
      </c>
      <c r="L1196" s="18">
        <v>26</v>
      </c>
      <c r="M1196" s="2">
        <v>425</v>
      </c>
    </row>
    <row r="1197" spans="2:13" ht="12.75">
      <c r="B1197" s="239">
        <v>2000</v>
      </c>
      <c r="C1197" s="1" t="s">
        <v>39</v>
      </c>
      <c r="D1197" s="1" t="s">
        <v>54</v>
      </c>
      <c r="E1197" s="1" t="s">
        <v>24</v>
      </c>
      <c r="F1197" s="30" t="s">
        <v>480</v>
      </c>
      <c r="G1197" s="30" t="s">
        <v>472</v>
      </c>
      <c r="H1197" s="316">
        <f>H1196-B1197</f>
        <v>-4000</v>
      </c>
      <c r="I1197" s="256">
        <f t="shared" si="87"/>
        <v>4.705882352941177</v>
      </c>
      <c r="K1197" t="s">
        <v>46</v>
      </c>
      <c r="L1197" s="18">
        <v>26</v>
      </c>
      <c r="M1197" s="2">
        <v>425</v>
      </c>
    </row>
    <row r="1198" spans="2:13" ht="12.75">
      <c r="B1198" s="239">
        <v>500</v>
      </c>
      <c r="C1198" s="1" t="s">
        <v>39</v>
      </c>
      <c r="D1198" s="1" t="s">
        <v>54</v>
      </c>
      <c r="E1198" s="1" t="s">
        <v>24</v>
      </c>
      <c r="F1198" s="30" t="s">
        <v>480</v>
      </c>
      <c r="G1198" s="30" t="s">
        <v>472</v>
      </c>
      <c r="H1198" s="316">
        <f>H1197-B1198</f>
        <v>-4500</v>
      </c>
      <c r="I1198" s="256">
        <f t="shared" si="87"/>
        <v>1.1764705882352942</v>
      </c>
      <c r="K1198" t="s">
        <v>46</v>
      </c>
      <c r="L1198" s="18">
        <v>26</v>
      </c>
      <c r="M1198" s="2">
        <v>425</v>
      </c>
    </row>
    <row r="1199" spans="1:13" s="67" customFormat="1" ht="12.75">
      <c r="A1199" s="63"/>
      <c r="B1199" s="353">
        <f>SUM(B1196:B1198)</f>
        <v>4500</v>
      </c>
      <c r="C1199" s="64" t="s">
        <v>39</v>
      </c>
      <c r="D1199" s="63"/>
      <c r="E1199" s="63"/>
      <c r="F1199" s="64"/>
      <c r="G1199" s="65"/>
      <c r="H1199" s="317">
        <v>0</v>
      </c>
      <c r="I1199" s="318">
        <f t="shared" si="87"/>
        <v>10.588235294117647</v>
      </c>
      <c r="M1199" s="2">
        <v>425</v>
      </c>
    </row>
    <row r="1200" spans="2:13" ht="12.75">
      <c r="B1200" s="239"/>
      <c r="C1200" s="5"/>
      <c r="F1200" s="5"/>
      <c r="H1200" s="316">
        <f>H1199-B1200</f>
        <v>0</v>
      </c>
      <c r="I1200" s="256">
        <f t="shared" si="87"/>
        <v>0</v>
      </c>
      <c r="M1200" s="2">
        <v>425</v>
      </c>
    </row>
    <row r="1201" spans="2:13" ht="12.75">
      <c r="B1201" s="239"/>
      <c r="C1201" s="5"/>
      <c r="F1201" s="5"/>
      <c r="H1201" s="316">
        <f>H1200-B1201</f>
        <v>0</v>
      </c>
      <c r="I1201" s="256">
        <f t="shared" si="87"/>
        <v>0</v>
      </c>
      <c r="M1201" s="2">
        <v>425</v>
      </c>
    </row>
    <row r="1202" spans="2:13" ht="12.75">
      <c r="B1202" s="239">
        <v>1800</v>
      </c>
      <c r="C1202" s="1" t="s">
        <v>71</v>
      </c>
      <c r="D1202" s="1" t="s">
        <v>54</v>
      </c>
      <c r="E1202" s="1" t="s">
        <v>41</v>
      </c>
      <c r="F1202" s="30" t="s">
        <v>480</v>
      </c>
      <c r="G1202" s="30" t="s">
        <v>472</v>
      </c>
      <c r="H1202" s="316">
        <f>H1201-B1202</f>
        <v>-1800</v>
      </c>
      <c r="I1202" s="256">
        <f t="shared" si="87"/>
        <v>4.235294117647059</v>
      </c>
      <c r="K1202" t="s">
        <v>46</v>
      </c>
      <c r="L1202" s="18">
        <v>26</v>
      </c>
      <c r="M1202" s="2">
        <v>425</v>
      </c>
    </row>
    <row r="1203" spans="1:13" s="67" customFormat="1" ht="12.75">
      <c r="A1203" s="63"/>
      <c r="B1203" s="353">
        <f>SUM(B1202)</f>
        <v>1800</v>
      </c>
      <c r="C1203" s="64"/>
      <c r="D1203" s="63"/>
      <c r="E1203" s="63" t="s">
        <v>41</v>
      </c>
      <c r="F1203" s="64"/>
      <c r="G1203" s="65"/>
      <c r="H1203" s="317">
        <v>0</v>
      </c>
      <c r="I1203" s="318">
        <f t="shared" si="87"/>
        <v>4.235294117647059</v>
      </c>
      <c r="M1203" s="2">
        <v>425</v>
      </c>
    </row>
    <row r="1204" spans="2:13" ht="12.75">
      <c r="B1204" s="74"/>
      <c r="C1204" s="5"/>
      <c r="F1204" s="5"/>
      <c r="H1204" s="316">
        <f>H1203-B1204</f>
        <v>0</v>
      </c>
      <c r="I1204" s="256">
        <f t="shared" si="87"/>
        <v>0</v>
      </c>
      <c r="M1204" s="2">
        <v>425</v>
      </c>
    </row>
    <row r="1205" spans="2:13" ht="12.75">
      <c r="B1205" s="74"/>
      <c r="C1205" s="5"/>
      <c r="F1205" s="5"/>
      <c r="H1205" s="316">
        <f>H1204-B1205</f>
        <v>0</v>
      </c>
      <c r="I1205" s="256">
        <f t="shared" si="87"/>
        <v>0</v>
      </c>
      <c r="M1205" s="2">
        <v>425</v>
      </c>
    </row>
    <row r="1206" spans="2:13" ht="12.75">
      <c r="B1206" s="74"/>
      <c r="C1206" s="5"/>
      <c r="F1206" s="5"/>
      <c r="H1206" s="316">
        <f>H1205-B1206</f>
        <v>0</v>
      </c>
      <c r="I1206" s="256">
        <f t="shared" si="87"/>
        <v>0</v>
      </c>
      <c r="M1206" s="2">
        <v>425</v>
      </c>
    </row>
    <row r="1207" spans="2:13" ht="12.75">
      <c r="B1207" s="74"/>
      <c r="C1207" s="5"/>
      <c r="F1207" s="74"/>
      <c r="H1207" s="316">
        <f>H1206-B1207</f>
        <v>0</v>
      </c>
      <c r="I1207" s="256">
        <f t="shared" si="87"/>
        <v>0</v>
      </c>
      <c r="M1207" s="2">
        <v>425</v>
      </c>
    </row>
    <row r="1208" spans="1:13" s="60" customFormat="1" ht="12.75">
      <c r="A1208" s="63"/>
      <c r="B1208" s="358">
        <f>+B1211+B1225+B1234+B1242+B1257+B1265</f>
        <v>83000</v>
      </c>
      <c r="C1208" s="68" t="s">
        <v>484</v>
      </c>
      <c r="D1208" s="69" t="s">
        <v>485</v>
      </c>
      <c r="E1208" s="68" t="s">
        <v>15</v>
      </c>
      <c r="F1208" s="70" t="s">
        <v>486</v>
      </c>
      <c r="G1208" s="77" t="s">
        <v>358</v>
      </c>
      <c r="H1208" s="317">
        <f>H1207-B1208</f>
        <v>-83000</v>
      </c>
      <c r="I1208" s="318">
        <f t="shared" si="87"/>
        <v>195.2941176470588</v>
      </c>
      <c r="J1208" s="66"/>
      <c r="K1208" s="66"/>
      <c r="L1208" s="67"/>
      <c r="M1208" s="2">
        <v>425</v>
      </c>
    </row>
    <row r="1209" spans="2:13" ht="12.75">
      <c r="B1209" s="257"/>
      <c r="C1209" s="5"/>
      <c r="F1209" s="5"/>
      <c r="H1209" s="316">
        <v>0</v>
      </c>
      <c r="I1209" s="256">
        <f t="shared" si="87"/>
        <v>0</v>
      </c>
      <c r="M1209" s="2">
        <v>425</v>
      </c>
    </row>
    <row r="1210" spans="2:13" ht="12.75">
      <c r="B1210" s="198">
        <v>5000</v>
      </c>
      <c r="C1210" s="1" t="s">
        <v>18</v>
      </c>
      <c r="D1210" s="1" t="s">
        <v>12</v>
      </c>
      <c r="E1210" s="1" t="s">
        <v>46</v>
      </c>
      <c r="F1210" s="62" t="s">
        <v>487</v>
      </c>
      <c r="G1210" s="30" t="s">
        <v>488</v>
      </c>
      <c r="H1210" s="316">
        <f>H1209-B1210</f>
        <v>-5000</v>
      </c>
      <c r="I1210" s="256">
        <f t="shared" si="87"/>
        <v>11.764705882352942</v>
      </c>
      <c r="K1210" t="s">
        <v>0</v>
      </c>
      <c r="L1210">
        <v>27</v>
      </c>
      <c r="M1210" s="2">
        <v>425</v>
      </c>
    </row>
    <row r="1211" spans="1:13" s="67" customFormat="1" ht="12.75">
      <c r="A1211" s="63"/>
      <c r="B1211" s="358">
        <f>SUM(B1210)</f>
        <v>5000</v>
      </c>
      <c r="C1211" s="64" t="s">
        <v>18</v>
      </c>
      <c r="D1211" s="63"/>
      <c r="E1211" s="63"/>
      <c r="F1211" s="65"/>
      <c r="G1211" s="65"/>
      <c r="H1211" s="317">
        <v>0</v>
      </c>
      <c r="I1211" s="318">
        <f t="shared" si="87"/>
        <v>11.764705882352942</v>
      </c>
      <c r="M1211" s="2">
        <v>425</v>
      </c>
    </row>
    <row r="1212" spans="2:13" ht="12.75">
      <c r="B1212" s="257"/>
      <c r="C1212" s="5"/>
      <c r="H1212" s="316">
        <f aca="true" t="shared" si="88" ref="H1212:H1224">H1211-B1212</f>
        <v>0</v>
      </c>
      <c r="I1212" s="256">
        <f t="shared" si="87"/>
        <v>0</v>
      </c>
      <c r="M1212" s="2">
        <v>425</v>
      </c>
    </row>
    <row r="1213" spans="2:13" ht="12.75">
      <c r="B1213" s="257"/>
      <c r="C1213" s="5"/>
      <c r="H1213" s="316">
        <f t="shared" si="88"/>
        <v>0</v>
      </c>
      <c r="I1213" s="256">
        <f t="shared" si="87"/>
        <v>0</v>
      </c>
      <c r="M1213" s="2">
        <v>425</v>
      </c>
    </row>
    <row r="1214" spans="2:13" ht="12.75">
      <c r="B1214" s="257">
        <v>1000</v>
      </c>
      <c r="C1214" s="1" t="s">
        <v>489</v>
      </c>
      <c r="D1214" s="1" t="s">
        <v>54</v>
      </c>
      <c r="E1214" s="1" t="s">
        <v>24</v>
      </c>
      <c r="F1214" s="30" t="s">
        <v>490</v>
      </c>
      <c r="G1214" s="30" t="s">
        <v>474</v>
      </c>
      <c r="H1214" s="316">
        <f t="shared" si="88"/>
        <v>-1000</v>
      </c>
      <c r="I1214" s="256">
        <f t="shared" si="87"/>
        <v>2.3529411764705883</v>
      </c>
      <c r="K1214" t="s">
        <v>46</v>
      </c>
      <c r="L1214" s="18">
        <v>27</v>
      </c>
      <c r="M1214" s="2">
        <v>425</v>
      </c>
    </row>
    <row r="1215" spans="2:13" ht="12.75">
      <c r="B1215" s="257">
        <v>2000</v>
      </c>
      <c r="C1215" s="1" t="s">
        <v>491</v>
      </c>
      <c r="D1215" s="1" t="s">
        <v>12</v>
      </c>
      <c r="E1215" s="1" t="s">
        <v>24</v>
      </c>
      <c r="F1215" s="30" t="s">
        <v>490</v>
      </c>
      <c r="G1215" s="30" t="s">
        <v>488</v>
      </c>
      <c r="H1215" s="316">
        <f t="shared" si="88"/>
        <v>-3000</v>
      </c>
      <c r="I1215" s="256">
        <f t="shared" si="87"/>
        <v>4.705882352941177</v>
      </c>
      <c r="K1215" t="s">
        <v>46</v>
      </c>
      <c r="L1215" s="18">
        <v>27</v>
      </c>
      <c r="M1215" s="2">
        <v>425</v>
      </c>
    </row>
    <row r="1216" spans="2:13" ht="12.75">
      <c r="B1216" s="257">
        <v>2000</v>
      </c>
      <c r="C1216" s="1" t="s">
        <v>492</v>
      </c>
      <c r="D1216" s="1" t="s">
        <v>12</v>
      </c>
      <c r="E1216" s="1" t="s">
        <v>24</v>
      </c>
      <c r="F1216" s="30" t="s">
        <v>490</v>
      </c>
      <c r="G1216" s="30" t="s">
        <v>488</v>
      </c>
      <c r="H1216" s="316">
        <f t="shared" si="88"/>
        <v>-5000</v>
      </c>
      <c r="I1216" s="256">
        <f t="shared" si="87"/>
        <v>4.705882352941177</v>
      </c>
      <c r="K1216" t="s">
        <v>46</v>
      </c>
      <c r="L1216" s="18">
        <v>27</v>
      </c>
      <c r="M1216" s="2">
        <v>425</v>
      </c>
    </row>
    <row r="1217" spans="2:13" ht="12.75">
      <c r="B1217" s="257">
        <v>2000</v>
      </c>
      <c r="C1217" s="1" t="s">
        <v>493</v>
      </c>
      <c r="D1217" s="1" t="s">
        <v>54</v>
      </c>
      <c r="E1217" s="1" t="s">
        <v>24</v>
      </c>
      <c r="F1217" s="30" t="s">
        <v>490</v>
      </c>
      <c r="G1217" s="30" t="s">
        <v>494</v>
      </c>
      <c r="H1217" s="316">
        <f t="shared" si="88"/>
        <v>-7000</v>
      </c>
      <c r="I1217" s="256">
        <f t="shared" si="87"/>
        <v>4.705882352941177</v>
      </c>
      <c r="K1217" t="s">
        <v>46</v>
      </c>
      <c r="L1217" s="18">
        <v>27</v>
      </c>
      <c r="M1217" s="2">
        <v>425</v>
      </c>
    </row>
    <row r="1218" spans="2:13" ht="12.75">
      <c r="B1218" s="257">
        <v>2000</v>
      </c>
      <c r="C1218" s="1" t="s">
        <v>495</v>
      </c>
      <c r="D1218" s="1" t="s">
        <v>54</v>
      </c>
      <c r="E1218" s="1" t="s">
        <v>24</v>
      </c>
      <c r="F1218" s="30" t="s">
        <v>490</v>
      </c>
      <c r="G1218" s="30" t="s">
        <v>494</v>
      </c>
      <c r="H1218" s="316">
        <f t="shared" si="88"/>
        <v>-9000</v>
      </c>
      <c r="I1218" s="256">
        <f t="shared" si="87"/>
        <v>4.705882352941177</v>
      </c>
      <c r="K1218" t="s">
        <v>46</v>
      </c>
      <c r="L1218" s="18">
        <v>27</v>
      </c>
      <c r="M1218" s="2">
        <v>425</v>
      </c>
    </row>
    <row r="1219" spans="2:13" ht="12.75">
      <c r="B1219" s="257">
        <v>1500</v>
      </c>
      <c r="C1219" s="1" t="s">
        <v>496</v>
      </c>
      <c r="D1219" s="1" t="s">
        <v>54</v>
      </c>
      <c r="E1219" s="1" t="s">
        <v>24</v>
      </c>
      <c r="F1219" s="30" t="s">
        <v>490</v>
      </c>
      <c r="G1219" s="30" t="s">
        <v>497</v>
      </c>
      <c r="H1219" s="316">
        <f t="shared" si="88"/>
        <v>-10500</v>
      </c>
      <c r="I1219" s="256">
        <f t="shared" si="87"/>
        <v>3.5294117647058822</v>
      </c>
      <c r="K1219" t="s">
        <v>46</v>
      </c>
      <c r="L1219" s="18">
        <v>27</v>
      </c>
      <c r="M1219" s="2">
        <v>425</v>
      </c>
    </row>
    <row r="1220" spans="2:13" ht="12.75">
      <c r="B1220" s="257">
        <v>1500</v>
      </c>
      <c r="C1220" s="1" t="s">
        <v>498</v>
      </c>
      <c r="D1220" s="1" t="s">
        <v>54</v>
      </c>
      <c r="E1220" s="1" t="s">
        <v>24</v>
      </c>
      <c r="F1220" s="30" t="s">
        <v>490</v>
      </c>
      <c r="G1220" s="30" t="s">
        <v>497</v>
      </c>
      <c r="H1220" s="316">
        <f t="shared" si="88"/>
        <v>-12000</v>
      </c>
      <c r="I1220" s="256">
        <f t="shared" si="87"/>
        <v>3.5294117647058822</v>
      </c>
      <c r="K1220" t="s">
        <v>46</v>
      </c>
      <c r="L1220" s="18">
        <v>27</v>
      </c>
      <c r="M1220" s="2">
        <v>425</v>
      </c>
    </row>
    <row r="1221" spans="2:13" ht="12.75">
      <c r="B1221" s="257">
        <v>2000</v>
      </c>
      <c r="C1221" s="1" t="s">
        <v>499</v>
      </c>
      <c r="D1221" s="1" t="s">
        <v>54</v>
      </c>
      <c r="E1221" s="1" t="s">
        <v>24</v>
      </c>
      <c r="F1221" s="30" t="s">
        <v>490</v>
      </c>
      <c r="G1221" s="30" t="s">
        <v>500</v>
      </c>
      <c r="H1221" s="316">
        <f t="shared" si="88"/>
        <v>-14000</v>
      </c>
      <c r="I1221" s="256">
        <f t="shared" si="87"/>
        <v>4.705882352941177</v>
      </c>
      <c r="K1221" t="s">
        <v>46</v>
      </c>
      <c r="L1221" s="18">
        <v>27</v>
      </c>
      <c r="M1221" s="2">
        <v>425</v>
      </c>
    </row>
    <row r="1222" spans="2:13" ht="12.75">
      <c r="B1222" s="257">
        <v>2000</v>
      </c>
      <c r="C1222" s="1" t="s">
        <v>501</v>
      </c>
      <c r="D1222" s="1" t="s">
        <v>54</v>
      </c>
      <c r="E1222" s="1" t="s">
        <v>24</v>
      </c>
      <c r="F1222" s="30" t="s">
        <v>490</v>
      </c>
      <c r="G1222" s="30" t="s">
        <v>500</v>
      </c>
      <c r="H1222" s="316">
        <f t="shared" si="88"/>
        <v>-16000</v>
      </c>
      <c r="I1222" s="256">
        <f t="shared" si="87"/>
        <v>4.705882352941177</v>
      </c>
      <c r="K1222" t="s">
        <v>46</v>
      </c>
      <c r="L1222" s="18">
        <v>27</v>
      </c>
      <c r="M1222" s="2">
        <v>425</v>
      </c>
    </row>
    <row r="1223" spans="2:13" ht="12.75">
      <c r="B1223" s="257">
        <v>2800</v>
      </c>
      <c r="C1223" s="15" t="s">
        <v>1559</v>
      </c>
      <c r="D1223" s="1" t="s">
        <v>54</v>
      </c>
      <c r="E1223" s="1" t="s">
        <v>24</v>
      </c>
      <c r="F1223" s="30" t="s">
        <v>1558</v>
      </c>
      <c r="G1223" s="30" t="s">
        <v>502</v>
      </c>
      <c r="H1223" s="316">
        <f t="shared" si="88"/>
        <v>-18800</v>
      </c>
      <c r="I1223" s="256">
        <f t="shared" si="87"/>
        <v>6.588235294117647</v>
      </c>
      <c r="K1223" t="s">
        <v>46</v>
      </c>
      <c r="L1223" s="18">
        <v>27</v>
      </c>
      <c r="M1223" s="2">
        <v>425</v>
      </c>
    </row>
    <row r="1224" spans="2:13" ht="12.75">
      <c r="B1224" s="257">
        <v>2500</v>
      </c>
      <c r="C1224" s="1" t="s">
        <v>503</v>
      </c>
      <c r="D1224" s="1" t="s">
        <v>54</v>
      </c>
      <c r="E1224" s="1" t="s">
        <v>24</v>
      </c>
      <c r="F1224" s="30" t="s">
        <v>504</v>
      </c>
      <c r="G1224" s="30" t="s">
        <v>505</v>
      </c>
      <c r="H1224" s="316">
        <f t="shared" si="88"/>
        <v>-21300</v>
      </c>
      <c r="I1224" s="256">
        <f t="shared" si="87"/>
        <v>5.882352941176471</v>
      </c>
      <c r="K1224" t="s">
        <v>46</v>
      </c>
      <c r="L1224" s="18">
        <v>27</v>
      </c>
      <c r="M1224" s="2">
        <v>425</v>
      </c>
    </row>
    <row r="1225" spans="1:13" s="67" customFormat="1" ht="12.75">
      <c r="A1225" s="63"/>
      <c r="B1225" s="358">
        <f>SUM(B1214:B1224)</f>
        <v>21300</v>
      </c>
      <c r="C1225" s="64" t="s">
        <v>68</v>
      </c>
      <c r="D1225" s="63"/>
      <c r="E1225" s="63"/>
      <c r="F1225" s="65"/>
      <c r="G1225" s="65"/>
      <c r="H1225" s="317">
        <v>0</v>
      </c>
      <c r="I1225" s="318">
        <f t="shared" si="87"/>
        <v>50.11764705882353</v>
      </c>
      <c r="M1225" s="2">
        <v>425</v>
      </c>
    </row>
    <row r="1226" spans="2:13" ht="12.75">
      <c r="B1226" s="257"/>
      <c r="C1226" s="5"/>
      <c r="H1226" s="316">
        <f aca="true" t="shared" si="89" ref="H1226:H1233">H1225-B1226</f>
        <v>0</v>
      </c>
      <c r="I1226" s="256">
        <f t="shared" si="87"/>
        <v>0</v>
      </c>
      <c r="M1226" s="2">
        <v>425</v>
      </c>
    </row>
    <row r="1227" spans="2:13" ht="12.75">
      <c r="B1227" s="257"/>
      <c r="C1227" s="5"/>
      <c r="H1227" s="316">
        <f t="shared" si="89"/>
        <v>0</v>
      </c>
      <c r="I1227" s="256">
        <f t="shared" si="87"/>
        <v>0</v>
      </c>
      <c r="M1227" s="2">
        <v>425</v>
      </c>
    </row>
    <row r="1228" spans="2:13" ht="12.75">
      <c r="B1228" s="198">
        <v>1700</v>
      </c>
      <c r="C1228" s="1" t="s">
        <v>35</v>
      </c>
      <c r="D1228" s="1" t="s">
        <v>12</v>
      </c>
      <c r="E1228" s="1" t="s">
        <v>36</v>
      </c>
      <c r="F1228" s="30" t="s">
        <v>490</v>
      </c>
      <c r="G1228" s="30" t="s">
        <v>488</v>
      </c>
      <c r="H1228" s="316">
        <f t="shared" si="89"/>
        <v>-1700</v>
      </c>
      <c r="I1228" s="256">
        <f t="shared" si="87"/>
        <v>4</v>
      </c>
      <c r="K1228" t="s">
        <v>46</v>
      </c>
      <c r="L1228" s="18">
        <v>27</v>
      </c>
      <c r="M1228" s="2">
        <v>425</v>
      </c>
    </row>
    <row r="1229" spans="2:13" ht="12.75">
      <c r="B1229" s="198">
        <v>1600</v>
      </c>
      <c r="C1229" s="1" t="s">
        <v>35</v>
      </c>
      <c r="D1229" s="1" t="s">
        <v>54</v>
      </c>
      <c r="E1229" s="1" t="s">
        <v>36</v>
      </c>
      <c r="F1229" s="30" t="s">
        <v>490</v>
      </c>
      <c r="G1229" s="30" t="s">
        <v>494</v>
      </c>
      <c r="H1229" s="316">
        <f t="shared" si="89"/>
        <v>-3300</v>
      </c>
      <c r="I1229" s="256">
        <f t="shared" si="87"/>
        <v>3.764705882352941</v>
      </c>
      <c r="K1229" t="s">
        <v>46</v>
      </c>
      <c r="L1229" s="18">
        <v>27</v>
      </c>
      <c r="M1229" s="2">
        <v>425</v>
      </c>
    </row>
    <row r="1230" spans="2:13" ht="12.75">
      <c r="B1230" s="257">
        <v>1400</v>
      </c>
      <c r="C1230" s="1" t="s">
        <v>35</v>
      </c>
      <c r="D1230" s="1" t="s">
        <v>54</v>
      </c>
      <c r="E1230" s="1" t="s">
        <v>36</v>
      </c>
      <c r="F1230" s="30" t="s">
        <v>490</v>
      </c>
      <c r="G1230" s="30" t="s">
        <v>497</v>
      </c>
      <c r="H1230" s="316">
        <f t="shared" si="89"/>
        <v>-4700</v>
      </c>
      <c r="I1230" s="256">
        <f t="shared" si="87"/>
        <v>3.2941176470588234</v>
      </c>
      <c r="K1230" t="s">
        <v>46</v>
      </c>
      <c r="L1230" s="18">
        <v>27</v>
      </c>
      <c r="M1230" s="2">
        <v>425</v>
      </c>
    </row>
    <row r="1231" spans="2:13" ht="12.75">
      <c r="B1231" s="198">
        <v>1700</v>
      </c>
      <c r="C1231" s="1" t="s">
        <v>35</v>
      </c>
      <c r="D1231" s="1" t="s">
        <v>54</v>
      </c>
      <c r="E1231" s="1" t="s">
        <v>36</v>
      </c>
      <c r="F1231" s="30" t="s">
        <v>490</v>
      </c>
      <c r="G1231" s="30" t="s">
        <v>500</v>
      </c>
      <c r="H1231" s="316">
        <f t="shared" si="89"/>
        <v>-6400</v>
      </c>
      <c r="I1231" s="256">
        <f t="shared" si="87"/>
        <v>4</v>
      </c>
      <c r="K1231" t="s">
        <v>46</v>
      </c>
      <c r="L1231" s="18">
        <v>27</v>
      </c>
      <c r="M1231" s="2">
        <v>425</v>
      </c>
    </row>
    <row r="1232" spans="2:13" ht="12.75">
      <c r="B1232" s="257">
        <v>1100</v>
      </c>
      <c r="C1232" s="1" t="s">
        <v>35</v>
      </c>
      <c r="D1232" s="1" t="s">
        <v>54</v>
      </c>
      <c r="E1232" s="1" t="s">
        <v>36</v>
      </c>
      <c r="F1232" s="30" t="s">
        <v>490</v>
      </c>
      <c r="G1232" s="30" t="s">
        <v>502</v>
      </c>
      <c r="H1232" s="316">
        <f t="shared" si="89"/>
        <v>-7500</v>
      </c>
      <c r="I1232" s="256">
        <f t="shared" si="87"/>
        <v>2.588235294117647</v>
      </c>
      <c r="K1232" t="s">
        <v>46</v>
      </c>
      <c r="L1232" s="18">
        <v>27</v>
      </c>
      <c r="M1232" s="2">
        <v>425</v>
      </c>
    </row>
    <row r="1233" spans="2:13" ht="12.75">
      <c r="B1233" s="257">
        <v>1200</v>
      </c>
      <c r="C1233" s="1" t="s">
        <v>35</v>
      </c>
      <c r="D1233" s="1" t="s">
        <v>54</v>
      </c>
      <c r="E1233" s="1" t="s">
        <v>36</v>
      </c>
      <c r="F1233" s="30" t="s">
        <v>490</v>
      </c>
      <c r="G1233" s="30" t="s">
        <v>505</v>
      </c>
      <c r="H1233" s="316">
        <f t="shared" si="89"/>
        <v>-8700</v>
      </c>
      <c r="I1233" s="256">
        <f t="shared" si="87"/>
        <v>2.823529411764706</v>
      </c>
      <c r="K1233" t="s">
        <v>46</v>
      </c>
      <c r="L1233" s="18">
        <v>27</v>
      </c>
      <c r="M1233" s="2">
        <v>425</v>
      </c>
    </row>
    <row r="1234" spans="1:13" s="67" customFormat="1" ht="12.75">
      <c r="A1234" s="63"/>
      <c r="B1234" s="358">
        <f>SUM(B1228:B1233)</f>
        <v>8700</v>
      </c>
      <c r="C1234" s="64"/>
      <c r="D1234" s="63"/>
      <c r="E1234" s="63" t="s">
        <v>36</v>
      </c>
      <c r="F1234" s="65"/>
      <c r="G1234" s="65"/>
      <c r="H1234" s="317">
        <v>0</v>
      </c>
      <c r="I1234" s="318">
        <f t="shared" si="87"/>
        <v>20.470588235294116</v>
      </c>
      <c r="M1234" s="2">
        <v>425</v>
      </c>
    </row>
    <row r="1235" spans="2:13" ht="12.75">
      <c r="B1235" s="257"/>
      <c r="C1235" s="5"/>
      <c r="H1235" s="316">
        <f aca="true" t="shared" si="90" ref="H1235:H1241">H1234-B1235</f>
        <v>0</v>
      </c>
      <c r="I1235" s="256">
        <f t="shared" si="87"/>
        <v>0</v>
      </c>
      <c r="M1235" s="2">
        <v>425</v>
      </c>
    </row>
    <row r="1236" spans="2:13" ht="12.75">
      <c r="B1236" s="257"/>
      <c r="C1236" s="5"/>
      <c r="H1236" s="316">
        <f t="shared" si="90"/>
        <v>0</v>
      </c>
      <c r="I1236" s="256">
        <f t="shared" si="87"/>
        <v>0</v>
      </c>
      <c r="M1236" s="2">
        <v>425</v>
      </c>
    </row>
    <row r="1237" spans="2:13" ht="12.75">
      <c r="B1237" s="257">
        <v>5000</v>
      </c>
      <c r="C1237" s="1" t="s">
        <v>69</v>
      </c>
      <c r="D1237" s="1" t="s">
        <v>54</v>
      </c>
      <c r="E1237" s="1" t="s">
        <v>24</v>
      </c>
      <c r="F1237" s="30" t="s">
        <v>506</v>
      </c>
      <c r="G1237" s="30" t="s">
        <v>488</v>
      </c>
      <c r="H1237" s="316">
        <f t="shared" si="90"/>
        <v>-5000</v>
      </c>
      <c r="I1237" s="256">
        <f t="shared" si="87"/>
        <v>11.764705882352942</v>
      </c>
      <c r="K1237" t="s">
        <v>46</v>
      </c>
      <c r="L1237" s="18">
        <v>27</v>
      </c>
      <c r="M1237" s="2">
        <v>425</v>
      </c>
    </row>
    <row r="1238" spans="2:13" ht="12.75">
      <c r="B1238" s="257">
        <v>5000</v>
      </c>
      <c r="C1238" s="1" t="s">
        <v>69</v>
      </c>
      <c r="D1238" s="1" t="s">
        <v>54</v>
      </c>
      <c r="E1238" s="1" t="s">
        <v>24</v>
      </c>
      <c r="F1238" s="30" t="s">
        <v>506</v>
      </c>
      <c r="G1238" s="30" t="s">
        <v>494</v>
      </c>
      <c r="H1238" s="316">
        <f t="shared" si="90"/>
        <v>-10000</v>
      </c>
      <c r="I1238" s="256">
        <f t="shared" si="87"/>
        <v>11.764705882352942</v>
      </c>
      <c r="K1238" t="s">
        <v>46</v>
      </c>
      <c r="L1238" s="18">
        <v>27</v>
      </c>
      <c r="M1238" s="2">
        <v>425</v>
      </c>
    </row>
    <row r="1239" spans="2:13" ht="12.75">
      <c r="B1239" s="257">
        <v>5000</v>
      </c>
      <c r="C1239" s="1" t="s">
        <v>69</v>
      </c>
      <c r="D1239" s="1" t="s">
        <v>54</v>
      </c>
      <c r="E1239" s="1" t="s">
        <v>24</v>
      </c>
      <c r="F1239" s="30" t="s">
        <v>506</v>
      </c>
      <c r="G1239" s="30" t="s">
        <v>497</v>
      </c>
      <c r="H1239" s="316">
        <f t="shared" si="90"/>
        <v>-15000</v>
      </c>
      <c r="I1239" s="256">
        <f t="shared" si="87"/>
        <v>11.764705882352942</v>
      </c>
      <c r="K1239" t="s">
        <v>46</v>
      </c>
      <c r="L1239" s="18">
        <v>27</v>
      </c>
      <c r="M1239" s="2">
        <v>425</v>
      </c>
    </row>
    <row r="1240" spans="2:13" ht="12.75">
      <c r="B1240" s="257">
        <v>5000</v>
      </c>
      <c r="C1240" s="1" t="s">
        <v>69</v>
      </c>
      <c r="D1240" s="1" t="s">
        <v>54</v>
      </c>
      <c r="E1240" s="1" t="s">
        <v>24</v>
      </c>
      <c r="F1240" s="30" t="s">
        <v>506</v>
      </c>
      <c r="G1240" s="30" t="s">
        <v>500</v>
      </c>
      <c r="H1240" s="316">
        <f t="shared" si="90"/>
        <v>-20000</v>
      </c>
      <c r="I1240" s="256">
        <f t="shared" si="87"/>
        <v>11.764705882352942</v>
      </c>
      <c r="K1240" t="s">
        <v>46</v>
      </c>
      <c r="L1240" s="18">
        <v>27</v>
      </c>
      <c r="M1240" s="2">
        <v>425</v>
      </c>
    </row>
    <row r="1241" spans="2:13" ht="12.75">
      <c r="B1241" s="257">
        <v>5000</v>
      </c>
      <c r="C1241" s="1" t="s">
        <v>69</v>
      </c>
      <c r="D1241" s="1" t="s">
        <v>54</v>
      </c>
      <c r="E1241" s="1" t="s">
        <v>24</v>
      </c>
      <c r="F1241" s="30" t="s">
        <v>506</v>
      </c>
      <c r="G1241" s="30" t="s">
        <v>502</v>
      </c>
      <c r="H1241" s="316">
        <f t="shared" si="90"/>
        <v>-25000</v>
      </c>
      <c r="I1241" s="256">
        <f aca="true" t="shared" si="91" ref="I1241:I1304">+B1241/M1241</f>
        <v>11.764705882352942</v>
      </c>
      <c r="K1241" t="s">
        <v>46</v>
      </c>
      <c r="L1241" s="18">
        <v>27</v>
      </c>
      <c r="M1241" s="2">
        <v>425</v>
      </c>
    </row>
    <row r="1242" spans="1:13" s="67" customFormat="1" ht="12.75">
      <c r="A1242" s="63"/>
      <c r="B1242" s="358">
        <f>SUM(B1237:B1241)</f>
        <v>25000</v>
      </c>
      <c r="C1242" s="63" t="s">
        <v>69</v>
      </c>
      <c r="D1242" s="63"/>
      <c r="E1242" s="63"/>
      <c r="F1242" s="65"/>
      <c r="G1242" s="65"/>
      <c r="H1242" s="317">
        <v>0</v>
      </c>
      <c r="I1242" s="318">
        <f t="shared" si="91"/>
        <v>58.8235294117647</v>
      </c>
      <c r="M1242" s="2">
        <v>425</v>
      </c>
    </row>
    <row r="1243" spans="2:13" ht="12.75">
      <c r="B1243" s="257"/>
      <c r="H1243" s="316">
        <f aca="true" t="shared" si="92" ref="H1243:H1256">H1242-B1243</f>
        <v>0</v>
      </c>
      <c r="I1243" s="256">
        <f t="shared" si="91"/>
        <v>0</v>
      </c>
      <c r="M1243" s="2">
        <v>425</v>
      </c>
    </row>
    <row r="1244" spans="2:13" ht="12.75">
      <c r="B1244" s="364"/>
      <c r="H1244" s="316">
        <f t="shared" si="92"/>
        <v>0</v>
      </c>
      <c r="I1244" s="256">
        <f t="shared" si="91"/>
        <v>0</v>
      </c>
      <c r="M1244" s="2">
        <v>425</v>
      </c>
    </row>
    <row r="1245" spans="2:13" ht="12.75">
      <c r="B1245" s="257">
        <v>2000</v>
      </c>
      <c r="C1245" s="1" t="s">
        <v>39</v>
      </c>
      <c r="D1245" s="1" t="s">
        <v>12</v>
      </c>
      <c r="E1245" s="1" t="s">
        <v>24</v>
      </c>
      <c r="F1245" s="30" t="s">
        <v>490</v>
      </c>
      <c r="G1245" s="30" t="s">
        <v>488</v>
      </c>
      <c r="H1245" s="316">
        <f t="shared" si="92"/>
        <v>-2000</v>
      </c>
      <c r="I1245" s="256">
        <f t="shared" si="91"/>
        <v>4.705882352941177</v>
      </c>
      <c r="K1245" t="s">
        <v>46</v>
      </c>
      <c r="L1245" s="18">
        <v>27</v>
      </c>
      <c r="M1245" s="2">
        <v>425</v>
      </c>
    </row>
    <row r="1246" spans="2:13" ht="12.75">
      <c r="B1246" s="257">
        <v>500</v>
      </c>
      <c r="C1246" s="1" t="s">
        <v>39</v>
      </c>
      <c r="D1246" s="1" t="s">
        <v>54</v>
      </c>
      <c r="E1246" s="1" t="s">
        <v>24</v>
      </c>
      <c r="F1246" s="30" t="s">
        <v>490</v>
      </c>
      <c r="G1246" s="30" t="s">
        <v>488</v>
      </c>
      <c r="H1246" s="316">
        <f t="shared" si="92"/>
        <v>-2500</v>
      </c>
      <c r="I1246" s="256">
        <f t="shared" si="91"/>
        <v>1.1764705882352942</v>
      </c>
      <c r="K1246" t="s">
        <v>46</v>
      </c>
      <c r="L1246" s="18">
        <v>27</v>
      </c>
      <c r="M1246" s="2">
        <v>425</v>
      </c>
    </row>
    <row r="1247" spans="2:13" ht="12.75">
      <c r="B1247" s="257">
        <v>2000</v>
      </c>
      <c r="C1247" s="1" t="s">
        <v>39</v>
      </c>
      <c r="D1247" s="1" t="s">
        <v>54</v>
      </c>
      <c r="E1247" s="1" t="s">
        <v>24</v>
      </c>
      <c r="F1247" s="30" t="s">
        <v>490</v>
      </c>
      <c r="G1247" s="30" t="s">
        <v>494</v>
      </c>
      <c r="H1247" s="316">
        <f t="shared" si="92"/>
        <v>-4500</v>
      </c>
      <c r="I1247" s="256">
        <f t="shared" si="91"/>
        <v>4.705882352941177</v>
      </c>
      <c r="K1247" t="s">
        <v>46</v>
      </c>
      <c r="L1247" s="18">
        <v>27</v>
      </c>
      <c r="M1247" s="2">
        <v>425</v>
      </c>
    </row>
    <row r="1248" spans="2:13" ht="12.75">
      <c r="B1248" s="257">
        <v>500</v>
      </c>
      <c r="C1248" s="1" t="s">
        <v>39</v>
      </c>
      <c r="D1248" s="1" t="s">
        <v>54</v>
      </c>
      <c r="E1248" s="1" t="s">
        <v>24</v>
      </c>
      <c r="F1248" s="30" t="s">
        <v>490</v>
      </c>
      <c r="G1248" s="30" t="s">
        <v>494</v>
      </c>
      <c r="H1248" s="316">
        <f t="shared" si="92"/>
        <v>-5000</v>
      </c>
      <c r="I1248" s="256">
        <f t="shared" si="91"/>
        <v>1.1764705882352942</v>
      </c>
      <c r="K1248" t="s">
        <v>46</v>
      </c>
      <c r="L1248" s="18">
        <v>27</v>
      </c>
      <c r="M1248" s="2">
        <v>425</v>
      </c>
    </row>
    <row r="1249" spans="2:13" ht="12.75">
      <c r="B1249" s="257">
        <v>2000</v>
      </c>
      <c r="C1249" s="1" t="s">
        <v>39</v>
      </c>
      <c r="D1249" s="1" t="s">
        <v>54</v>
      </c>
      <c r="E1249" s="1" t="s">
        <v>24</v>
      </c>
      <c r="F1249" s="30" t="s">
        <v>490</v>
      </c>
      <c r="G1249" s="30" t="s">
        <v>497</v>
      </c>
      <c r="H1249" s="316">
        <f t="shared" si="92"/>
        <v>-7000</v>
      </c>
      <c r="I1249" s="256">
        <f t="shared" si="91"/>
        <v>4.705882352941177</v>
      </c>
      <c r="K1249" t="s">
        <v>46</v>
      </c>
      <c r="L1249" s="18">
        <v>27</v>
      </c>
      <c r="M1249" s="2">
        <v>425</v>
      </c>
    </row>
    <row r="1250" spans="2:13" ht="12.75">
      <c r="B1250" s="257">
        <v>500</v>
      </c>
      <c r="C1250" s="1" t="s">
        <v>39</v>
      </c>
      <c r="D1250" s="1" t="s">
        <v>54</v>
      </c>
      <c r="E1250" s="1" t="s">
        <v>24</v>
      </c>
      <c r="F1250" s="30" t="s">
        <v>490</v>
      </c>
      <c r="G1250" s="30" t="s">
        <v>497</v>
      </c>
      <c r="H1250" s="316">
        <f t="shared" si="92"/>
        <v>-7500</v>
      </c>
      <c r="I1250" s="256">
        <f t="shared" si="91"/>
        <v>1.1764705882352942</v>
      </c>
      <c r="K1250" t="s">
        <v>46</v>
      </c>
      <c r="L1250" s="18">
        <v>27</v>
      </c>
      <c r="M1250" s="2">
        <v>425</v>
      </c>
    </row>
    <row r="1251" spans="2:13" ht="12.75">
      <c r="B1251" s="257">
        <v>2000</v>
      </c>
      <c r="C1251" s="1" t="s">
        <v>39</v>
      </c>
      <c r="D1251" s="1" t="s">
        <v>54</v>
      </c>
      <c r="E1251" s="1" t="s">
        <v>24</v>
      </c>
      <c r="F1251" s="30" t="s">
        <v>490</v>
      </c>
      <c r="G1251" s="30" t="s">
        <v>500</v>
      </c>
      <c r="H1251" s="316">
        <f t="shared" si="92"/>
        <v>-9500</v>
      </c>
      <c r="I1251" s="256">
        <f t="shared" si="91"/>
        <v>4.705882352941177</v>
      </c>
      <c r="K1251" t="s">
        <v>46</v>
      </c>
      <c r="L1251" s="18">
        <v>27</v>
      </c>
      <c r="M1251" s="2">
        <v>425</v>
      </c>
    </row>
    <row r="1252" spans="2:13" ht="12.75">
      <c r="B1252" s="257">
        <v>500</v>
      </c>
      <c r="C1252" s="1" t="s">
        <v>39</v>
      </c>
      <c r="D1252" s="1" t="s">
        <v>54</v>
      </c>
      <c r="E1252" s="1" t="s">
        <v>24</v>
      </c>
      <c r="F1252" s="30" t="s">
        <v>490</v>
      </c>
      <c r="G1252" s="30" t="s">
        <v>500</v>
      </c>
      <c r="H1252" s="316">
        <f t="shared" si="92"/>
        <v>-10000</v>
      </c>
      <c r="I1252" s="256">
        <f t="shared" si="91"/>
        <v>1.1764705882352942</v>
      </c>
      <c r="K1252" t="s">
        <v>46</v>
      </c>
      <c r="L1252" s="18">
        <v>27</v>
      </c>
      <c r="M1252" s="2">
        <v>425</v>
      </c>
    </row>
    <row r="1253" spans="2:13" ht="12.75">
      <c r="B1253" s="257">
        <v>2000</v>
      </c>
      <c r="C1253" s="1" t="s">
        <v>39</v>
      </c>
      <c r="D1253" s="1" t="s">
        <v>54</v>
      </c>
      <c r="E1253" s="1" t="s">
        <v>24</v>
      </c>
      <c r="F1253" s="30" t="s">
        <v>490</v>
      </c>
      <c r="G1253" s="30" t="s">
        <v>502</v>
      </c>
      <c r="H1253" s="316">
        <f t="shared" si="92"/>
        <v>-12000</v>
      </c>
      <c r="I1253" s="256">
        <f t="shared" si="91"/>
        <v>4.705882352941177</v>
      </c>
      <c r="K1253" t="s">
        <v>46</v>
      </c>
      <c r="L1253" s="18">
        <v>27</v>
      </c>
      <c r="M1253" s="2">
        <v>425</v>
      </c>
    </row>
    <row r="1254" spans="2:13" ht="12.75">
      <c r="B1254" s="257">
        <v>500</v>
      </c>
      <c r="C1254" s="1" t="s">
        <v>39</v>
      </c>
      <c r="D1254" s="1" t="s">
        <v>54</v>
      </c>
      <c r="E1254" s="1" t="s">
        <v>24</v>
      </c>
      <c r="F1254" s="30" t="s">
        <v>490</v>
      </c>
      <c r="G1254" s="30" t="s">
        <v>502</v>
      </c>
      <c r="H1254" s="316">
        <f t="shared" si="92"/>
        <v>-12500</v>
      </c>
      <c r="I1254" s="256">
        <f t="shared" si="91"/>
        <v>1.1764705882352942</v>
      </c>
      <c r="K1254" t="s">
        <v>46</v>
      </c>
      <c r="L1254" s="18">
        <v>27</v>
      </c>
      <c r="M1254" s="2">
        <v>425</v>
      </c>
    </row>
    <row r="1255" spans="2:13" ht="12.75">
      <c r="B1255" s="257">
        <v>2000</v>
      </c>
      <c r="C1255" s="1" t="s">
        <v>39</v>
      </c>
      <c r="D1255" s="1" t="s">
        <v>54</v>
      </c>
      <c r="E1255" s="1" t="s">
        <v>24</v>
      </c>
      <c r="F1255" s="30" t="s">
        <v>490</v>
      </c>
      <c r="G1255" s="30" t="s">
        <v>505</v>
      </c>
      <c r="H1255" s="316">
        <f t="shared" si="92"/>
        <v>-14500</v>
      </c>
      <c r="I1255" s="256">
        <f t="shared" si="91"/>
        <v>4.705882352941177</v>
      </c>
      <c r="K1255" t="s">
        <v>46</v>
      </c>
      <c r="L1255" s="18">
        <v>27</v>
      </c>
      <c r="M1255" s="2">
        <v>425</v>
      </c>
    </row>
    <row r="1256" spans="2:13" ht="12.75">
      <c r="B1256" s="257">
        <v>500</v>
      </c>
      <c r="C1256" s="1" t="s">
        <v>39</v>
      </c>
      <c r="D1256" s="1" t="s">
        <v>54</v>
      </c>
      <c r="E1256" s="1" t="s">
        <v>24</v>
      </c>
      <c r="F1256" s="30" t="s">
        <v>490</v>
      </c>
      <c r="G1256" s="30" t="s">
        <v>505</v>
      </c>
      <c r="H1256" s="316">
        <f t="shared" si="92"/>
        <v>-15000</v>
      </c>
      <c r="I1256" s="256">
        <f t="shared" si="91"/>
        <v>1.1764705882352942</v>
      </c>
      <c r="K1256" t="s">
        <v>46</v>
      </c>
      <c r="L1256" s="18">
        <v>27</v>
      </c>
      <c r="M1256" s="2">
        <v>425</v>
      </c>
    </row>
    <row r="1257" spans="1:13" s="67" customFormat="1" ht="12.75">
      <c r="A1257" s="63"/>
      <c r="B1257" s="358">
        <f>SUM(B1245:B1256)</f>
        <v>15000</v>
      </c>
      <c r="C1257" s="63" t="s">
        <v>39</v>
      </c>
      <c r="D1257" s="63"/>
      <c r="E1257" s="63"/>
      <c r="F1257" s="65"/>
      <c r="G1257" s="65"/>
      <c r="H1257" s="317">
        <v>0</v>
      </c>
      <c r="I1257" s="318">
        <f t="shared" si="91"/>
        <v>35.294117647058826</v>
      </c>
      <c r="M1257" s="2">
        <v>425</v>
      </c>
    </row>
    <row r="1258" spans="2:13" ht="12.75">
      <c r="B1258" s="257"/>
      <c r="H1258" s="316">
        <f aca="true" t="shared" si="93" ref="H1258:H1264">H1257-B1258</f>
        <v>0</v>
      </c>
      <c r="I1258" s="256">
        <f t="shared" si="91"/>
        <v>0</v>
      </c>
      <c r="M1258" s="2">
        <v>425</v>
      </c>
    </row>
    <row r="1259" spans="2:13" ht="12.75">
      <c r="B1259" s="257"/>
      <c r="H1259" s="316">
        <f t="shared" si="93"/>
        <v>0</v>
      </c>
      <c r="I1259" s="256">
        <f t="shared" si="91"/>
        <v>0</v>
      </c>
      <c r="M1259" s="2">
        <v>425</v>
      </c>
    </row>
    <row r="1260" spans="2:13" ht="12.75">
      <c r="B1260" s="257">
        <v>2000</v>
      </c>
      <c r="C1260" s="1" t="s">
        <v>71</v>
      </c>
      <c r="D1260" s="1" t="s">
        <v>12</v>
      </c>
      <c r="E1260" s="1" t="s">
        <v>41</v>
      </c>
      <c r="F1260" s="30" t="s">
        <v>490</v>
      </c>
      <c r="G1260" s="30" t="s">
        <v>488</v>
      </c>
      <c r="H1260" s="316">
        <f t="shared" si="93"/>
        <v>-2000</v>
      </c>
      <c r="I1260" s="256">
        <f t="shared" si="91"/>
        <v>4.705882352941177</v>
      </c>
      <c r="K1260" t="s">
        <v>46</v>
      </c>
      <c r="L1260" s="18">
        <v>27</v>
      </c>
      <c r="M1260" s="2">
        <v>425</v>
      </c>
    </row>
    <row r="1261" spans="2:13" ht="12.75">
      <c r="B1261" s="257">
        <v>2000</v>
      </c>
      <c r="C1261" s="1" t="s">
        <v>71</v>
      </c>
      <c r="D1261" s="1" t="s">
        <v>54</v>
      </c>
      <c r="E1261" s="1" t="s">
        <v>41</v>
      </c>
      <c r="F1261" s="30" t="s">
        <v>490</v>
      </c>
      <c r="G1261" s="30" t="s">
        <v>494</v>
      </c>
      <c r="H1261" s="316">
        <f t="shared" si="93"/>
        <v>-4000</v>
      </c>
      <c r="I1261" s="256">
        <f t="shared" si="91"/>
        <v>4.705882352941177</v>
      </c>
      <c r="K1261" t="s">
        <v>46</v>
      </c>
      <c r="L1261" s="18">
        <v>27</v>
      </c>
      <c r="M1261" s="2">
        <v>425</v>
      </c>
    </row>
    <row r="1262" spans="2:13" ht="12.75">
      <c r="B1262" s="257">
        <v>1500</v>
      </c>
      <c r="C1262" s="1" t="s">
        <v>71</v>
      </c>
      <c r="D1262" s="1" t="s">
        <v>54</v>
      </c>
      <c r="E1262" s="1" t="s">
        <v>41</v>
      </c>
      <c r="F1262" s="30" t="s">
        <v>490</v>
      </c>
      <c r="G1262" s="30" t="s">
        <v>497</v>
      </c>
      <c r="H1262" s="316">
        <f t="shared" si="93"/>
        <v>-5500</v>
      </c>
      <c r="I1262" s="256">
        <f t="shared" si="91"/>
        <v>3.5294117647058822</v>
      </c>
      <c r="K1262" t="s">
        <v>46</v>
      </c>
      <c r="L1262" s="18">
        <v>27</v>
      </c>
      <c r="M1262" s="2">
        <v>425</v>
      </c>
    </row>
    <row r="1263" spans="2:13" ht="12.75">
      <c r="B1263" s="257">
        <v>1500</v>
      </c>
      <c r="C1263" s="1" t="s">
        <v>71</v>
      </c>
      <c r="D1263" s="1" t="s">
        <v>54</v>
      </c>
      <c r="E1263" s="1" t="s">
        <v>41</v>
      </c>
      <c r="F1263" s="30" t="s">
        <v>490</v>
      </c>
      <c r="G1263" s="30" t="s">
        <v>500</v>
      </c>
      <c r="H1263" s="316">
        <f t="shared" si="93"/>
        <v>-7000</v>
      </c>
      <c r="I1263" s="256">
        <f t="shared" si="91"/>
        <v>3.5294117647058822</v>
      </c>
      <c r="K1263" t="s">
        <v>46</v>
      </c>
      <c r="L1263" s="18">
        <v>27</v>
      </c>
      <c r="M1263" s="2">
        <v>425</v>
      </c>
    </row>
    <row r="1264" spans="2:13" ht="12.75">
      <c r="B1264" s="257">
        <v>1000</v>
      </c>
      <c r="C1264" s="1" t="s">
        <v>71</v>
      </c>
      <c r="D1264" s="1" t="s">
        <v>54</v>
      </c>
      <c r="E1264" s="1" t="s">
        <v>41</v>
      </c>
      <c r="F1264" s="30" t="s">
        <v>490</v>
      </c>
      <c r="G1264" s="30" t="s">
        <v>502</v>
      </c>
      <c r="H1264" s="316">
        <f t="shared" si="93"/>
        <v>-8000</v>
      </c>
      <c r="I1264" s="256">
        <f t="shared" si="91"/>
        <v>2.3529411764705883</v>
      </c>
      <c r="K1264" t="s">
        <v>46</v>
      </c>
      <c r="L1264" s="18">
        <v>27</v>
      </c>
      <c r="M1264" s="2">
        <v>425</v>
      </c>
    </row>
    <row r="1265" spans="1:13" s="67" customFormat="1" ht="12.75">
      <c r="A1265" s="63"/>
      <c r="B1265" s="358">
        <f>SUM(B1260:B1264)</f>
        <v>8000</v>
      </c>
      <c r="C1265" s="63"/>
      <c r="D1265" s="63"/>
      <c r="E1265" s="63" t="s">
        <v>41</v>
      </c>
      <c r="F1265" s="65"/>
      <c r="G1265" s="65"/>
      <c r="H1265" s="317">
        <v>0</v>
      </c>
      <c r="I1265" s="318">
        <f t="shared" si="91"/>
        <v>18.823529411764707</v>
      </c>
      <c r="M1265" s="2">
        <v>425</v>
      </c>
    </row>
    <row r="1266" spans="2:13" ht="12.75">
      <c r="B1266" s="360"/>
      <c r="H1266" s="316">
        <f>H1265-B1266</f>
        <v>0</v>
      </c>
      <c r="I1266" s="256">
        <f t="shared" si="91"/>
        <v>0</v>
      </c>
      <c r="M1266" s="2">
        <v>425</v>
      </c>
    </row>
    <row r="1267" spans="2:13" ht="12.75">
      <c r="B1267" s="257"/>
      <c r="H1267" s="316">
        <f>H1266-B1267</f>
        <v>0</v>
      </c>
      <c r="I1267" s="256">
        <f t="shared" si="91"/>
        <v>0</v>
      </c>
      <c r="M1267" s="2">
        <v>425</v>
      </c>
    </row>
    <row r="1268" spans="2:13" ht="12.75">
      <c r="B1268" s="257"/>
      <c r="H1268" s="316">
        <f>H1267-B1268</f>
        <v>0</v>
      </c>
      <c r="I1268" s="256">
        <f t="shared" si="91"/>
        <v>0</v>
      </c>
      <c r="M1268" s="2">
        <v>425</v>
      </c>
    </row>
    <row r="1269" spans="2:13" ht="12.75">
      <c r="B1269" s="257"/>
      <c r="H1269" s="316">
        <f>H1268-B1269</f>
        <v>0</v>
      </c>
      <c r="I1269" s="256">
        <f t="shared" si="91"/>
        <v>0</v>
      </c>
      <c r="M1269" s="2">
        <v>425</v>
      </c>
    </row>
    <row r="1270" spans="1:13" s="60" customFormat="1" ht="12.75">
      <c r="A1270" s="63"/>
      <c r="B1270" s="358">
        <f>+B1274+B1278+B1284+B1288+B1293+B1299</f>
        <v>72500</v>
      </c>
      <c r="C1270" s="68" t="s">
        <v>507</v>
      </c>
      <c r="D1270" s="69" t="s">
        <v>1474</v>
      </c>
      <c r="E1270" s="68" t="s">
        <v>451</v>
      </c>
      <c r="F1270" s="70" t="s">
        <v>334</v>
      </c>
      <c r="G1270" s="77" t="s">
        <v>379</v>
      </c>
      <c r="H1270" s="317">
        <f>H1269-B1270</f>
        <v>-72500</v>
      </c>
      <c r="I1270" s="318">
        <f t="shared" si="91"/>
        <v>170.58823529411765</v>
      </c>
      <c r="J1270" s="66"/>
      <c r="K1270" s="66"/>
      <c r="L1270" s="67"/>
      <c r="M1270" s="2">
        <v>425</v>
      </c>
    </row>
    <row r="1271" spans="2:13" ht="12.75">
      <c r="B1271" s="257"/>
      <c r="H1271" s="316">
        <v>0</v>
      </c>
      <c r="I1271" s="256">
        <f t="shared" si="91"/>
        <v>0</v>
      </c>
      <c r="M1271" s="2">
        <v>425</v>
      </c>
    </row>
    <row r="1272" spans="2:13" ht="12.75">
      <c r="B1272" s="198">
        <v>5000</v>
      </c>
      <c r="C1272" s="1" t="s">
        <v>18</v>
      </c>
      <c r="D1272" s="1" t="s">
        <v>12</v>
      </c>
      <c r="E1272" s="1" t="s">
        <v>338</v>
      </c>
      <c r="F1272" s="62" t="s">
        <v>1462</v>
      </c>
      <c r="G1272" s="30" t="s">
        <v>171</v>
      </c>
      <c r="H1272" s="316">
        <f>H1271-B1272</f>
        <v>-5000</v>
      </c>
      <c r="I1272" s="256">
        <f t="shared" si="91"/>
        <v>11.764705882352942</v>
      </c>
      <c r="K1272" t="s">
        <v>0</v>
      </c>
      <c r="L1272">
        <v>28</v>
      </c>
      <c r="M1272" s="2">
        <v>425</v>
      </c>
    </row>
    <row r="1273" spans="2:13" ht="12.75">
      <c r="B1273" s="257">
        <v>8000</v>
      </c>
      <c r="C1273" s="1" t="s">
        <v>18</v>
      </c>
      <c r="D1273" s="30" t="s">
        <v>12</v>
      </c>
      <c r="E1273" s="1" t="s">
        <v>338</v>
      </c>
      <c r="F1273" s="62" t="s">
        <v>1463</v>
      </c>
      <c r="G1273" s="30" t="s">
        <v>173</v>
      </c>
      <c r="H1273" s="316">
        <f>H1272-B1273</f>
        <v>-13000</v>
      </c>
      <c r="I1273" s="256">
        <f t="shared" si="91"/>
        <v>18.823529411764707</v>
      </c>
      <c r="K1273" t="s">
        <v>0</v>
      </c>
      <c r="L1273">
        <v>28</v>
      </c>
      <c r="M1273" s="2">
        <v>425</v>
      </c>
    </row>
    <row r="1274" spans="1:13" s="60" customFormat="1" ht="12.75">
      <c r="A1274" s="14"/>
      <c r="B1274" s="357">
        <f>SUM(B1272:B1273)</f>
        <v>13000</v>
      </c>
      <c r="C1274" s="14" t="s">
        <v>18</v>
      </c>
      <c r="D1274" s="14"/>
      <c r="E1274" s="14"/>
      <c r="F1274" s="21"/>
      <c r="G1274" s="21"/>
      <c r="H1274" s="317">
        <v>0</v>
      </c>
      <c r="I1274" s="318">
        <f t="shared" si="91"/>
        <v>30.58823529411765</v>
      </c>
      <c r="M1274" s="2">
        <v>425</v>
      </c>
    </row>
    <row r="1275" spans="2:13" ht="12.75">
      <c r="B1275" s="257"/>
      <c r="H1275" s="316">
        <f>H1274-B1275</f>
        <v>0</v>
      </c>
      <c r="I1275" s="256">
        <f t="shared" si="91"/>
        <v>0</v>
      </c>
      <c r="M1275" s="2">
        <v>425</v>
      </c>
    </row>
    <row r="1276" spans="2:13" ht="12.75">
      <c r="B1276" s="257"/>
      <c r="H1276" s="316">
        <f>H1275-B1276</f>
        <v>0</v>
      </c>
      <c r="I1276" s="256">
        <f t="shared" si="91"/>
        <v>0</v>
      </c>
      <c r="M1276" s="2">
        <v>425</v>
      </c>
    </row>
    <row r="1277" spans="2:13" ht="12.75">
      <c r="B1277" s="257">
        <v>2500</v>
      </c>
      <c r="C1277" s="1" t="s">
        <v>345</v>
      </c>
      <c r="D1277" s="1" t="s">
        <v>54</v>
      </c>
      <c r="E1277" s="1" t="s">
        <v>346</v>
      </c>
      <c r="F1277" s="62" t="s">
        <v>1464</v>
      </c>
      <c r="G1277" s="30" t="s">
        <v>171</v>
      </c>
      <c r="H1277" s="316">
        <f>H1276-B1277</f>
        <v>-2500</v>
      </c>
      <c r="I1277" s="256">
        <f t="shared" si="91"/>
        <v>5.882352941176471</v>
      </c>
      <c r="K1277" t="s">
        <v>338</v>
      </c>
      <c r="L1277">
        <v>28</v>
      </c>
      <c r="M1277" s="2">
        <v>425</v>
      </c>
    </row>
    <row r="1278" spans="1:13" s="60" customFormat="1" ht="12.75">
      <c r="A1278" s="14"/>
      <c r="B1278" s="357">
        <f>SUM(B1277)</f>
        <v>2500</v>
      </c>
      <c r="C1278" s="14" t="s">
        <v>34</v>
      </c>
      <c r="D1278" s="14"/>
      <c r="E1278" s="14"/>
      <c r="F1278" s="21"/>
      <c r="G1278" s="21"/>
      <c r="H1278" s="317">
        <v>0</v>
      </c>
      <c r="I1278" s="318">
        <f t="shared" si="91"/>
        <v>5.882352941176471</v>
      </c>
      <c r="M1278" s="2">
        <v>425</v>
      </c>
    </row>
    <row r="1279" spans="2:13" ht="12.75">
      <c r="B1279" s="257"/>
      <c r="H1279" s="316">
        <f>H1278-B1279</f>
        <v>0</v>
      </c>
      <c r="I1279" s="256">
        <f t="shared" si="91"/>
        <v>0</v>
      </c>
      <c r="M1279" s="2">
        <v>425</v>
      </c>
    </row>
    <row r="1280" spans="2:13" ht="12.75">
      <c r="B1280" s="257"/>
      <c r="H1280" s="316">
        <f>H1279-B1280</f>
        <v>0</v>
      </c>
      <c r="I1280" s="256">
        <f t="shared" si="91"/>
        <v>0</v>
      </c>
      <c r="M1280" s="2">
        <v>425</v>
      </c>
    </row>
    <row r="1281" spans="2:13" ht="12.75">
      <c r="B1281" s="257">
        <v>2000</v>
      </c>
      <c r="C1281" s="1" t="s">
        <v>35</v>
      </c>
      <c r="D1281" s="1" t="s">
        <v>54</v>
      </c>
      <c r="E1281" s="1" t="s">
        <v>36</v>
      </c>
      <c r="F1281" s="62" t="s">
        <v>1465</v>
      </c>
      <c r="G1281" s="30" t="s">
        <v>171</v>
      </c>
      <c r="H1281" s="316">
        <f>H1280-B1281</f>
        <v>-2000</v>
      </c>
      <c r="I1281" s="256">
        <f t="shared" si="91"/>
        <v>4.705882352941177</v>
      </c>
      <c r="K1281" t="s">
        <v>338</v>
      </c>
      <c r="L1281">
        <v>28</v>
      </c>
      <c r="M1281" s="2">
        <v>425</v>
      </c>
    </row>
    <row r="1282" spans="2:13" ht="12.75">
      <c r="B1282" s="257">
        <v>2000</v>
      </c>
      <c r="C1282" s="1" t="s">
        <v>35</v>
      </c>
      <c r="D1282" s="1" t="s">
        <v>626</v>
      </c>
      <c r="E1282" s="1" t="s">
        <v>36</v>
      </c>
      <c r="F1282" s="62" t="s">
        <v>1465</v>
      </c>
      <c r="G1282" s="30" t="s">
        <v>173</v>
      </c>
      <c r="H1282" s="316">
        <f>H1281-B1282</f>
        <v>-4000</v>
      </c>
      <c r="I1282" s="256">
        <f t="shared" si="91"/>
        <v>4.705882352941177</v>
      </c>
      <c r="K1282" t="s">
        <v>338</v>
      </c>
      <c r="L1282">
        <v>28</v>
      </c>
      <c r="M1282" s="2">
        <v>425</v>
      </c>
    </row>
    <row r="1283" spans="2:13" ht="12.75">
      <c r="B1283" s="257">
        <v>4000</v>
      </c>
      <c r="C1283" s="1" t="s">
        <v>35</v>
      </c>
      <c r="D1283" s="1" t="s">
        <v>54</v>
      </c>
      <c r="E1283" s="1" t="s">
        <v>36</v>
      </c>
      <c r="F1283" s="62" t="s">
        <v>1465</v>
      </c>
      <c r="G1283" s="30" t="s">
        <v>173</v>
      </c>
      <c r="H1283" s="316">
        <f>H1282-B1283</f>
        <v>-8000</v>
      </c>
      <c r="I1283" s="256">
        <f t="shared" si="91"/>
        <v>9.411764705882353</v>
      </c>
      <c r="K1283" t="s">
        <v>338</v>
      </c>
      <c r="L1283">
        <v>28</v>
      </c>
      <c r="M1283" s="2">
        <v>425</v>
      </c>
    </row>
    <row r="1284" spans="1:13" s="60" customFormat="1" ht="12.75">
      <c r="A1284" s="14"/>
      <c r="B1284" s="357">
        <f>SUM(B1281:B1283)</f>
        <v>8000</v>
      </c>
      <c r="C1284" s="14"/>
      <c r="D1284" s="14"/>
      <c r="E1284" s="14" t="s">
        <v>36</v>
      </c>
      <c r="F1284" s="21"/>
      <c r="G1284" s="21"/>
      <c r="H1284" s="317">
        <v>0</v>
      </c>
      <c r="I1284" s="318">
        <f t="shared" si="91"/>
        <v>18.823529411764707</v>
      </c>
      <c r="M1284" s="2">
        <v>425</v>
      </c>
    </row>
    <row r="1285" spans="2:13" ht="12.75">
      <c r="B1285" s="257"/>
      <c r="H1285" s="316">
        <f>H1284-B1285</f>
        <v>0</v>
      </c>
      <c r="I1285" s="256">
        <f t="shared" si="91"/>
        <v>0</v>
      </c>
      <c r="M1285" s="2">
        <v>425</v>
      </c>
    </row>
    <row r="1286" spans="2:13" ht="12.75">
      <c r="B1286" s="257"/>
      <c r="H1286" s="316">
        <f>H1285-B1286</f>
        <v>0</v>
      </c>
      <c r="I1286" s="256">
        <f t="shared" si="91"/>
        <v>0</v>
      </c>
      <c r="M1286" s="2">
        <v>425</v>
      </c>
    </row>
    <row r="1287" spans="2:13" ht="12.75">
      <c r="B1287" s="257">
        <v>5000</v>
      </c>
      <c r="C1287" s="1" t="s">
        <v>69</v>
      </c>
      <c r="D1287" s="1" t="s">
        <v>54</v>
      </c>
      <c r="E1287" s="1" t="s">
        <v>346</v>
      </c>
      <c r="F1287" s="80" t="s">
        <v>1466</v>
      </c>
      <c r="G1287" s="30" t="s">
        <v>171</v>
      </c>
      <c r="H1287" s="316">
        <f>H1286-B1287</f>
        <v>-5000</v>
      </c>
      <c r="I1287" s="256">
        <f t="shared" si="91"/>
        <v>11.764705882352942</v>
      </c>
      <c r="K1287" t="s">
        <v>338</v>
      </c>
      <c r="L1287">
        <v>28</v>
      </c>
      <c r="M1287" s="2">
        <v>425</v>
      </c>
    </row>
    <row r="1288" spans="1:13" s="60" customFormat="1" ht="12.75">
      <c r="A1288" s="14"/>
      <c r="B1288" s="357">
        <f>SUM(B1287)</f>
        <v>5000</v>
      </c>
      <c r="C1288" s="14" t="s">
        <v>69</v>
      </c>
      <c r="D1288" s="14"/>
      <c r="E1288" s="14"/>
      <c r="F1288" s="21"/>
      <c r="G1288" s="21"/>
      <c r="H1288" s="317">
        <v>0</v>
      </c>
      <c r="I1288" s="318">
        <f t="shared" si="91"/>
        <v>11.764705882352942</v>
      </c>
      <c r="M1288" s="2">
        <v>425</v>
      </c>
    </row>
    <row r="1289" spans="2:13" ht="12.75">
      <c r="B1289" s="257"/>
      <c r="H1289" s="316">
        <f>H1288-B1289</f>
        <v>0</v>
      </c>
      <c r="I1289" s="256">
        <f t="shared" si="91"/>
        <v>0</v>
      </c>
      <c r="M1289" s="2">
        <v>425</v>
      </c>
    </row>
    <row r="1290" spans="2:13" ht="12.75">
      <c r="B1290" s="257"/>
      <c r="H1290" s="316">
        <f>H1289-B1290</f>
        <v>0</v>
      </c>
      <c r="I1290" s="256">
        <f t="shared" si="91"/>
        <v>0</v>
      </c>
      <c r="M1290" s="2">
        <v>425</v>
      </c>
    </row>
    <row r="1291" spans="2:13" ht="12.75">
      <c r="B1291" s="257">
        <v>2000</v>
      </c>
      <c r="C1291" s="1" t="s">
        <v>39</v>
      </c>
      <c r="D1291" s="1" t="s">
        <v>54</v>
      </c>
      <c r="E1291" s="79" t="s">
        <v>346</v>
      </c>
      <c r="F1291" s="62" t="s">
        <v>1465</v>
      </c>
      <c r="G1291" s="30" t="s">
        <v>898</v>
      </c>
      <c r="H1291" s="316">
        <f>H1290-B1291</f>
        <v>-2000</v>
      </c>
      <c r="I1291" s="256">
        <f t="shared" si="91"/>
        <v>4.705882352941177</v>
      </c>
      <c r="K1291" t="s">
        <v>338</v>
      </c>
      <c r="L1291">
        <v>28</v>
      </c>
      <c r="M1291" s="2">
        <v>425</v>
      </c>
    </row>
    <row r="1292" spans="2:13" ht="12.75">
      <c r="B1292" s="257">
        <v>2000</v>
      </c>
      <c r="C1292" s="1" t="s">
        <v>39</v>
      </c>
      <c r="D1292" s="1" t="s">
        <v>54</v>
      </c>
      <c r="E1292" s="79" t="s">
        <v>346</v>
      </c>
      <c r="F1292" s="62" t="s">
        <v>1465</v>
      </c>
      <c r="G1292" s="30" t="s">
        <v>173</v>
      </c>
      <c r="H1292" s="316">
        <f>H1291-B1292</f>
        <v>-4000</v>
      </c>
      <c r="I1292" s="256">
        <f t="shared" si="91"/>
        <v>4.705882352941177</v>
      </c>
      <c r="K1292" t="s">
        <v>338</v>
      </c>
      <c r="L1292">
        <v>28</v>
      </c>
      <c r="M1292" s="2">
        <v>425</v>
      </c>
    </row>
    <row r="1293" spans="1:13" s="60" customFormat="1" ht="12.75">
      <c r="A1293" s="14"/>
      <c r="B1293" s="357">
        <f>SUM(B1291:B1292)</f>
        <v>4000</v>
      </c>
      <c r="C1293" s="14" t="s">
        <v>39</v>
      </c>
      <c r="D1293" s="14"/>
      <c r="E1293" s="14"/>
      <c r="F1293" s="21"/>
      <c r="G1293" s="21"/>
      <c r="H1293" s="317">
        <v>0</v>
      </c>
      <c r="I1293" s="318">
        <f t="shared" si="91"/>
        <v>9.411764705882353</v>
      </c>
      <c r="M1293" s="2">
        <v>425</v>
      </c>
    </row>
    <row r="1294" spans="2:13" ht="12.75">
      <c r="B1294" s="257"/>
      <c r="H1294" s="316">
        <f>H1293-B1294</f>
        <v>0</v>
      </c>
      <c r="I1294" s="256">
        <f t="shared" si="91"/>
        <v>0</v>
      </c>
      <c r="M1294" s="2">
        <v>425</v>
      </c>
    </row>
    <row r="1295" spans="2:13" ht="12.75">
      <c r="B1295" s="257"/>
      <c r="D1295" s="5"/>
      <c r="H1295" s="316">
        <f>H1294-B1295</f>
        <v>0</v>
      </c>
      <c r="I1295" s="256">
        <f t="shared" si="91"/>
        <v>0</v>
      </c>
      <c r="M1295" s="2">
        <v>425</v>
      </c>
    </row>
    <row r="1296" spans="2:13" ht="12.75">
      <c r="B1296" s="257">
        <v>10000</v>
      </c>
      <c r="C1296" s="1" t="s">
        <v>1471</v>
      </c>
      <c r="D1296" s="1" t="s">
        <v>54</v>
      </c>
      <c r="E1296" s="1" t="s">
        <v>649</v>
      </c>
      <c r="F1296" s="80" t="s">
        <v>1467</v>
      </c>
      <c r="G1296" s="30" t="s">
        <v>173</v>
      </c>
      <c r="H1296" s="316">
        <f>H1295-B1296</f>
        <v>-10000</v>
      </c>
      <c r="I1296" s="256">
        <f t="shared" si="91"/>
        <v>23.529411764705884</v>
      </c>
      <c r="K1296" t="s">
        <v>338</v>
      </c>
      <c r="L1296">
        <v>28</v>
      </c>
      <c r="M1296" s="2">
        <v>425</v>
      </c>
    </row>
    <row r="1297" spans="2:13" ht="12.75">
      <c r="B1297" s="257">
        <v>20000</v>
      </c>
      <c r="C1297" s="1" t="s">
        <v>1473</v>
      </c>
      <c r="D1297" s="1" t="s">
        <v>54</v>
      </c>
      <c r="E1297" s="1" t="s">
        <v>649</v>
      </c>
      <c r="F1297" s="80" t="s">
        <v>1468</v>
      </c>
      <c r="G1297" s="30" t="s">
        <v>173</v>
      </c>
      <c r="H1297" s="316">
        <f>H1296-B1297</f>
        <v>-30000</v>
      </c>
      <c r="I1297" s="256">
        <f t="shared" si="91"/>
        <v>47.05882352941177</v>
      </c>
      <c r="K1297" t="s">
        <v>338</v>
      </c>
      <c r="L1297">
        <v>28</v>
      </c>
      <c r="M1297" s="2">
        <v>425</v>
      </c>
    </row>
    <row r="1298" spans="1:13" s="18" customFormat="1" ht="12.75">
      <c r="A1298" s="296"/>
      <c r="B1298" s="365">
        <v>10000</v>
      </c>
      <c r="C1298" s="296" t="s">
        <v>1472</v>
      </c>
      <c r="D1298" s="1" t="s">
        <v>54</v>
      </c>
      <c r="E1298" s="296" t="s">
        <v>649</v>
      </c>
      <c r="F1298" s="301" t="s">
        <v>1469</v>
      </c>
      <c r="G1298" s="298" t="s">
        <v>173</v>
      </c>
      <c r="H1298" s="316">
        <f>H1297-B1298</f>
        <v>-40000</v>
      </c>
      <c r="I1298" s="256">
        <f t="shared" si="91"/>
        <v>23.529411764705884</v>
      </c>
      <c r="J1298" s="300"/>
      <c r="K1298" s="300" t="s">
        <v>338</v>
      </c>
      <c r="L1298" s="300">
        <v>28</v>
      </c>
      <c r="M1298" s="2">
        <v>425</v>
      </c>
    </row>
    <row r="1299" spans="1:13" s="60" customFormat="1" ht="12.75">
      <c r="A1299" s="14"/>
      <c r="B1299" s="357">
        <f>SUM(B1296:B1298)</f>
        <v>40000</v>
      </c>
      <c r="C1299" s="14"/>
      <c r="D1299" s="58"/>
      <c r="E1299" s="63" t="s">
        <v>1470</v>
      </c>
      <c r="F1299" s="21"/>
      <c r="G1299" s="21"/>
      <c r="H1299" s="317">
        <v>0</v>
      </c>
      <c r="I1299" s="318">
        <f t="shared" si="91"/>
        <v>94.11764705882354</v>
      </c>
      <c r="M1299" s="2">
        <v>425</v>
      </c>
    </row>
    <row r="1300" spans="2:13" ht="12.75">
      <c r="B1300" s="257"/>
      <c r="D1300" s="5"/>
      <c r="H1300" s="316">
        <f>H1299-B1300</f>
        <v>0</v>
      </c>
      <c r="I1300" s="256">
        <f t="shared" si="91"/>
        <v>0</v>
      </c>
      <c r="M1300" s="2">
        <v>425</v>
      </c>
    </row>
    <row r="1301" spans="2:13" ht="12.75">
      <c r="B1301" s="257"/>
      <c r="D1301" s="5"/>
      <c r="F1301" s="5"/>
      <c r="H1301" s="316">
        <f>H1300-B1301</f>
        <v>0</v>
      </c>
      <c r="I1301" s="256">
        <f t="shared" si="91"/>
        <v>0</v>
      </c>
      <c r="M1301" s="2">
        <v>425</v>
      </c>
    </row>
    <row r="1302" spans="2:13" ht="12.75">
      <c r="B1302" s="257"/>
      <c r="D1302" s="5"/>
      <c r="F1302" s="5"/>
      <c r="H1302" s="316">
        <f>H1301-B1302</f>
        <v>0</v>
      </c>
      <c r="I1302" s="256">
        <f t="shared" si="91"/>
        <v>0</v>
      </c>
      <c r="M1302" s="2">
        <v>425</v>
      </c>
    </row>
    <row r="1303" spans="2:13" ht="12.75">
      <c r="B1303" s="257"/>
      <c r="D1303" s="5"/>
      <c r="F1303" s="5"/>
      <c r="H1303" s="316">
        <f>H1302-B1303</f>
        <v>0</v>
      </c>
      <c r="I1303" s="256">
        <f t="shared" si="91"/>
        <v>0</v>
      </c>
      <c r="M1303" s="2">
        <v>425</v>
      </c>
    </row>
    <row r="1304" spans="1:13" s="60" customFormat="1" ht="12.75">
      <c r="A1304" s="63"/>
      <c r="B1304" s="358">
        <f>+B1309+B1314+B1319+B1325+B1330+B1336+B1342+B1347</f>
        <v>64450</v>
      </c>
      <c r="C1304" s="68" t="s">
        <v>508</v>
      </c>
      <c r="D1304" s="69" t="s">
        <v>509</v>
      </c>
      <c r="E1304" s="68" t="s">
        <v>391</v>
      </c>
      <c r="F1304" s="70" t="s">
        <v>392</v>
      </c>
      <c r="G1304" s="77" t="s">
        <v>568</v>
      </c>
      <c r="H1304" s="317"/>
      <c r="I1304" s="318">
        <f t="shared" si="91"/>
        <v>151.64705882352942</v>
      </c>
      <c r="J1304" s="66"/>
      <c r="K1304" s="66"/>
      <c r="L1304" s="67"/>
      <c r="M1304" s="2">
        <v>425</v>
      </c>
    </row>
    <row r="1305" spans="2:13" ht="12.75">
      <c r="B1305" s="257"/>
      <c r="D1305" s="5"/>
      <c r="F1305" s="5"/>
      <c r="H1305" s="316">
        <v>0</v>
      </c>
      <c r="I1305" s="256">
        <f aca="true" t="shared" si="94" ref="I1305:I1368">+B1305/M1305</f>
        <v>0</v>
      </c>
      <c r="M1305" s="2">
        <v>425</v>
      </c>
    </row>
    <row r="1306" spans="2:13" ht="12.75">
      <c r="B1306" s="257">
        <v>2500</v>
      </c>
      <c r="C1306" s="1" t="s">
        <v>18</v>
      </c>
      <c r="D1306" s="1" t="s">
        <v>12</v>
      </c>
      <c r="E1306" s="1" t="s">
        <v>510</v>
      </c>
      <c r="F1306" s="62" t="s">
        <v>511</v>
      </c>
      <c r="G1306" s="30" t="s">
        <v>366</v>
      </c>
      <c r="H1306" s="316">
        <f>H1305-B1306</f>
        <v>-2500</v>
      </c>
      <c r="I1306" s="256">
        <f t="shared" si="94"/>
        <v>5.882352941176471</v>
      </c>
      <c r="K1306" t="s">
        <v>0</v>
      </c>
      <c r="L1306">
        <v>29</v>
      </c>
      <c r="M1306" s="2">
        <v>425</v>
      </c>
    </row>
    <row r="1307" spans="2:13" ht="12.75">
      <c r="B1307" s="198">
        <v>5000</v>
      </c>
      <c r="C1307" s="1" t="s">
        <v>18</v>
      </c>
      <c r="D1307" s="1" t="s">
        <v>12</v>
      </c>
      <c r="E1307" s="1" t="s">
        <v>510</v>
      </c>
      <c r="F1307" s="62" t="s">
        <v>512</v>
      </c>
      <c r="G1307" s="30" t="s">
        <v>368</v>
      </c>
      <c r="H1307" s="316">
        <f>H1306-B1307</f>
        <v>-7500</v>
      </c>
      <c r="I1307" s="256">
        <f t="shared" si="94"/>
        <v>11.764705882352942</v>
      </c>
      <c r="K1307" t="s">
        <v>0</v>
      </c>
      <c r="L1307">
        <v>29</v>
      </c>
      <c r="M1307" s="2">
        <v>425</v>
      </c>
    </row>
    <row r="1308" spans="2:13" ht="12.75">
      <c r="B1308" s="257">
        <v>2500</v>
      </c>
      <c r="C1308" s="1" t="s">
        <v>18</v>
      </c>
      <c r="D1308" s="1" t="s">
        <v>12</v>
      </c>
      <c r="E1308" s="1" t="s">
        <v>510</v>
      </c>
      <c r="F1308" s="62" t="s">
        <v>513</v>
      </c>
      <c r="G1308" s="30" t="s">
        <v>370</v>
      </c>
      <c r="H1308" s="316">
        <f>H1307-B1308</f>
        <v>-10000</v>
      </c>
      <c r="I1308" s="256">
        <f t="shared" si="94"/>
        <v>5.882352941176471</v>
      </c>
      <c r="K1308" t="s">
        <v>0</v>
      </c>
      <c r="L1308">
        <v>29</v>
      </c>
      <c r="M1308" s="2">
        <v>425</v>
      </c>
    </row>
    <row r="1309" spans="1:13" s="67" customFormat="1" ht="12.75">
      <c r="A1309" s="63"/>
      <c r="B1309" s="358">
        <f>SUM(B1306:B1308)</f>
        <v>10000</v>
      </c>
      <c r="C1309" s="63" t="s">
        <v>18</v>
      </c>
      <c r="D1309" s="73"/>
      <c r="E1309" s="63"/>
      <c r="F1309" s="64"/>
      <c r="G1309" s="65"/>
      <c r="H1309" s="317">
        <v>0</v>
      </c>
      <c r="I1309" s="318">
        <f t="shared" si="94"/>
        <v>23.529411764705884</v>
      </c>
      <c r="M1309" s="2">
        <v>425</v>
      </c>
    </row>
    <row r="1310" spans="2:13" ht="12.75">
      <c r="B1310" s="257"/>
      <c r="D1310" s="5"/>
      <c r="F1310" s="5"/>
      <c r="H1310" s="316">
        <f>H1309-B1310</f>
        <v>0</v>
      </c>
      <c r="I1310" s="256">
        <f t="shared" si="94"/>
        <v>0</v>
      </c>
      <c r="M1310" s="2">
        <v>425</v>
      </c>
    </row>
    <row r="1311" spans="2:13" ht="12.75">
      <c r="B1311" s="257"/>
      <c r="D1311" s="5"/>
      <c r="F1311" s="5"/>
      <c r="H1311" s="316">
        <f>H1310-B1311</f>
        <v>0</v>
      </c>
      <c r="I1311" s="256">
        <f t="shared" si="94"/>
        <v>0</v>
      </c>
      <c r="M1311" s="2">
        <v>425</v>
      </c>
    </row>
    <row r="1312" spans="2:13" ht="12.75">
      <c r="B1312" s="257">
        <v>1000</v>
      </c>
      <c r="C1312" s="1" t="s">
        <v>514</v>
      </c>
      <c r="D1312" s="15" t="s">
        <v>12</v>
      </c>
      <c r="E1312" s="1" t="s">
        <v>515</v>
      </c>
      <c r="F1312" s="30" t="s">
        <v>516</v>
      </c>
      <c r="G1312" s="30" t="s">
        <v>366</v>
      </c>
      <c r="H1312" s="316">
        <f>H1311-B1312</f>
        <v>-1000</v>
      </c>
      <c r="I1312" s="256">
        <f t="shared" si="94"/>
        <v>2.3529411764705883</v>
      </c>
      <c r="K1312" s="18" t="s">
        <v>510</v>
      </c>
      <c r="L1312">
        <v>29</v>
      </c>
      <c r="M1312" s="2">
        <v>425</v>
      </c>
    </row>
    <row r="1313" spans="2:13" ht="12.75">
      <c r="B1313" s="257">
        <v>2700</v>
      </c>
      <c r="C1313" s="1" t="s">
        <v>517</v>
      </c>
      <c r="D1313" s="15" t="s">
        <v>12</v>
      </c>
      <c r="E1313" s="1" t="s">
        <v>515</v>
      </c>
      <c r="F1313" s="30" t="s">
        <v>516</v>
      </c>
      <c r="G1313" s="30" t="s">
        <v>368</v>
      </c>
      <c r="H1313" s="316">
        <f>H1312-B1313</f>
        <v>-3700</v>
      </c>
      <c r="I1313" s="256">
        <f t="shared" si="94"/>
        <v>6.352941176470588</v>
      </c>
      <c r="K1313" s="18" t="s">
        <v>510</v>
      </c>
      <c r="L1313">
        <v>29</v>
      </c>
      <c r="M1313" s="2">
        <v>425</v>
      </c>
    </row>
    <row r="1314" spans="1:13" s="67" customFormat="1" ht="12.75">
      <c r="A1314" s="63"/>
      <c r="B1314" s="358">
        <f>SUM(B1312:B1313)</f>
        <v>3700</v>
      </c>
      <c r="C1314" s="63" t="s">
        <v>1</v>
      </c>
      <c r="D1314" s="64"/>
      <c r="E1314" s="63"/>
      <c r="F1314" s="64"/>
      <c r="G1314" s="65"/>
      <c r="H1314" s="317">
        <v>0</v>
      </c>
      <c r="I1314" s="318">
        <f t="shared" si="94"/>
        <v>8.705882352941176</v>
      </c>
      <c r="M1314" s="2">
        <v>425</v>
      </c>
    </row>
    <row r="1315" spans="2:13" ht="12.75">
      <c r="B1315" s="257"/>
      <c r="D1315" s="5"/>
      <c r="F1315" s="5"/>
      <c r="H1315" s="316">
        <f>H1314-B1315</f>
        <v>0</v>
      </c>
      <c r="I1315" s="256">
        <f t="shared" si="94"/>
        <v>0</v>
      </c>
      <c r="M1315" s="2">
        <v>425</v>
      </c>
    </row>
    <row r="1316" spans="2:13" ht="12.75">
      <c r="B1316" s="257"/>
      <c r="D1316" s="5"/>
      <c r="F1316" s="5"/>
      <c r="H1316" s="316">
        <f>H1315-B1316</f>
        <v>0</v>
      </c>
      <c r="I1316" s="256">
        <f t="shared" si="94"/>
        <v>0</v>
      </c>
      <c r="M1316" s="2">
        <v>425</v>
      </c>
    </row>
    <row r="1317" spans="2:13" ht="12.75">
      <c r="B1317" s="257">
        <v>4500</v>
      </c>
      <c r="C1317" s="1" t="s">
        <v>518</v>
      </c>
      <c r="D1317" s="15" t="s">
        <v>12</v>
      </c>
      <c r="E1317" s="1" t="s">
        <v>24</v>
      </c>
      <c r="F1317" s="30" t="s">
        <v>519</v>
      </c>
      <c r="G1317" s="30" t="s">
        <v>366</v>
      </c>
      <c r="H1317" s="316">
        <f>H1316-B1317</f>
        <v>-4500</v>
      </c>
      <c r="I1317" s="256">
        <f t="shared" si="94"/>
        <v>10.588235294117647</v>
      </c>
      <c r="K1317" s="18" t="s">
        <v>510</v>
      </c>
      <c r="L1317">
        <v>29</v>
      </c>
      <c r="M1317" s="2">
        <v>425</v>
      </c>
    </row>
    <row r="1318" spans="2:13" ht="12.75">
      <c r="B1318" s="257">
        <v>4500</v>
      </c>
      <c r="C1318" s="1" t="s">
        <v>520</v>
      </c>
      <c r="D1318" s="15" t="s">
        <v>12</v>
      </c>
      <c r="E1318" s="1" t="s">
        <v>24</v>
      </c>
      <c r="F1318" s="30" t="s">
        <v>521</v>
      </c>
      <c r="G1318" s="30" t="s">
        <v>370</v>
      </c>
      <c r="H1318" s="316">
        <f>H1317-B1318</f>
        <v>-9000</v>
      </c>
      <c r="I1318" s="256">
        <f t="shared" si="94"/>
        <v>10.588235294117647</v>
      </c>
      <c r="K1318" s="18" t="s">
        <v>510</v>
      </c>
      <c r="L1318">
        <v>29</v>
      </c>
      <c r="M1318" s="2">
        <v>425</v>
      </c>
    </row>
    <row r="1319" spans="1:13" s="67" customFormat="1" ht="12.75">
      <c r="A1319" s="63"/>
      <c r="B1319" s="358">
        <f>SUM(B1317:B1318)</f>
        <v>9000</v>
      </c>
      <c r="C1319" s="63" t="s">
        <v>34</v>
      </c>
      <c r="D1319" s="63"/>
      <c r="E1319" s="63"/>
      <c r="F1319" s="64"/>
      <c r="G1319" s="65"/>
      <c r="H1319" s="317">
        <v>0</v>
      </c>
      <c r="I1319" s="318">
        <f t="shared" si="94"/>
        <v>21.176470588235293</v>
      </c>
      <c r="M1319" s="2">
        <v>425</v>
      </c>
    </row>
    <row r="1320" spans="2:13" ht="12.75">
      <c r="B1320" s="257"/>
      <c r="C1320" s="5"/>
      <c r="F1320" s="5"/>
      <c r="H1320" s="316">
        <f>H1319-B1320</f>
        <v>0</v>
      </c>
      <c r="I1320" s="256">
        <f t="shared" si="94"/>
        <v>0</v>
      </c>
      <c r="M1320" s="2">
        <v>425</v>
      </c>
    </row>
    <row r="1321" spans="2:13" ht="12.75">
      <c r="B1321" s="257"/>
      <c r="C1321" s="5"/>
      <c r="F1321" s="5"/>
      <c r="H1321" s="316">
        <f>H1320-B1321</f>
        <v>0</v>
      </c>
      <c r="I1321" s="256">
        <f t="shared" si="94"/>
        <v>0</v>
      </c>
      <c r="M1321" s="2">
        <v>425</v>
      </c>
    </row>
    <row r="1322" spans="2:13" ht="12.75">
      <c r="B1322" s="257">
        <v>2000</v>
      </c>
      <c r="C1322" s="1" t="s">
        <v>35</v>
      </c>
      <c r="D1322" s="15" t="s">
        <v>12</v>
      </c>
      <c r="E1322" s="1" t="s">
        <v>36</v>
      </c>
      <c r="F1322" s="30" t="s">
        <v>516</v>
      </c>
      <c r="G1322" s="30" t="s">
        <v>366</v>
      </c>
      <c r="H1322" s="316">
        <f>H1321-B1322</f>
        <v>-2000</v>
      </c>
      <c r="I1322" s="256">
        <f t="shared" si="94"/>
        <v>4.705882352941177</v>
      </c>
      <c r="K1322" s="18" t="s">
        <v>510</v>
      </c>
      <c r="L1322">
        <v>29</v>
      </c>
      <c r="M1322" s="2">
        <v>425</v>
      </c>
    </row>
    <row r="1323" spans="2:13" ht="12.75">
      <c r="B1323" s="257">
        <v>1600</v>
      </c>
      <c r="C1323" s="1" t="s">
        <v>35</v>
      </c>
      <c r="D1323" s="15" t="s">
        <v>12</v>
      </c>
      <c r="E1323" s="1" t="s">
        <v>36</v>
      </c>
      <c r="F1323" s="30" t="s">
        <v>516</v>
      </c>
      <c r="G1323" s="30" t="s">
        <v>368</v>
      </c>
      <c r="H1323" s="316">
        <f>H1322-B1323</f>
        <v>-3600</v>
      </c>
      <c r="I1323" s="256">
        <f t="shared" si="94"/>
        <v>3.764705882352941</v>
      </c>
      <c r="K1323" s="18" t="s">
        <v>510</v>
      </c>
      <c r="L1323">
        <v>29</v>
      </c>
      <c r="M1323" s="2">
        <v>425</v>
      </c>
    </row>
    <row r="1324" spans="2:13" ht="12.75">
      <c r="B1324" s="257">
        <v>1100</v>
      </c>
      <c r="C1324" s="1" t="s">
        <v>35</v>
      </c>
      <c r="D1324" s="15" t="s">
        <v>12</v>
      </c>
      <c r="E1324" s="1" t="s">
        <v>36</v>
      </c>
      <c r="F1324" s="30" t="s">
        <v>516</v>
      </c>
      <c r="G1324" s="30" t="s">
        <v>370</v>
      </c>
      <c r="H1324" s="316">
        <f>H1323-B1324</f>
        <v>-4700</v>
      </c>
      <c r="I1324" s="256">
        <f t="shared" si="94"/>
        <v>2.588235294117647</v>
      </c>
      <c r="K1324" s="18" t="s">
        <v>510</v>
      </c>
      <c r="L1324">
        <v>29</v>
      </c>
      <c r="M1324" s="2">
        <v>425</v>
      </c>
    </row>
    <row r="1325" spans="1:13" s="67" customFormat="1" ht="12.75">
      <c r="A1325" s="63"/>
      <c r="B1325" s="358">
        <f>SUM(B1322:B1324)</f>
        <v>4700</v>
      </c>
      <c r="C1325" s="64"/>
      <c r="D1325" s="63"/>
      <c r="E1325" s="63" t="s">
        <v>36</v>
      </c>
      <c r="F1325" s="64"/>
      <c r="G1325" s="65"/>
      <c r="H1325" s="317">
        <v>0</v>
      </c>
      <c r="I1325" s="318">
        <f t="shared" si="94"/>
        <v>11.058823529411764</v>
      </c>
      <c r="M1325" s="2">
        <v>425</v>
      </c>
    </row>
    <row r="1326" spans="2:13" ht="12.75">
      <c r="B1326" s="257"/>
      <c r="C1326" s="5"/>
      <c r="F1326" s="5"/>
      <c r="H1326" s="316">
        <f>H1325-B1326</f>
        <v>0</v>
      </c>
      <c r="I1326" s="256">
        <f t="shared" si="94"/>
        <v>0</v>
      </c>
      <c r="M1326" s="2">
        <v>425</v>
      </c>
    </row>
    <row r="1327" spans="2:13" ht="12.75">
      <c r="B1327" s="257"/>
      <c r="C1327" s="5"/>
      <c r="F1327" s="6"/>
      <c r="H1327" s="316">
        <f>H1326-B1327</f>
        <v>0</v>
      </c>
      <c r="I1327" s="256">
        <f t="shared" si="94"/>
        <v>0</v>
      </c>
      <c r="M1327" s="2">
        <v>425</v>
      </c>
    </row>
    <row r="1328" spans="2:13" ht="12.75">
      <c r="B1328" s="257">
        <v>5000</v>
      </c>
      <c r="C1328" s="1" t="s">
        <v>69</v>
      </c>
      <c r="D1328" s="15" t="s">
        <v>12</v>
      </c>
      <c r="E1328" s="1" t="s">
        <v>24</v>
      </c>
      <c r="F1328" s="30" t="s">
        <v>522</v>
      </c>
      <c r="G1328" s="30" t="s">
        <v>366</v>
      </c>
      <c r="H1328" s="316">
        <f>H1327-B1328</f>
        <v>-5000</v>
      </c>
      <c r="I1328" s="256">
        <f t="shared" si="94"/>
        <v>11.764705882352942</v>
      </c>
      <c r="K1328" s="18" t="s">
        <v>510</v>
      </c>
      <c r="L1328">
        <v>29</v>
      </c>
      <c r="M1328" s="2">
        <v>425</v>
      </c>
    </row>
    <row r="1329" spans="2:13" ht="12.75">
      <c r="B1329" s="257">
        <v>5000</v>
      </c>
      <c r="C1329" s="1" t="s">
        <v>69</v>
      </c>
      <c r="D1329" s="15" t="s">
        <v>12</v>
      </c>
      <c r="E1329" s="1" t="s">
        <v>24</v>
      </c>
      <c r="F1329" s="30" t="s">
        <v>522</v>
      </c>
      <c r="G1329" s="30" t="s">
        <v>368</v>
      </c>
      <c r="H1329" s="316">
        <f>H1328-B1329</f>
        <v>-10000</v>
      </c>
      <c r="I1329" s="256">
        <f t="shared" si="94"/>
        <v>11.764705882352942</v>
      </c>
      <c r="K1329" s="18" t="s">
        <v>510</v>
      </c>
      <c r="L1329">
        <v>29</v>
      </c>
      <c r="M1329" s="2">
        <v>425</v>
      </c>
    </row>
    <row r="1330" spans="1:13" s="67" customFormat="1" ht="12.75">
      <c r="A1330" s="63"/>
      <c r="B1330" s="358">
        <f>SUM(B1328:B1329)</f>
        <v>10000</v>
      </c>
      <c r="C1330" s="64" t="s">
        <v>69</v>
      </c>
      <c r="D1330" s="63"/>
      <c r="E1330" s="63"/>
      <c r="F1330" s="64"/>
      <c r="G1330" s="65"/>
      <c r="H1330" s="317">
        <v>0</v>
      </c>
      <c r="I1330" s="318">
        <f t="shared" si="94"/>
        <v>23.529411764705884</v>
      </c>
      <c r="M1330" s="2">
        <v>425</v>
      </c>
    </row>
    <row r="1331" spans="2:13" ht="12.75">
      <c r="B1331" s="257"/>
      <c r="C1331" s="5"/>
      <c r="F1331" s="5"/>
      <c r="H1331" s="316">
        <f>H1330-B1331</f>
        <v>0</v>
      </c>
      <c r="I1331" s="256">
        <f t="shared" si="94"/>
        <v>0</v>
      </c>
      <c r="M1331" s="2">
        <v>425</v>
      </c>
    </row>
    <row r="1332" spans="2:13" ht="12.75">
      <c r="B1332" s="257"/>
      <c r="C1332" s="5"/>
      <c r="F1332" s="74"/>
      <c r="H1332" s="316">
        <f>H1331-B1332</f>
        <v>0</v>
      </c>
      <c r="I1332" s="256">
        <f t="shared" si="94"/>
        <v>0</v>
      </c>
      <c r="M1332" s="2">
        <v>425</v>
      </c>
    </row>
    <row r="1333" spans="2:13" ht="12.75">
      <c r="B1333" s="257">
        <v>2000</v>
      </c>
      <c r="C1333" s="1" t="s">
        <v>39</v>
      </c>
      <c r="D1333" s="15" t="s">
        <v>12</v>
      </c>
      <c r="E1333" s="1" t="s">
        <v>24</v>
      </c>
      <c r="F1333" s="30" t="s">
        <v>516</v>
      </c>
      <c r="G1333" s="30" t="s">
        <v>366</v>
      </c>
      <c r="H1333" s="316">
        <f>H1332-B1333</f>
        <v>-2000</v>
      </c>
      <c r="I1333" s="256">
        <f t="shared" si="94"/>
        <v>4.705882352941177</v>
      </c>
      <c r="K1333" s="18" t="s">
        <v>510</v>
      </c>
      <c r="L1333">
        <v>29</v>
      </c>
      <c r="M1333" s="2">
        <v>425</v>
      </c>
    </row>
    <row r="1334" spans="2:13" ht="12.75">
      <c r="B1334" s="257">
        <v>2000</v>
      </c>
      <c r="C1334" s="1" t="s">
        <v>39</v>
      </c>
      <c r="D1334" s="15" t="s">
        <v>12</v>
      </c>
      <c r="E1334" s="1" t="s">
        <v>24</v>
      </c>
      <c r="F1334" s="30" t="s">
        <v>516</v>
      </c>
      <c r="G1334" s="30" t="s">
        <v>368</v>
      </c>
      <c r="H1334" s="316">
        <f>H1333-B1334</f>
        <v>-4000</v>
      </c>
      <c r="I1334" s="256">
        <f t="shared" si="94"/>
        <v>4.705882352941177</v>
      </c>
      <c r="K1334" s="18" t="s">
        <v>510</v>
      </c>
      <c r="L1334">
        <v>29</v>
      </c>
      <c r="M1334" s="2">
        <v>425</v>
      </c>
    </row>
    <row r="1335" spans="2:13" ht="12.75">
      <c r="B1335" s="257">
        <v>2000</v>
      </c>
      <c r="C1335" s="1" t="s">
        <v>39</v>
      </c>
      <c r="D1335" s="15" t="s">
        <v>12</v>
      </c>
      <c r="E1335" s="1" t="s">
        <v>24</v>
      </c>
      <c r="F1335" s="30" t="s">
        <v>516</v>
      </c>
      <c r="G1335" s="30" t="s">
        <v>370</v>
      </c>
      <c r="H1335" s="316">
        <f>H1334-B1335</f>
        <v>-6000</v>
      </c>
      <c r="I1335" s="256">
        <f t="shared" si="94"/>
        <v>4.705882352941177</v>
      </c>
      <c r="K1335" s="18" t="s">
        <v>510</v>
      </c>
      <c r="L1335">
        <v>29</v>
      </c>
      <c r="M1335" s="2">
        <v>425</v>
      </c>
    </row>
    <row r="1336" spans="1:13" s="67" customFormat="1" ht="12.75">
      <c r="A1336" s="63"/>
      <c r="B1336" s="358">
        <f>SUM(B1333:B1335)</f>
        <v>6000</v>
      </c>
      <c r="C1336" s="64" t="s">
        <v>39</v>
      </c>
      <c r="D1336" s="63"/>
      <c r="E1336" s="63"/>
      <c r="F1336" s="65"/>
      <c r="G1336" s="65"/>
      <c r="H1336" s="317">
        <v>0</v>
      </c>
      <c r="I1336" s="318">
        <f t="shared" si="94"/>
        <v>14.117647058823529</v>
      </c>
      <c r="M1336" s="2">
        <v>425</v>
      </c>
    </row>
    <row r="1337" spans="2:13" ht="12.75">
      <c r="B1337" s="257"/>
      <c r="C1337" s="5"/>
      <c r="H1337" s="316">
        <f>H1336-B1337</f>
        <v>0</v>
      </c>
      <c r="I1337" s="256">
        <f t="shared" si="94"/>
        <v>0</v>
      </c>
      <c r="M1337" s="2">
        <v>425</v>
      </c>
    </row>
    <row r="1338" spans="2:13" ht="12.75">
      <c r="B1338" s="257"/>
      <c r="C1338" s="5"/>
      <c r="H1338" s="316">
        <f>H1337-B1338</f>
        <v>0</v>
      </c>
      <c r="I1338" s="256">
        <f t="shared" si="94"/>
        <v>0</v>
      </c>
      <c r="M1338" s="2">
        <v>425</v>
      </c>
    </row>
    <row r="1339" spans="2:13" ht="12.75">
      <c r="B1339" s="257">
        <v>1800</v>
      </c>
      <c r="C1339" s="1" t="s">
        <v>40</v>
      </c>
      <c r="D1339" s="15" t="s">
        <v>12</v>
      </c>
      <c r="E1339" s="1" t="s">
        <v>41</v>
      </c>
      <c r="F1339" s="30" t="s">
        <v>516</v>
      </c>
      <c r="G1339" s="30" t="s">
        <v>366</v>
      </c>
      <c r="H1339" s="316">
        <f>H1338-B1339</f>
        <v>-1800</v>
      </c>
      <c r="I1339" s="256">
        <f t="shared" si="94"/>
        <v>4.235294117647059</v>
      </c>
      <c r="K1339" s="18" t="s">
        <v>510</v>
      </c>
      <c r="L1339">
        <v>29</v>
      </c>
      <c r="M1339" s="2">
        <v>425</v>
      </c>
    </row>
    <row r="1340" spans="2:13" ht="12.75">
      <c r="B1340" s="257">
        <v>1350</v>
      </c>
      <c r="C1340" s="1" t="s">
        <v>40</v>
      </c>
      <c r="D1340" s="15" t="s">
        <v>12</v>
      </c>
      <c r="E1340" s="1" t="s">
        <v>41</v>
      </c>
      <c r="F1340" s="30" t="s">
        <v>516</v>
      </c>
      <c r="G1340" s="30" t="s">
        <v>368</v>
      </c>
      <c r="H1340" s="316">
        <f>H1339-B1340</f>
        <v>-3150</v>
      </c>
      <c r="I1340" s="256">
        <f t="shared" si="94"/>
        <v>3.176470588235294</v>
      </c>
      <c r="K1340" s="18" t="s">
        <v>510</v>
      </c>
      <c r="L1340">
        <v>29</v>
      </c>
      <c r="M1340" s="2">
        <v>425</v>
      </c>
    </row>
    <row r="1341" spans="2:13" ht="12.75">
      <c r="B1341" s="257">
        <v>900</v>
      </c>
      <c r="C1341" s="1" t="s">
        <v>40</v>
      </c>
      <c r="D1341" s="15" t="s">
        <v>12</v>
      </c>
      <c r="E1341" s="1" t="s">
        <v>41</v>
      </c>
      <c r="F1341" s="30" t="s">
        <v>516</v>
      </c>
      <c r="G1341" s="30" t="s">
        <v>368</v>
      </c>
      <c r="H1341" s="316">
        <f>H1340-B1341</f>
        <v>-4050</v>
      </c>
      <c r="I1341" s="256">
        <f t="shared" si="94"/>
        <v>2.1176470588235294</v>
      </c>
      <c r="K1341" s="18" t="s">
        <v>510</v>
      </c>
      <c r="L1341">
        <v>29</v>
      </c>
      <c r="M1341" s="2">
        <v>425</v>
      </c>
    </row>
    <row r="1342" spans="1:13" s="67" customFormat="1" ht="12.75">
      <c r="A1342" s="63"/>
      <c r="B1342" s="358">
        <f>SUM(B1339:B1341)</f>
        <v>4050</v>
      </c>
      <c r="C1342" s="64"/>
      <c r="D1342" s="63"/>
      <c r="E1342" s="63" t="s">
        <v>41</v>
      </c>
      <c r="F1342" s="65"/>
      <c r="G1342" s="65"/>
      <c r="H1342" s="317">
        <v>0</v>
      </c>
      <c r="I1342" s="318">
        <f t="shared" si="94"/>
        <v>9.529411764705882</v>
      </c>
      <c r="M1342" s="2">
        <v>425</v>
      </c>
    </row>
    <row r="1343" spans="2:13" ht="12.75">
      <c r="B1343" s="257"/>
      <c r="C1343" s="5"/>
      <c r="H1343" s="316">
        <f>H1342-B1343</f>
        <v>0</v>
      </c>
      <c r="I1343" s="256">
        <f t="shared" si="94"/>
        <v>0</v>
      </c>
      <c r="M1343" s="2">
        <v>425</v>
      </c>
    </row>
    <row r="1344" spans="2:13" ht="12.75">
      <c r="B1344" s="257"/>
      <c r="C1344" s="5"/>
      <c r="H1344" s="316">
        <f>H1343-B1344</f>
        <v>0</v>
      </c>
      <c r="I1344" s="256">
        <f t="shared" si="94"/>
        <v>0</v>
      </c>
      <c r="M1344" s="2">
        <v>425</v>
      </c>
    </row>
    <row r="1345" spans="2:13" ht="12.75">
      <c r="B1345" s="257">
        <v>2000</v>
      </c>
      <c r="C1345" s="1" t="s">
        <v>523</v>
      </c>
      <c r="D1345" s="15" t="s">
        <v>12</v>
      </c>
      <c r="E1345" s="1" t="s">
        <v>353</v>
      </c>
      <c r="F1345" s="30" t="s">
        <v>516</v>
      </c>
      <c r="G1345" s="30" t="s">
        <v>366</v>
      </c>
      <c r="H1345" s="316">
        <f>H1344-B1345</f>
        <v>-2000</v>
      </c>
      <c r="I1345" s="256">
        <f t="shared" si="94"/>
        <v>4.705882352941177</v>
      </c>
      <c r="K1345" s="18" t="s">
        <v>510</v>
      </c>
      <c r="L1345">
        <v>29</v>
      </c>
      <c r="M1345" s="2">
        <v>425</v>
      </c>
    </row>
    <row r="1346" spans="2:13" ht="12.75">
      <c r="B1346" s="257">
        <v>15000</v>
      </c>
      <c r="C1346" s="1" t="s">
        <v>523</v>
      </c>
      <c r="D1346" s="15" t="s">
        <v>12</v>
      </c>
      <c r="E1346" s="1" t="s">
        <v>353</v>
      </c>
      <c r="F1346" s="30" t="s">
        <v>524</v>
      </c>
      <c r="G1346" s="30" t="s">
        <v>368</v>
      </c>
      <c r="H1346" s="316">
        <f>H1345-B1346</f>
        <v>-17000</v>
      </c>
      <c r="I1346" s="256">
        <f t="shared" si="94"/>
        <v>35.294117647058826</v>
      </c>
      <c r="K1346" s="18" t="s">
        <v>510</v>
      </c>
      <c r="L1346">
        <v>29</v>
      </c>
      <c r="M1346" s="2">
        <v>425</v>
      </c>
    </row>
    <row r="1347" spans="1:13" s="67" customFormat="1" ht="12.75">
      <c r="A1347" s="63"/>
      <c r="B1347" s="358">
        <f>SUM(B1345:B1346)</f>
        <v>17000</v>
      </c>
      <c r="C1347" s="64"/>
      <c r="D1347" s="63"/>
      <c r="E1347" s="63" t="s">
        <v>353</v>
      </c>
      <c r="F1347" s="65"/>
      <c r="G1347" s="65"/>
      <c r="H1347" s="317">
        <v>0</v>
      </c>
      <c r="I1347" s="318">
        <f t="shared" si="94"/>
        <v>40</v>
      </c>
      <c r="M1347" s="2">
        <v>425</v>
      </c>
    </row>
    <row r="1348" spans="2:13" ht="12.75">
      <c r="B1348" s="257"/>
      <c r="C1348" s="5"/>
      <c r="H1348" s="316">
        <f>H1347-B1348</f>
        <v>0</v>
      </c>
      <c r="I1348" s="256">
        <f t="shared" si="94"/>
        <v>0</v>
      </c>
      <c r="M1348" s="2">
        <v>425</v>
      </c>
    </row>
    <row r="1349" spans="2:13" ht="12.75">
      <c r="B1349" s="257"/>
      <c r="C1349" s="5"/>
      <c r="H1349" s="316">
        <f>H1348-B1349</f>
        <v>0</v>
      </c>
      <c r="I1349" s="256">
        <f t="shared" si="94"/>
        <v>0</v>
      </c>
      <c r="M1349" s="2">
        <v>425</v>
      </c>
    </row>
    <row r="1350" spans="2:13" ht="12.75">
      <c r="B1350" s="257"/>
      <c r="C1350" s="5"/>
      <c r="H1350" s="316">
        <f>H1349-B1350</f>
        <v>0</v>
      </c>
      <c r="I1350" s="256">
        <f t="shared" si="94"/>
        <v>0</v>
      </c>
      <c r="M1350" s="2">
        <v>425</v>
      </c>
    </row>
    <row r="1351" spans="2:13" ht="12.75">
      <c r="B1351" s="257"/>
      <c r="C1351" s="5"/>
      <c r="H1351" s="316">
        <f>H1350-B1351</f>
        <v>0</v>
      </c>
      <c r="I1351" s="256">
        <f t="shared" si="94"/>
        <v>0</v>
      </c>
      <c r="M1351" s="2">
        <v>425</v>
      </c>
    </row>
    <row r="1352" spans="1:13" s="60" customFormat="1" ht="12.75">
      <c r="A1352" s="63"/>
      <c r="B1352" s="358">
        <f>+B1358+B1376+B1385+B1393+B1398+B1402</f>
        <v>84000</v>
      </c>
      <c r="C1352" s="68" t="s">
        <v>525</v>
      </c>
      <c r="D1352" s="69" t="s">
        <v>526</v>
      </c>
      <c r="E1352" s="68" t="s">
        <v>44</v>
      </c>
      <c r="F1352" s="70" t="s">
        <v>527</v>
      </c>
      <c r="G1352" s="77" t="s">
        <v>379</v>
      </c>
      <c r="H1352" s="317">
        <f>H1351-B1352</f>
        <v>-84000</v>
      </c>
      <c r="I1352" s="318">
        <f t="shared" si="94"/>
        <v>197.64705882352942</v>
      </c>
      <c r="J1352" s="66"/>
      <c r="K1352" s="66"/>
      <c r="L1352" s="67"/>
      <c r="M1352" s="2">
        <v>425</v>
      </c>
    </row>
    <row r="1353" spans="2:13" ht="12.75">
      <c r="B1353" s="257"/>
      <c r="C1353" s="5"/>
      <c r="H1353" s="316">
        <v>0</v>
      </c>
      <c r="I1353" s="256">
        <f t="shared" si="94"/>
        <v>0</v>
      </c>
      <c r="M1353" s="2">
        <v>425</v>
      </c>
    </row>
    <row r="1354" spans="2:13" ht="12.75">
      <c r="B1354" s="198">
        <v>5000</v>
      </c>
      <c r="C1354" s="1" t="s">
        <v>18</v>
      </c>
      <c r="D1354" s="1" t="s">
        <v>12</v>
      </c>
      <c r="E1354" s="1" t="s">
        <v>194</v>
      </c>
      <c r="F1354" s="62" t="s">
        <v>528</v>
      </c>
      <c r="G1354" s="30" t="s">
        <v>470</v>
      </c>
      <c r="H1354" s="316">
        <f>H1353-B1354</f>
        <v>-5000</v>
      </c>
      <c r="I1354" s="256">
        <f t="shared" si="94"/>
        <v>11.764705882352942</v>
      </c>
      <c r="K1354" t="s">
        <v>0</v>
      </c>
      <c r="L1354" s="18">
        <v>30</v>
      </c>
      <c r="M1354" s="2">
        <v>425</v>
      </c>
    </row>
    <row r="1355" spans="2:13" ht="12.75">
      <c r="B1355" s="198">
        <v>5000</v>
      </c>
      <c r="C1355" s="1" t="s">
        <v>18</v>
      </c>
      <c r="D1355" s="1" t="s">
        <v>12</v>
      </c>
      <c r="E1355" s="1" t="s">
        <v>194</v>
      </c>
      <c r="F1355" s="62" t="s">
        <v>529</v>
      </c>
      <c r="G1355" s="30" t="s">
        <v>472</v>
      </c>
      <c r="H1355" s="316">
        <f>H1354-B1355</f>
        <v>-10000</v>
      </c>
      <c r="I1355" s="256">
        <f t="shared" si="94"/>
        <v>11.764705882352942</v>
      </c>
      <c r="K1355" t="s">
        <v>0</v>
      </c>
      <c r="L1355" s="18">
        <v>30</v>
      </c>
      <c r="M1355" s="2">
        <v>425</v>
      </c>
    </row>
    <row r="1356" spans="2:13" ht="12.75">
      <c r="B1356" s="198">
        <v>5000</v>
      </c>
      <c r="C1356" s="1" t="s">
        <v>18</v>
      </c>
      <c r="D1356" s="1" t="s">
        <v>12</v>
      </c>
      <c r="E1356" s="1" t="s">
        <v>194</v>
      </c>
      <c r="F1356" s="62" t="s">
        <v>530</v>
      </c>
      <c r="G1356" s="30" t="s">
        <v>474</v>
      </c>
      <c r="H1356" s="316">
        <f>H1355-B1356</f>
        <v>-15000</v>
      </c>
      <c r="I1356" s="256">
        <f t="shared" si="94"/>
        <v>11.764705882352942</v>
      </c>
      <c r="K1356" t="s">
        <v>0</v>
      </c>
      <c r="L1356" s="18">
        <v>30</v>
      </c>
      <c r="M1356" s="2">
        <v>425</v>
      </c>
    </row>
    <row r="1357" spans="2:13" ht="12.75">
      <c r="B1357" s="257">
        <v>3000</v>
      </c>
      <c r="C1357" s="1" t="s">
        <v>18</v>
      </c>
      <c r="D1357" s="1" t="s">
        <v>12</v>
      </c>
      <c r="E1357" s="1" t="s">
        <v>194</v>
      </c>
      <c r="F1357" s="62" t="s">
        <v>531</v>
      </c>
      <c r="G1357" s="30" t="s">
        <v>488</v>
      </c>
      <c r="H1357" s="316">
        <f>H1356-B1357</f>
        <v>-18000</v>
      </c>
      <c r="I1357" s="256">
        <f t="shared" si="94"/>
        <v>7.0588235294117645</v>
      </c>
      <c r="K1357" t="s">
        <v>0</v>
      </c>
      <c r="L1357" s="18">
        <v>30</v>
      </c>
      <c r="M1357" s="2">
        <v>425</v>
      </c>
    </row>
    <row r="1358" spans="1:13" s="67" customFormat="1" ht="12.75">
      <c r="A1358" s="63"/>
      <c r="B1358" s="358">
        <f>SUM(B1354:B1357)</f>
        <v>18000</v>
      </c>
      <c r="C1358" s="64" t="s">
        <v>18</v>
      </c>
      <c r="D1358" s="63"/>
      <c r="E1358" s="63"/>
      <c r="F1358" s="65"/>
      <c r="G1358" s="65"/>
      <c r="H1358" s="317">
        <v>0</v>
      </c>
      <c r="I1358" s="318">
        <f t="shared" si="94"/>
        <v>42.35294117647059</v>
      </c>
      <c r="M1358" s="2">
        <v>425</v>
      </c>
    </row>
    <row r="1359" spans="2:13" ht="12.75">
      <c r="B1359" s="257"/>
      <c r="C1359" s="5"/>
      <c r="H1359" s="316">
        <f aca="true" t="shared" si="95" ref="H1359:H1375">H1358-B1359</f>
        <v>0</v>
      </c>
      <c r="I1359" s="256">
        <f t="shared" si="94"/>
        <v>0</v>
      </c>
      <c r="M1359" s="2">
        <v>425</v>
      </c>
    </row>
    <row r="1360" spans="2:13" ht="12.75">
      <c r="B1360" s="257"/>
      <c r="C1360" s="5"/>
      <c r="H1360" s="316">
        <f t="shared" si="95"/>
        <v>0</v>
      </c>
      <c r="I1360" s="256">
        <f t="shared" si="94"/>
        <v>0</v>
      </c>
      <c r="M1360" s="2">
        <v>425</v>
      </c>
    </row>
    <row r="1361" spans="2:13" ht="12.75">
      <c r="B1361" s="257">
        <v>12000</v>
      </c>
      <c r="C1361" s="15" t="s">
        <v>532</v>
      </c>
      <c r="D1361" s="1" t="s">
        <v>12</v>
      </c>
      <c r="E1361" s="1" t="s">
        <v>305</v>
      </c>
      <c r="F1361" s="30" t="s">
        <v>533</v>
      </c>
      <c r="G1361" s="30" t="s">
        <v>470</v>
      </c>
      <c r="H1361" s="316">
        <f t="shared" si="95"/>
        <v>-12000</v>
      </c>
      <c r="I1361" s="256">
        <f t="shared" si="94"/>
        <v>28.235294117647058</v>
      </c>
      <c r="K1361" t="s">
        <v>194</v>
      </c>
      <c r="L1361">
        <v>30</v>
      </c>
      <c r="M1361" s="2">
        <v>425</v>
      </c>
    </row>
    <row r="1362" spans="2:13" ht="12.75">
      <c r="B1362" s="257">
        <v>4000</v>
      </c>
      <c r="C1362" s="15" t="s">
        <v>534</v>
      </c>
      <c r="D1362" s="1" t="s">
        <v>12</v>
      </c>
      <c r="E1362" s="1" t="s">
        <v>305</v>
      </c>
      <c r="F1362" s="30" t="s">
        <v>533</v>
      </c>
      <c r="G1362" s="30" t="s">
        <v>470</v>
      </c>
      <c r="H1362" s="316">
        <f t="shared" si="95"/>
        <v>-16000</v>
      </c>
      <c r="I1362" s="256">
        <f t="shared" si="94"/>
        <v>9.411764705882353</v>
      </c>
      <c r="K1362" t="s">
        <v>194</v>
      </c>
      <c r="L1362">
        <v>30</v>
      </c>
      <c r="M1362" s="2">
        <v>425</v>
      </c>
    </row>
    <row r="1363" spans="2:13" ht="12.75">
      <c r="B1363" s="257">
        <v>2000</v>
      </c>
      <c r="C1363" s="15" t="s">
        <v>535</v>
      </c>
      <c r="D1363" s="1" t="s">
        <v>12</v>
      </c>
      <c r="E1363" s="1" t="s">
        <v>305</v>
      </c>
      <c r="F1363" s="30" t="s">
        <v>533</v>
      </c>
      <c r="G1363" s="30" t="s">
        <v>470</v>
      </c>
      <c r="H1363" s="316">
        <f t="shared" si="95"/>
        <v>-18000</v>
      </c>
      <c r="I1363" s="256">
        <f t="shared" si="94"/>
        <v>4.705882352941177</v>
      </c>
      <c r="K1363" t="s">
        <v>194</v>
      </c>
      <c r="L1363">
        <v>30</v>
      </c>
      <c r="M1363" s="2">
        <v>425</v>
      </c>
    </row>
    <row r="1364" spans="2:13" ht="12.75">
      <c r="B1364" s="257">
        <v>2000</v>
      </c>
      <c r="C1364" s="1" t="s">
        <v>536</v>
      </c>
      <c r="D1364" s="1" t="s">
        <v>12</v>
      </c>
      <c r="E1364" s="1" t="s">
        <v>305</v>
      </c>
      <c r="F1364" s="30" t="s">
        <v>533</v>
      </c>
      <c r="G1364" s="30" t="s">
        <v>472</v>
      </c>
      <c r="H1364" s="316">
        <f t="shared" si="95"/>
        <v>-20000</v>
      </c>
      <c r="I1364" s="256">
        <f t="shared" si="94"/>
        <v>4.705882352941177</v>
      </c>
      <c r="K1364" t="s">
        <v>194</v>
      </c>
      <c r="L1364">
        <v>30</v>
      </c>
      <c r="M1364" s="2">
        <v>425</v>
      </c>
    </row>
    <row r="1365" spans="2:13" ht="12.75">
      <c r="B1365" s="257">
        <v>2000</v>
      </c>
      <c r="C1365" s="1" t="s">
        <v>537</v>
      </c>
      <c r="D1365" s="1" t="s">
        <v>12</v>
      </c>
      <c r="E1365" s="1" t="s">
        <v>305</v>
      </c>
      <c r="F1365" s="30" t="s">
        <v>533</v>
      </c>
      <c r="G1365" s="30" t="s">
        <v>472</v>
      </c>
      <c r="H1365" s="316">
        <f t="shared" si="95"/>
        <v>-22000</v>
      </c>
      <c r="I1365" s="256">
        <f t="shared" si="94"/>
        <v>4.705882352941177</v>
      </c>
      <c r="K1365" t="s">
        <v>194</v>
      </c>
      <c r="L1365">
        <v>30</v>
      </c>
      <c r="M1365" s="2">
        <v>425</v>
      </c>
    </row>
    <row r="1366" spans="2:13" ht="12.75">
      <c r="B1366" s="257">
        <v>2000</v>
      </c>
      <c r="C1366" s="1" t="s">
        <v>538</v>
      </c>
      <c r="D1366" s="1" t="s">
        <v>12</v>
      </c>
      <c r="E1366" s="1" t="s">
        <v>305</v>
      </c>
      <c r="F1366" s="30" t="s">
        <v>533</v>
      </c>
      <c r="G1366" s="30" t="s">
        <v>472</v>
      </c>
      <c r="H1366" s="316">
        <f t="shared" si="95"/>
        <v>-24000</v>
      </c>
      <c r="I1366" s="256">
        <f t="shared" si="94"/>
        <v>4.705882352941177</v>
      </c>
      <c r="K1366" t="s">
        <v>194</v>
      </c>
      <c r="L1366">
        <v>30</v>
      </c>
      <c r="M1366" s="2">
        <v>425</v>
      </c>
    </row>
    <row r="1367" spans="2:13" ht="12.75">
      <c r="B1367" s="257">
        <v>2500</v>
      </c>
      <c r="C1367" s="79" t="s">
        <v>427</v>
      </c>
      <c r="D1367" s="1" t="s">
        <v>12</v>
      </c>
      <c r="E1367" s="1" t="s">
        <v>305</v>
      </c>
      <c r="F1367" s="30" t="s">
        <v>533</v>
      </c>
      <c r="G1367" s="30" t="s">
        <v>472</v>
      </c>
      <c r="H1367" s="316">
        <f t="shared" si="95"/>
        <v>-26500</v>
      </c>
      <c r="I1367" s="256">
        <f t="shared" si="94"/>
        <v>5.882352941176471</v>
      </c>
      <c r="K1367" t="s">
        <v>194</v>
      </c>
      <c r="L1367">
        <v>30</v>
      </c>
      <c r="M1367" s="2">
        <v>425</v>
      </c>
    </row>
    <row r="1368" spans="2:13" ht="12.75">
      <c r="B1368" s="257">
        <v>7000</v>
      </c>
      <c r="C1368" s="79" t="s">
        <v>539</v>
      </c>
      <c r="D1368" s="1" t="s">
        <v>12</v>
      </c>
      <c r="E1368" s="1" t="s">
        <v>305</v>
      </c>
      <c r="F1368" s="30" t="s">
        <v>533</v>
      </c>
      <c r="G1368" s="30" t="s">
        <v>474</v>
      </c>
      <c r="H1368" s="316">
        <f t="shared" si="95"/>
        <v>-33500</v>
      </c>
      <c r="I1368" s="256">
        <f t="shared" si="94"/>
        <v>16.470588235294116</v>
      </c>
      <c r="K1368" t="s">
        <v>194</v>
      </c>
      <c r="L1368">
        <v>30</v>
      </c>
      <c r="M1368" s="2">
        <v>425</v>
      </c>
    </row>
    <row r="1369" spans="2:13" ht="12.75">
      <c r="B1369" s="257">
        <v>3000</v>
      </c>
      <c r="C1369" s="1" t="s">
        <v>540</v>
      </c>
      <c r="D1369" s="1" t="s">
        <v>12</v>
      </c>
      <c r="E1369" s="1" t="s">
        <v>305</v>
      </c>
      <c r="F1369" s="30" t="s">
        <v>533</v>
      </c>
      <c r="G1369" s="30" t="s">
        <v>474</v>
      </c>
      <c r="H1369" s="316">
        <f t="shared" si="95"/>
        <v>-36500</v>
      </c>
      <c r="I1369" s="256">
        <f aca="true" t="shared" si="96" ref="I1369:I1432">+B1369/M1369</f>
        <v>7.0588235294117645</v>
      </c>
      <c r="K1369" t="s">
        <v>194</v>
      </c>
      <c r="L1369">
        <v>30</v>
      </c>
      <c r="M1369" s="2">
        <v>425</v>
      </c>
    </row>
    <row r="1370" spans="2:13" ht="12.75">
      <c r="B1370" s="257">
        <v>1000</v>
      </c>
      <c r="C1370" s="1" t="s">
        <v>541</v>
      </c>
      <c r="D1370" s="1" t="s">
        <v>12</v>
      </c>
      <c r="E1370" s="1" t="s">
        <v>305</v>
      </c>
      <c r="F1370" s="30" t="s">
        <v>533</v>
      </c>
      <c r="G1370" s="30" t="s">
        <v>474</v>
      </c>
      <c r="H1370" s="316">
        <f t="shared" si="95"/>
        <v>-37500</v>
      </c>
      <c r="I1370" s="256">
        <f t="shared" si="96"/>
        <v>2.3529411764705883</v>
      </c>
      <c r="K1370" t="s">
        <v>194</v>
      </c>
      <c r="L1370">
        <v>30</v>
      </c>
      <c r="M1370" s="2">
        <v>425</v>
      </c>
    </row>
    <row r="1371" spans="2:13" ht="12.75">
      <c r="B1371" s="257">
        <v>4000</v>
      </c>
      <c r="C1371" s="1" t="s">
        <v>542</v>
      </c>
      <c r="D1371" s="1" t="s">
        <v>12</v>
      </c>
      <c r="E1371" s="1" t="s">
        <v>305</v>
      </c>
      <c r="F1371" s="30" t="s">
        <v>533</v>
      </c>
      <c r="G1371" s="30" t="s">
        <v>488</v>
      </c>
      <c r="H1371" s="316">
        <f t="shared" si="95"/>
        <v>-41500</v>
      </c>
      <c r="I1371" s="256">
        <f t="shared" si="96"/>
        <v>9.411764705882353</v>
      </c>
      <c r="K1371" t="s">
        <v>194</v>
      </c>
      <c r="L1371">
        <v>30</v>
      </c>
      <c r="M1371" s="2">
        <v>425</v>
      </c>
    </row>
    <row r="1372" spans="2:13" ht="12.75">
      <c r="B1372" s="257">
        <v>2000</v>
      </c>
      <c r="C1372" s="1" t="s">
        <v>543</v>
      </c>
      <c r="D1372" s="1" t="s">
        <v>12</v>
      </c>
      <c r="E1372" s="1" t="s">
        <v>305</v>
      </c>
      <c r="F1372" s="30" t="s">
        <v>533</v>
      </c>
      <c r="G1372" s="30" t="s">
        <v>488</v>
      </c>
      <c r="H1372" s="316">
        <f t="shared" si="95"/>
        <v>-43500</v>
      </c>
      <c r="I1372" s="256">
        <f t="shared" si="96"/>
        <v>4.705882352941177</v>
      </c>
      <c r="K1372" t="s">
        <v>194</v>
      </c>
      <c r="L1372">
        <v>30</v>
      </c>
      <c r="M1372" s="2">
        <v>425</v>
      </c>
    </row>
    <row r="1373" spans="2:13" ht="12.75">
      <c r="B1373" s="257">
        <v>2000</v>
      </c>
      <c r="C1373" s="1" t="s">
        <v>544</v>
      </c>
      <c r="D1373" s="1" t="s">
        <v>12</v>
      </c>
      <c r="E1373" s="1" t="s">
        <v>305</v>
      </c>
      <c r="F1373" s="30" t="s">
        <v>533</v>
      </c>
      <c r="G1373" s="30" t="s">
        <v>488</v>
      </c>
      <c r="H1373" s="316">
        <f t="shared" si="95"/>
        <v>-45500</v>
      </c>
      <c r="I1373" s="256">
        <f t="shared" si="96"/>
        <v>4.705882352941177</v>
      </c>
      <c r="K1373" t="s">
        <v>194</v>
      </c>
      <c r="L1373">
        <v>30</v>
      </c>
      <c r="M1373" s="2">
        <v>425</v>
      </c>
    </row>
    <row r="1374" spans="2:13" ht="12.75">
      <c r="B1374" s="257">
        <v>1000</v>
      </c>
      <c r="C1374" s="1" t="s">
        <v>545</v>
      </c>
      <c r="D1374" s="1" t="s">
        <v>12</v>
      </c>
      <c r="E1374" s="1" t="s">
        <v>305</v>
      </c>
      <c r="F1374" s="30" t="s">
        <v>533</v>
      </c>
      <c r="G1374" s="30" t="s">
        <v>488</v>
      </c>
      <c r="H1374" s="316">
        <f t="shared" si="95"/>
        <v>-46500</v>
      </c>
      <c r="I1374" s="256">
        <f t="shared" si="96"/>
        <v>2.3529411764705883</v>
      </c>
      <c r="K1374" t="s">
        <v>194</v>
      </c>
      <c r="L1374">
        <v>30</v>
      </c>
      <c r="M1374" s="2">
        <v>425</v>
      </c>
    </row>
    <row r="1375" spans="2:13" ht="12.75">
      <c r="B1375" s="257">
        <v>3000</v>
      </c>
      <c r="C1375" s="1" t="s">
        <v>546</v>
      </c>
      <c r="D1375" s="1" t="s">
        <v>12</v>
      </c>
      <c r="E1375" s="1" t="s">
        <v>305</v>
      </c>
      <c r="F1375" s="30" t="s">
        <v>533</v>
      </c>
      <c r="G1375" s="30" t="s">
        <v>494</v>
      </c>
      <c r="H1375" s="316">
        <f t="shared" si="95"/>
        <v>-49500</v>
      </c>
      <c r="I1375" s="256">
        <f t="shared" si="96"/>
        <v>7.0588235294117645</v>
      </c>
      <c r="K1375" t="s">
        <v>194</v>
      </c>
      <c r="L1375">
        <v>30</v>
      </c>
      <c r="M1375" s="2">
        <v>425</v>
      </c>
    </row>
    <row r="1376" spans="1:13" s="67" customFormat="1" ht="12.75">
      <c r="A1376" s="63"/>
      <c r="B1376" s="358">
        <f>SUM(B1361:B1375)</f>
        <v>49500</v>
      </c>
      <c r="C1376" s="63" t="s">
        <v>34</v>
      </c>
      <c r="D1376" s="64"/>
      <c r="E1376" s="63"/>
      <c r="F1376" s="65"/>
      <c r="G1376" s="65"/>
      <c r="H1376" s="317">
        <v>0</v>
      </c>
      <c r="I1376" s="318">
        <f t="shared" si="96"/>
        <v>116.47058823529412</v>
      </c>
      <c r="M1376" s="2">
        <v>425</v>
      </c>
    </row>
    <row r="1377" spans="2:13" ht="12.75">
      <c r="B1377" s="257"/>
      <c r="D1377" s="32"/>
      <c r="H1377" s="316">
        <f aca="true" t="shared" si="97" ref="H1377:H1384">H1376-B1377</f>
        <v>0</v>
      </c>
      <c r="I1377" s="256">
        <f t="shared" si="96"/>
        <v>0</v>
      </c>
      <c r="M1377" s="2">
        <v>425</v>
      </c>
    </row>
    <row r="1378" spans="2:13" ht="12.75">
      <c r="B1378" s="257"/>
      <c r="D1378" s="5"/>
      <c r="H1378" s="316">
        <f t="shared" si="97"/>
        <v>0</v>
      </c>
      <c r="I1378" s="256">
        <f t="shared" si="96"/>
        <v>0</v>
      </c>
      <c r="M1378" s="2">
        <v>425</v>
      </c>
    </row>
    <row r="1379" spans="2:13" ht="12.75">
      <c r="B1379" s="257">
        <v>1000</v>
      </c>
      <c r="C1379" s="1" t="s">
        <v>35</v>
      </c>
      <c r="D1379" s="1" t="s">
        <v>12</v>
      </c>
      <c r="E1379" s="1" t="s">
        <v>36</v>
      </c>
      <c r="F1379" s="30" t="s">
        <v>533</v>
      </c>
      <c r="G1379" s="30" t="s">
        <v>470</v>
      </c>
      <c r="H1379" s="316">
        <f t="shared" si="97"/>
        <v>-1000</v>
      </c>
      <c r="I1379" s="256">
        <f t="shared" si="96"/>
        <v>2.3529411764705883</v>
      </c>
      <c r="K1379" t="s">
        <v>194</v>
      </c>
      <c r="L1379">
        <v>30</v>
      </c>
      <c r="M1379" s="2">
        <v>425</v>
      </c>
    </row>
    <row r="1380" spans="2:13" ht="12.75">
      <c r="B1380" s="257">
        <v>900</v>
      </c>
      <c r="C1380" s="1" t="s">
        <v>35</v>
      </c>
      <c r="D1380" s="1" t="s">
        <v>12</v>
      </c>
      <c r="E1380" s="1" t="s">
        <v>36</v>
      </c>
      <c r="F1380" s="30" t="s">
        <v>533</v>
      </c>
      <c r="G1380" s="30" t="s">
        <v>472</v>
      </c>
      <c r="H1380" s="316">
        <f t="shared" si="97"/>
        <v>-1900</v>
      </c>
      <c r="I1380" s="256">
        <f t="shared" si="96"/>
        <v>2.1176470588235294</v>
      </c>
      <c r="K1380" t="s">
        <v>194</v>
      </c>
      <c r="L1380">
        <v>30</v>
      </c>
      <c r="M1380" s="2">
        <v>425</v>
      </c>
    </row>
    <row r="1381" spans="2:13" ht="12.75">
      <c r="B1381" s="360">
        <v>400</v>
      </c>
      <c r="C1381" s="1" t="s">
        <v>35</v>
      </c>
      <c r="D1381" s="1" t="s">
        <v>12</v>
      </c>
      <c r="E1381" s="1" t="s">
        <v>36</v>
      </c>
      <c r="F1381" s="30" t="s">
        <v>533</v>
      </c>
      <c r="G1381" s="30" t="s">
        <v>474</v>
      </c>
      <c r="H1381" s="316">
        <f t="shared" si="97"/>
        <v>-2300</v>
      </c>
      <c r="I1381" s="256">
        <f t="shared" si="96"/>
        <v>0.9411764705882353</v>
      </c>
      <c r="K1381" t="s">
        <v>194</v>
      </c>
      <c r="L1381">
        <v>30</v>
      </c>
      <c r="M1381" s="2">
        <v>425</v>
      </c>
    </row>
    <row r="1382" spans="2:13" ht="12.75">
      <c r="B1382" s="257">
        <v>500</v>
      </c>
      <c r="C1382" s="1" t="s">
        <v>35</v>
      </c>
      <c r="D1382" s="1" t="s">
        <v>12</v>
      </c>
      <c r="E1382" s="1" t="s">
        <v>36</v>
      </c>
      <c r="F1382" s="30" t="s">
        <v>533</v>
      </c>
      <c r="G1382" s="30" t="s">
        <v>488</v>
      </c>
      <c r="H1382" s="316">
        <f t="shared" si="97"/>
        <v>-2800</v>
      </c>
      <c r="I1382" s="256">
        <f t="shared" si="96"/>
        <v>1.1764705882352942</v>
      </c>
      <c r="K1382" t="s">
        <v>194</v>
      </c>
      <c r="L1382">
        <v>30</v>
      </c>
      <c r="M1382" s="2">
        <v>425</v>
      </c>
    </row>
    <row r="1383" spans="2:13" ht="12.75">
      <c r="B1383" s="257">
        <v>900</v>
      </c>
      <c r="C1383" s="1" t="s">
        <v>35</v>
      </c>
      <c r="D1383" s="1" t="s">
        <v>12</v>
      </c>
      <c r="E1383" s="1" t="s">
        <v>36</v>
      </c>
      <c r="F1383" s="30" t="s">
        <v>533</v>
      </c>
      <c r="G1383" s="30" t="s">
        <v>494</v>
      </c>
      <c r="H1383" s="316">
        <f t="shared" si="97"/>
        <v>-3700</v>
      </c>
      <c r="I1383" s="256">
        <f t="shared" si="96"/>
        <v>2.1176470588235294</v>
      </c>
      <c r="K1383" t="s">
        <v>194</v>
      </c>
      <c r="L1383">
        <v>30</v>
      </c>
      <c r="M1383" s="2">
        <v>425</v>
      </c>
    </row>
    <row r="1384" spans="2:13" ht="12.75">
      <c r="B1384" s="257">
        <v>600</v>
      </c>
      <c r="C1384" s="1" t="s">
        <v>35</v>
      </c>
      <c r="D1384" s="1" t="s">
        <v>12</v>
      </c>
      <c r="E1384" s="1" t="s">
        <v>36</v>
      </c>
      <c r="F1384" s="30" t="s">
        <v>533</v>
      </c>
      <c r="G1384" s="30" t="s">
        <v>494</v>
      </c>
      <c r="H1384" s="316">
        <f t="shared" si="97"/>
        <v>-4300</v>
      </c>
      <c r="I1384" s="256">
        <f t="shared" si="96"/>
        <v>1.411764705882353</v>
      </c>
      <c r="K1384" t="s">
        <v>194</v>
      </c>
      <c r="L1384">
        <v>30</v>
      </c>
      <c r="M1384" s="2">
        <v>425</v>
      </c>
    </row>
    <row r="1385" spans="1:13" s="67" customFormat="1" ht="12.75">
      <c r="A1385" s="63"/>
      <c r="B1385" s="358">
        <f>SUM(B1379:B1384)</f>
        <v>4300</v>
      </c>
      <c r="C1385" s="63"/>
      <c r="D1385" s="64"/>
      <c r="E1385" s="63" t="s">
        <v>36</v>
      </c>
      <c r="F1385" s="65"/>
      <c r="G1385" s="65"/>
      <c r="H1385" s="317">
        <v>0</v>
      </c>
      <c r="I1385" s="318">
        <f t="shared" si="96"/>
        <v>10.117647058823529</v>
      </c>
      <c r="M1385" s="2">
        <v>425</v>
      </c>
    </row>
    <row r="1386" spans="2:13" ht="12.75">
      <c r="B1386" s="257"/>
      <c r="D1386" s="5"/>
      <c r="H1386" s="316">
        <f aca="true" t="shared" si="98" ref="H1386:H1392">H1385-B1386</f>
        <v>0</v>
      </c>
      <c r="I1386" s="256">
        <f t="shared" si="96"/>
        <v>0</v>
      </c>
      <c r="M1386" s="2">
        <v>425</v>
      </c>
    </row>
    <row r="1387" spans="2:13" ht="12.75">
      <c r="B1387" s="257"/>
      <c r="H1387" s="316">
        <f t="shared" si="98"/>
        <v>0</v>
      </c>
      <c r="I1387" s="256">
        <f t="shared" si="96"/>
        <v>0</v>
      </c>
      <c r="M1387" s="2">
        <v>425</v>
      </c>
    </row>
    <row r="1388" spans="2:13" ht="12.75">
      <c r="B1388" s="257">
        <v>2000</v>
      </c>
      <c r="C1388" s="1" t="s">
        <v>313</v>
      </c>
      <c r="D1388" s="1" t="s">
        <v>12</v>
      </c>
      <c r="E1388" s="1" t="s">
        <v>305</v>
      </c>
      <c r="F1388" s="30" t="s">
        <v>533</v>
      </c>
      <c r="G1388" s="30" t="s">
        <v>470</v>
      </c>
      <c r="H1388" s="316">
        <f t="shared" si="98"/>
        <v>-2000</v>
      </c>
      <c r="I1388" s="256">
        <f t="shared" si="96"/>
        <v>4.705882352941177</v>
      </c>
      <c r="K1388" t="s">
        <v>194</v>
      </c>
      <c r="L1388">
        <v>30</v>
      </c>
      <c r="M1388" s="2">
        <v>425</v>
      </c>
    </row>
    <row r="1389" spans="2:13" ht="12.75">
      <c r="B1389" s="257">
        <v>2000</v>
      </c>
      <c r="C1389" s="1" t="s">
        <v>313</v>
      </c>
      <c r="D1389" s="1" t="s">
        <v>12</v>
      </c>
      <c r="E1389" s="1" t="s">
        <v>305</v>
      </c>
      <c r="F1389" s="30" t="s">
        <v>533</v>
      </c>
      <c r="G1389" s="30" t="s">
        <v>472</v>
      </c>
      <c r="H1389" s="316">
        <f t="shared" si="98"/>
        <v>-4000</v>
      </c>
      <c r="I1389" s="256">
        <f t="shared" si="96"/>
        <v>4.705882352941177</v>
      </c>
      <c r="K1389" t="s">
        <v>194</v>
      </c>
      <c r="L1389">
        <v>30</v>
      </c>
      <c r="M1389" s="2">
        <v>425</v>
      </c>
    </row>
    <row r="1390" spans="2:13" ht="12.75">
      <c r="B1390" s="257">
        <v>2000</v>
      </c>
      <c r="C1390" s="1" t="s">
        <v>313</v>
      </c>
      <c r="D1390" s="1" t="s">
        <v>12</v>
      </c>
      <c r="E1390" s="1" t="s">
        <v>305</v>
      </c>
      <c r="F1390" s="30" t="s">
        <v>533</v>
      </c>
      <c r="G1390" s="30" t="s">
        <v>474</v>
      </c>
      <c r="H1390" s="316">
        <f t="shared" si="98"/>
        <v>-6000</v>
      </c>
      <c r="I1390" s="256">
        <f t="shared" si="96"/>
        <v>4.705882352941177</v>
      </c>
      <c r="K1390" t="s">
        <v>194</v>
      </c>
      <c r="L1390">
        <v>30</v>
      </c>
      <c r="M1390" s="2">
        <v>425</v>
      </c>
    </row>
    <row r="1391" spans="2:13" ht="12.75">
      <c r="B1391" s="257">
        <v>2000</v>
      </c>
      <c r="C1391" s="1" t="s">
        <v>313</v>
      </c>
      <c r="D1391" s="1" t="s">
        <v>12</v>
      </c>
      <c r="E1391" s="1" t="s">
        <v>305</v>
      </c>
      <c r="F1391" s="30" t="s">
        <v>533</v>
      </c>
      <c r="G1391" s="30" t="s">
        <v>488</v>
      </c>
      <c r="H1391" s="316">
        <f t="shared" si="98"/>
        <v>-8000</v>
      </c>
      <c r="I1391" s="256">
        <f t="shared" si="96"/>
        <v>4.705882352941177</v>
      </c>
      <c r="K1391" t="s">
        <v>194</v>
      </c>
      <c r="L1391">
        <v>30</v>
      </c>
      <c r="M1391" s="2">
        <v>425</v>
      </c>
    </row>
    <row r="1392" spans="2:13" ht="12.75">
      <c r="B1392" s="257">
        <v>2000</v>
      </c>
      <c r="C1392" s="1" t="s">
        <v>313</v>
      </c>
      <c r="D1392" s="1" t="s">
        <v>12</v>
      </c>
      <c r="E1392" s="1" t="s">
        <v>305</v>
      </c>
      <c r="F1392" s="30" t="s">
        <v>533</v>
      </c>
      <c r="G1392" s="30" t="s">
        <v>494</v>
      </c>
      <c r="H1392" s="316">
        <f t="shared" si="98"/>
        <v>-10000</v>
      </c>
      <c r="I1392" s="256">
        <f t="shared" si="96"/>
        <v>4.705882352941177</v>
      </c>
      <c r="K1392" t="s">
        <v>194</v>
      </c>
      <c r="L1392">
        <v>30</v>
      </c>
      <c r="M1392" s="2">
        <v>425</v>
      </c>
    </row>
    <row r="1393" spans="1:13" s="67" customFormat="1" ht="12.75">
      <c r="A1393" s="63"/>
      <c r="B1393" s="358">
        <f>SUM(B1388:B1392)</f>
        <v>10000</v>
      </c>
      <c r="C1393" s="63" t="s">
        <v>313</v>
      </c>
      <c r="D1393" s="63"/>
      <c r="E1393" s="63"/>
      <c r="F1393" s="65"/>
      <c r="G1393" s="65"/>
      <c r="H1393" s="317">
        <v>0</v>
      </c>
      <c r="I1393" s="318">
        <f t="shared" si="96"/>
        <v>23.529411764705884</v>
      </c>
      <c r="M1393" s="2">
        <v>425</v>
      </c>
    </row>
    <row r="1394" spans="2:13" ht="12.75">
      <c r="B1394" s="257"/>
      <c r="H1394" s="316">
        <f>H1393-B1394</f>
        <v>0</v>
      </c>
      <c r="I1394" s="256">
        <f t="shared" si="96"/>
        <v>0</v>
      </c>
      <c r="M1394" s="2">
        <v>425</v>
      </c>
    </row>
    <row r="1395" spans="2:13" ht="12.75">
      <c r="B1395" s="257"/>
      <c r="H1395" s="316">
        <f>H1394-B1395</f>
        <v>0</v>
      </c>
      <c r="I1395" s="256">
        <f t="shared" si="96"/>
        <v>0</v>
      </c>
      <c r="M1395" s="2">
        <v>425</v>
      </c>
    </row>
    <row r="1396" spans="2:13" ht="12.75">
      <c r="B1396" s="257">
        <v>1200</v>
      </c>
      <c r="C1396" s="1" t="s">
        <v>316</v>
      </c>
      <c r="D1396" s="1" t="s">
        <v>12</v>
      </c>
      <c r="E1396" s="1" t="s">
        <v>315</v>
      </c>
      <c r="F1396" s="30" t="s">
        <v>533</v>
      </c>
      <c r="G1396" s="30" t="s">
        <v>470</v>
      </c>
      <c r="H1396" s="316">
        <f>H1395-B1396</f>
        <v>-1200</v>
      </c>
      <c r="I1396" s="256">
        <f t="shared" si="96"/>
        <v>2.823529411764706</v>
      </c>
      <c r="K1396" t="s">
        <v>194</v>
      </c>
      <c r="L1396">
        <v>30</v>
      </c>
      <c r="M1396" s="2">
        <v>425</v>
      </c>
    </row>
    <row r="1397" spans="2:13" ht="12.75">
      <c r="B1397" s="257">
        <v>500</v>
      </c>
      <c r="C1397" s="1" t="s">
        <v>316</v>
      </c>
      <c r="D1397" s="1" t="s">
        <v>12</v>
      </c>
      <c r="E1397" s="1" t="s">
        <v>315</v>
      </c>
      <c r="F1397" s="30" t="s">
        <v>533</v>
      </c>
      <c r="G1397" s="30" t="s">
        <v>474</v>
      </c>
      <c r="H1397" s="316">
        <f>H1396-B1397</f>
        <v>-1700</v>
      </c>
      <c r="I1397" s="256">
        <f t="shared" si="96"/>
        <v>1.1764705882352942</v>
      </c>
      <c r="K1397" t="s">
        <v>194</v>
      </c>
      <c r="L1397">
        <v>30</v>
      </c>
      <c r="M1397" s="2">
        <v>425</v>
      </c>
    </row>
    <row r="1398" spans="1:13" s="67" customFormat="1" ht="12.75">
      <c r="A1398" s="63"/>
      <c r="B1398" s="358">
        <f>SUM(B1396:B1397)</f>
        <v>1700</v>
      </c>
      <c r="C1398" s="63"/>
      <c r="D1398" s="63"/>
      <c r="E1398" s="63" t="s">
        <v>315</v>
      </c>
      <c r="F1398" s="65"/>
      <c r="G1398" s="65"/>
      <c r="H1398" s="317">
        <v>0</v>
      </c>
      <c r="I1398" s="318">
        <f t="shared" si="96"/>
        <v>4</v>
      </c>
      <c r="M1398" s="2">
        <v>425</v>
      </c>
    </row>
    <row r="1399" spans="2:13" ht="12.75">
      <c r="B1399" s="257"/>
      <c r="H1399" s="316">
        <f>H1398-B1399</f>
        <v>0</v>
      </c>
      <c r="I1399" s="256">
        <f t="shared" si="96"/>
        <v>0</v>
      </c>
      <c r="M1399" s="2">
        <v>425</v>
      </c>
    </row>
    <row r="1400" spans="2:13" ht="12.75">
      <c r="B1400" s="257"/>
      <c r="H1400" s="316">
        <f>H1399-B1400</f>
        <v>0</v>
      </c>
      <c r="I1400" s="256">
        <f t="shared" si="96"/>
        <v>0</v>
      </c>
      <c r="M1400" s="2">
        <v>425</v>
      </c>
    </row>
    <row r="1401" spans="2:13" ht="12.75">
      <c r="B1401" s="257">
        <v>500</v>
      </c>
      <c r="C1401" s="1" t="s">
        <v>547</v>
      </c>
      <c r="D1401" s="1" t="s">
        <v>12</v>
      </c>
      <c r="E1401" s="1" t="s">
        <v>548</v>
      </c>
      <c r="F1401" s="30" t="s">
        <v>533</v>
      </c>
      <c r="G1401" s="30" t="s">
        <v>472</v>
      </c>
      <c r="H1401" s="316">
        <f>H1400-B1401</f>
        <v>-500</v>
      </c>
      <c r="I1401" s="256">
        <f t="shared" si="96"/>
        <v>1.1764705882352942</v>
      </c>
      <c r="K1401" t="s">
        <v>194</v>
      </c>
      <c r="L1401">
        <v>30</v>
      </c>
      <c r="M1401" s="2">
        <v>425</v>
      </c>
    </row>
    <row r="1402" spans="1:13" s="67" customFormat="1" ht="12.75">
      <c r="A1402" s="63"/>
      <c r="B1402" s="358">
        <f>SUM(B1401)</f>
        <v>500</v>
      </c>
      <c r="C1402" s="63" t="s">
        <v>547</v>
      </c>
      <c r="D1402" s="63"/>
      <c r="E1402" s="63"/>
      <c r="F1402" s="65"/>
      <c r="G1402" s="65"/>
      <c r="H1402" s="317">
        <v>0</v>
      </c>
      <c r="I1402" s="318">
        <f t="shared" si="96"/>
        <v>1.1764705882352942</v>
      </c>
      <c r="M1402" s="2">
        <v>425</v>
      </c>
    </row>
    <row r="1403" spans="2:13" ht="12.75">
      <c r="B1403" s="257"/>
      <c r="H1403" s="316">
        <f>H1402-B1403</f>
        <v>0</v>
      </c>
      <c r="I1403" s="256">
        <f t="shared" si="96"/>
        <v>0</v>
      </c>
      <c r="M1403" s="2">
        <v>425</v>
      </c>
    </row>
    <row r="1404" spans="2:13" ht="12.75">
      <c r="B1404" s="257"/>
      <c r="H1404" s="316">
        <f>H1403-B1404</f>
        <v>0</v>
      </c>
      <c r="I1404" s="256">
        <f t="shared" si="96"/>
        <v>0</v>
      </c>
      <c r="M1404" s="2">
        <v>425</v>
      </c>
    </row>
    <row r="1405" spans="2:13" ht="12.75">
      <c r="B1405" s="257"/>
      <c r="H1405" s="316">
        <f>H1404-B1405</f>
        <v>0</v>
      </c>
      <c r="I1405" s="256">
        <f t="shared" si="96"/>
        <v>0</v>
      </c>
      <c r="M1405" s="2">
        <v>425</v>
      </c>
    </row>
    <row r="1406" spans="2:13" ht="12.75">
      <c r="B1406" s="257"/>
      <c r="H1406" s="316">
        <f>H1405-B1406</f>
        <v>0</v>
      </c>
      <c r="I1406" s="256">
        <f t="shared" si="96"/>
        <v>0</v>
      </c>
      <c r="M1406" s="2">
        <v>425</v>
      </c>
    </row>
    <row r="1407" spans="1:13" s="60" customFormat="1" ht="12.75">
      <c r="A1407" s="63"/>
      <c r="B1407" s="358">
        <f>+B1413+B1423+B1429+B1440+B1444</f>
        <v>75200</v>
      </c>
      <c r="C1407" s="68" t="s">
        <v>549</v>
      </c>
      <c r="D1407" s="69" t="s">
        <v>550</v>
      </c>
      <c r="E1407" s="68" t="s">
        <v>551</v>
      </c>
      <c r="F1407" s="70" t="s">
        <v>552</v>
      </c>
      <c r="G1407" s="77" t="s">
        <v>1497</v>
      </c>
      <c r="H1407" s="317"/>
      <c r="I1407" s="318">
        <f t="shared" si="96"/>
        <v>176.94117647058823</v>
      </c>
      <c r="J1407" s="66"/>
      <c r="K1407" s="66"/>
      <c r="L1407" s="67"/>
      <c r="M1407" s="2">
        <v>425</v>
      </c>
    </row>
    <row r="1408" spans="2:13" ht="12.75">
      <c r="B1408" s="257"/>
      <c r="H1408" s="316">
        <v>0</v>
      </c>
      <c r="I1408" s="256">
        <f t="shared" si="96"/>
        <v>0</v>
      </c>
      <c r="M1408" s="2">
        <v>425</v>
      </c>
    </row>
    <row r="1409" spans="2:13" ht="12.75">
      <c r="B1409" s="257">
        <v>3000</v>
      </c>
      <c r="C1409" s="1" t="s">
        <v>18</v>
      </c>
      <c r="D1409" s="1" t="s">
        <v>12</v>
      </c>
      <c r="E1409" s="1" t="s">
        <v>77</v>
      </c>
      <c r="F1409" s="62" t="s">
        <v>553</v>
      </c>
      <c r="G1409" s="30" t="s">
        <v>470</v>
      </c>
      <c r="H1409" s="316">
        <f>H1408-B1409</f>
        <v>-3000</v>
      </c>
      <c r="I1409" s="256">
        <f t="shared" si="96"/>
        <v>7.0588235294117645</v>
      </c>
      <c r="K1409" t="s">
        <v>0</v>
      </c>
      <c r="L1409">
        <v>31</v>
      </c>
      <c r="M1409" s="2">
        <v>425</v>
      </c>
    </row>
    <row r="1410" spans="2:13" ht="12.75">
      <c r="B1410" s="257">
        <v>3000</v>
      </c>
      <c r="C1410" s="1" t="s">
        <v>18</v>
      </c>
      <c r="D1410" s="1" t="s">
        <v>12</v>
      </c>
      <c r="E1410" s="1" t="s">
        <v>77</v>
      </c>
      <c r="F1410" s="62" t="s">
        <v>554</v>
      </c>
      <c r="G1410" s="30" t="s">
        <v>472</v>
      </c>
      <c r="H1410" s="316">
        <f>H1409-B1410</f>
        <v>-6000</v>
      </c>
      <c r="I1410" s="256">
        <f t="shared" si="96"/>
        <v>7.0588235294117645</v>
      </c>
      <c r="K1410" t="s">
        <v>0</v>
      </c>
      <c r="L1410">
        <v>31</v>
      </c>
      <c r="M1410" s="2">
        <v>425</v>
      </c>
    </row>
    <row r="1411" spans="2:13" ht="12.75">
      <c r="B1411" s="257">
        <v>2000</v>
      </c>
      <c r="C1411" s="1" t="s">
        <v>18</v>
      </c>
      <c r="D1411" s="1" t="s">
        <v>12</v>
      </c>
      <c r="E1411" s="1" t="s">
        <v>77</v>
      </c>
      <c r="F1411" s="62" t="s">
        <v>555</v>
      </c>
      <c r="G1411" s="30" t="s">
        <v>474</v>
      </c>
      <c r="H1411" s="316">
        <f>H1410-B1411</f>
        <v>-8000</v>
      </c>
      <c r="I1411" s="256">
        <f t="shared" si="96"/>
        <v>4.705882352941177</v>
      </c>
      <c r="K1411" t="s">
        <v>0</v>
      </c>
      <c r="L1411">
        <v>31</v>
      </c>
      <c r="M1411" s="2">
        <v>425</v>
      </c>
    </row>
    <row r="1412" spans="2:13" ht="12.75">
      <c r="B1412" s="198">
        <v>4000</v>
      </c>
      <c r="C1412" s="1" t="s">
        <v>18</v>
      </c>
      <c r="D1412" s="1" t="s">
        <v>12</v>
      </c>
      <c r="E1412" s="1" t="s">
        <v>77</v>
      </c>
      <c r="F1412" s="62" t="s">
        <v>556</v>
      </c>
      <c r="G1412" s="30" t="s">
        <v>488</v>
      </c>
      <c r="H1412" s="316">
        <f>H1411-B1412</f>
        <v>-12000</v>
      </c>
      <c r="I1412" s="256">
        <f t="shared" si="96"/>
        <v>9.411764705882353</v>
      </c>
      <c r="K1412" t="s">
        <v>0</v>
      </c>
      <c r="L1412">
        <v>31</v>
      </c>
      <c r="M1412" s="2">
        <v>425</v>
      </c>
    </row>
    <row r="1413" spans="1:13" s="67" customFormat="1" ht="12.75">
      <c r="A1413" s="63"/>
      <c r="B1413" s="358">
        <f>SUM(B1409:B1412)</f>
        <v>12000</v>
      </c>
      <c r="C1413" s="63" t="s">
        <v>18</v>
      </c>
      <c r="D1413" s="63"/>
      <c r="E1413" s="63"/>
      <c r="F1413" s="65"/>
      <c r="G1413" s="65"/>
      <c r="H1413" s="317">
        <v>0</v>
      </c>
      <c r="I1413" s="318">
        <f t="shared" si="96"/>
        <v>28.235294117647058</v>
      </c>
      <c r="M1413" s="2">
        <v>425</v>
      </c>
    </row>
    <row r="1414" spans="2:13" ht="12.75">
      <c r="B1414" s="257"/>
      <c r="H1414" s="316">
        <f aca="true" t="shared" si="99" ref="H1414:H1422">H1413-B1414</f>
        <v>0</v>
      </c>
      <c r="I1414" s="256">
        <f t="shared" si="96"/>
        <v>0</v>
      </c>
      <c r="M1414" s="2">
        <v>425</v>
      </c>
    </row>
    <row r="1415" spans="2:13" ht="12.75">
      <c r="B1415" s="257"/>
      <c r="H1415" s="316">
        <f t="shared" si="99"/>
        <v>0</v>
      </c>
      <c r="I1415" s="256">
        <f t="shared" si="96"/>
        <v>0</v>
      </c>
      <c r="M1415" s="2">
        <v>425</v>
      </c>
    </row>
    <row r="1416" spans="2:13" ht="12.75">
      <c r="B1416" s="257">
        <v>700</v>
      </c>
      <c r="C1416" s="1" t="s">
        <v>461</v>
      </c>
      <c r="D1416" s="1" t="s">
        <v>54</v>
      </c>
      <c r="E1416" s="1" t="s">
        <v>24</v>
      </c>
      <c r="F1416" s="30" t="s">
        <v>559</v>
      </c>
      <c r="G1416" s="30" t="s">
        <v>370</v>
      </c>
      <c r="H1416" s="316">
        <f t="shared" si="99"/>
        <v>-700</v>
      </c>
      <c r="I1416" s="256">
        <f t="shared" si="96"/>
        <v>1.6470588235294117</v>
      </c>
      <c r="K1416" t="s">
        <v>88</v>
      </c>
      <c r="L1416">
        <v>25</v>
      </c>
      <c r="M1416" s="2">
        <v>425</v>
      </c>
    </row>
    <row r="1417" spans="2:13" ht="12.75">
      <c r="B1417" s="257">
        <v>3500</v>
      </c>
      <c r="C1417" s="1" t="s">
        <v>1506</v>
      </c>
      <c r="D1417" s="1" t="s">
        <v>54</v>
      </c>
      <c r="E1417" s="1" t="s">
        <v>24</v>
      </c>
      <c r="F1417" s="30" t="s">
        <v>1505</v>
      </c>
      <c r="G1417" s="30" t="s">
        <v>370</v>
      </c>
      <c r="H1417" s="316">
        <f t="shared" si="99"/>
        <v>-4200</v>
      </c>
      <c r="I1417" s="256">
        <f t="shared" si="96"/>
        <v>8.235294117647058</v>
      </c>
      <c r="K1417" t="s">
        <v>88</v>
      </c>
      <c r="L1417">
        <v>25</v>
      </c>
      <c r="M1417" s="2">
        <v>425</v>
      </c>
    </row>
    <row r="1418" spans="1:13" ht="12.75">
      <c r="A1418" s="15"/>
      <c r="B1418" s="366">
        <v>25000</v>
      </c>
      <c r="C1418" s="15" t="s">
        <v>557</v>
      </c>
      <c r="D1418" s="15" t="s">
        <v>54</v>
      </c>
      <c r="E1418" s="15" t="s">
        <v>24</v>
      </c>
      <c r="F1418" s="33" t="s">
        <v>558</v>
      </c>
      <c r="G1418" s="33" t="s">
        <v>470</v>
      </c>
      <c r="H1418" s="316">
        <f t="shared" si="99"/>
        <v>-29200</v>
      </c>
      <c r="I1418" s="256">
        <f t="shared" si="96"/>
        <v>58.8235294117647</v>
      </c>
      <c r="J1418" s="18"/>
      <c r="K1418" t="s">
        <v>88</v>
      </c>
      <c r="L1418" s="18">
        <v>31</v>
      </c>
      <c r="M1418" s="2">
        <v>425</v>
      </c>
    </row>
    <row r="1419" spans="2:13" ht="12.75">
      <c r="B1419" s="257">
        <v>1500</v>
      </c>
      <c r="C1419" s="15" t="s">
        <v>560</v>
      </c>
      <c r="D1419" s="15" t="s">
        <v>54</v>
      </c>
      <c r="E1419" s="1" t="s">
        <v>24</v>
      </c>
      <c r="F1419" s="30" t="s">
        <v>559</v>
      </c>
      <c r="G1419" s="30" t="s">
        <v>474</v>
      </c>
      <c r="H1419" s="316">
        <f t="shared" si="99"/>
        <v>-30700</v>
      </c>
      <c r="I1419" s="256">
        <f t="shared" si="96"/>
        <v>3.5294117647058822</v>
      </c>
      <c r="K1419" t="s">
        <v>88</v>
      </c>
      <c r="L1419" s="18">
        <v>31</v>
      </c>
      <c r="M1419" s="2">
        <v>425</v>
      </c>
    </row>
    <row r="1420" spans="2:13" ht="12.75">
      <c r="B1420" s="257">
        <v>1500</v>
      </c>
      <c r="C1420" s="15" t="s">
        <v>561</v>
      </c>
      <c r="D1420" s="15" t="s">
        <v>54</v>
      </c>
      <c r="E1420" s="1" t="s">
        <v>24</v>
      </c>
      <c r="F1420" s="30" t="s">
        <v>559</v>
      </c>
      <c r="G1420" s="30" t="s">
        <v>474</v>
      </c>
      <c r="H1420" s="316">
        <f t="shared" si="99"/>
        <v>-32200</v>
      </c>
      <c r="I1420" s="256">
        <f t="shared" si="96"/>
        <v>3.5294117647058822</v>
      </c>
      <c r="K1420" t="s">
        <v>88</v>
      </c>
      <c r="L1420" s="18">
        <v>31</v>
      </c>
      <c r="M1420" s="2">
        <v>425</v>
      </c>
    </row>
    <row r="1421" spans="2:13" ht="12.75">
      <c r="B1421" s="257">
        <v>1500</v>
      </c>
      <c r="C1421" s="15" t="s">
        <v>562</v>
      </c>
      <c r="D1421" s="15" t="s">
        <v>54</v>
      </c>
      <c r="E1421" s="1" t="s">
        <v>24</v>
      </c>
      <c r="F1421" s="30" t="s">
        <v>559</v>
      </c>
      <c r="G1421" s="30" t="s">
        <v>488</v>
      </c>
      <c r="H1421" s="316">
        <f t="shared" si="99"/>
        <v>-33700</v>
      </c>
      <c r="I1421" s="256">
        <f t="shared" si="96"/>
        <v>3.5294117647058822</v>
      </c>
      <c r="K1421" t="s">
        <v>88</v>
      </c>
      <c r="L1421" s="18">
        <v>31</v>
      </c>
      <c r="M1421" s="2">
        <v>425</v>
      </c>
    </row>
    <row r="1422" spans="2:13" ht="12.75">
      <c r="B1422" s="257">
        <v>1500</v>
      </c>
      <c r="C1422" s="15" t="s">
        <v>563</v>
      </c>
      <c r="D1422" s="1" t="s">
        <v>54</v>
      </c>
      <c r="E1422" s="1" t="s">
        <v>24</v>
      </c>
      <c r="F1422" s="30" t="s">
        <v>559</v>
      </c>
      <c r="G1422" s="30" t="s">
        <v>488</v>
      </c>
      <c r="H1422" s="316">
        <f t="shared" si="99"/>
        <v>-35200</v>
      </c>
      <c r="I1422" s="256">
        <f t="shared" si="96"/>
        <v>3.5294117647058822</v>
      </c>
      <c r="K1422" t="s">
        <v>88</v>
      </c>
      <c r="L1422" s="18">
        <v>31</v>
      </c>
      <c r="M1422" s="2">
        <v>425</v>
      </c>
    </row>
    <row r="1423" spans="1:13" s="67" customFormat="1" ht="12.75">
      <c r="A1423" s="63"/>
      <c r="B1423" s="358">
        <f>SUM(B1416:B1422)</f>
        <v>35200</v>
      </c>
      <c r="C1423" s="63" t="s">
        <v>34</v>
      </c>
      <c r="D1423" s="63"/>
      <c r="E1423" s="63"/>
      <c r="F1423" s="65"/>
      <c r="G1423" s="65"/>
      <c r="H1423" s="317">
        <v>0</v>
      </c>
      <c r="I1423" s="318">
        <f t="shared" si="96"/>
        <v>82.82352941176471</v>
      </c>
      <c r="M1423" s="2">
        <v>425</v>
      </c>
    </row>
    <row r="1424" spans="2:13" ht="12.75">
      <c r="B1424" s="257"/>
      <c r="H1424" s="316">
        <f>H1423-B1424</f>
        <v>0</v>
      </c>
      <c r="I1424" s="256">
        <f t="shared" si="96"/>
        <v>0</v>
      </c>
      <c r="M1424" s="2">
        <v>425</v>
      </c>
    </row>
    <row r="1425" spans="2:13" ht="12.75">
      <c r="B1425" s="257"/>
      <c r="H1425" s="316">
        <f>H1424-B1425</f>
        <v>0</v>
      </c>
      <c r="I1425" s="256">
        <f t="shared" si="96"/>
        <v>0</v>
      </c>
      <c r="M1425" s="2">
        <v>425</v>
      </c>
    </row>
    <row r="1426" spans="1:13" ht="12.75">
      <c r="A1426" s="15"/>
      <c r="B1426" s="198">
        <v>5000</v>
      </c>
      <c r="C1426" s="15" t="s">
        <v>69</v>
      </c>
      <c r="D1426" s="15" t="s">
        <v>54</v>
      </c>
      <c r="E1426" s="15" t="s">
        <v>24</v>
      </c>
      <c r="F1426" s="33" t="s">
        <v>564</v>
      </c>
      <c r="G1426" s="33" t="s">
        <v>472</v>
      </c>
      <c r="H1426" s="316">
        <f>H1425-B1426</f>
        <v>-5000</v>
      </c>
      <c r="I1426" s="256">
        <f t="shared" si="96"/>
        <v>11.764705882352942</v>
      </c>
      <c r="J1426" s="18"/>
      <c r="K1426" t="s">
        <v>88</v>
      </c>
      <c r="L1426" s="18">
        <v>31</v>
      </c>
      <c r="M1426" s="2">
        <v>425</v>
      </c>
    </row>
    <row r="1427" spans="1:13" ht="12.75">
      <c r="A1427" s="15"/>
      <c r="B1427" s="198">
        <v>5000</v>
      </c>
      <c r="C1427" s="15" t="s">
        <v>69</v>
      </c>
      <c r="D1427" s="15" t="s">
        <v>54</v>
      </c>
      <c r="E1427" s="15" t="s">
        <v>24</v>
      </c>
      <c r="F1427" s="33" t="s">
        <v>564</v>
      </c>
      <c r="G1427" s="33" t="s">
        <v>474</v>
      </c>
      <c r="H1427" s="316">
        <f>H1426-B1427</f>
        <v>-10000</v>
      </c>
      <c r="I1427" s="256">
        <f t="shared" si="96"/>
        <v>11.764705882352942</v>
      </c>
      <c r="J1427" s="18"/>
      <c r="K1427" t="s">
        <v>88</v>
      </c>
      <c r="L1427" s="18">
        <v>31</v>
      </c>
      <c r="M1427" s="2">
        <v>425</v>
      </c>
    </row>
    <row r="1428" spans="1:13" ht="12.75">
      <c r="A1428" s="15"/>
      <c r="B1428" s="198">
        <v>5000</v>
      </c>
      <c r="C1428" s="15" t="s">
        <v>69</v>
      </c>
      <c r="D1428" s="15" t="s">
        <v>54</v>
      </c>
      <c r="E1428" s="15" t="s">
        <v>24</v>
      </c>
      <c r="F1428" s="33" t="s">
        <v>564</v>
      </c>
      <c r="G1428" s="33" t="s">
        <v>488</v>
      </c>
      <c r="H1428" s="316">
        <f>H1427-B1428</f>
        <v>-15000</v>
      </c>
      <c r="I1428" s="256">
        <f t="shared" si="96"/>
        <v>11.764705882352942</v>
      </c>
      <c r="J1428" s="18"/>
      <c r="K1428" t="s">
        <v>88</v>
      </c>
      <c r="L1428" s="18">
        <v>31</v>
      </c>
      <c r="M1428" s="2">
        <v>425</v>
      </c>
    </row>
    <row r="1429" spans="1:13" s="67" customFormat="1" ht="12.75">
      <c r="A1429" s="63"/>
      <c r="B1429" s="358">
        <f>SUM(B1426:B1428)</f>
        <v>15000</v>
      </c>
      <c r="C1429" s="63" t="s">
        <v>312</v>
      </c>
      <c r="D1429" s="63"/>
      <c r="E1429" s="63"/>
      <c r="F1429" s="65"/>
      <c r="G1429" s="65"/>
      <c r="H1429" s="317">
        <v>0</v>
      </c>
      <c r="I1429" s="318">
        <f t="shared" si="96"/>
        <v>35.294117647058826</v>
      </c>
      <c r="M1429" s="2">
        <v>425</v>
      </c>
    </row>
    <row r="1430" spans="2:13" ht="12.75">
      <c r="B1430" s="257"/>
      <c r="H1430" s="316">
        <f aca="true" t="shared" si="100" ref="H1430:H1439">H1429-B1430</f>
        <v>0</v>
      </c>
      <c r="I1430" s="256">
        <f t="shared" si="96"/>
        <v>0</v>
      </c>
      <c r="M1430" s="2">
        <v>425</v>
      </c>
    </row>
    <row r="1431" spans="2:13" ht="12.75">
      <c r="B1431" s="257"/>
      <c r="H1431" s="316">
        <f t="shared" si="100"/>
        <v>0</v>
      </c>
      <c r="I1431" s="256">
        <f t="shared" si="96"/>
        <v>0</v>
      </c>
      <c r="M1431" s="2">
        <v>425</v>
      </c>
    </row>
    <row r="1432" spans="2:13" ht="12.75">
      <c r="B1432" s="257">
        <v>2000</v>
      </c>
      <c r="C1432" s="1" t="s">
        <v>39</v>
      </c>
      <c r="D1432" s="15" t="s">
        <v>54</v>
      </c>
      <c r="E1432" s="1" t="s">
        <v>24</v>
      </c>
      <c r="F1432" s="30" t="s">
        <v>559</v>
      </c>
      <c r="G1432" s="30" t="s">
        <v>470</v>
      </c>
      <c r="H1432" s="316">
        <f t="shared" si="100"/>
        <v>-2000</v>
      </c>
      <c r="I1432" s="256">
        <f t="shared" si="96"/>
        <v>4.705882352941177</v>
      </c>
      <c r="K1432" t="s">
        <v>88</v>
      </c>
      <c r="L1432" s="18">
        <v>31</v>
      </c>
      <c r="M1432" s="2">
        <v>425</v>
      </c>
    </row>
    <row r="1433" spans="2:13" ht="12.75">
      <c r="B1433" s="257">
        <v>1000</v>
      </c>
      <c r="C1433" s="1" t="s">
        <v>39</v>
      </c>
      <c r="D1433" s="15" t="s">
        <v>54</v>
      </c>
      <c r="E1433" s="1" t="s">
        <v>24</v>
      </c>
      <c r="F1433" s="30" t="s">
        <v>559</v>
      </c>
      <c r="G1433" s="30" t="s">
        <v>470</v>
      </c>
      <c r="H1433" s="316">
        <f t="shared" si="100"/>
        <v>-3000</v>
      </c>
      <c r="I1433" s="256">
        <f aca="true" t="shared" si="101" ref="I1433:I1496">+B1433/M1433</f>
        <v>2.3529411764705883</v>
      </c>
      <c r="K1433" t="s">
        <v>88</v>
      </c>
      <c r="L1433" s="18">
        <v>31</v>
      </c>
      <c r="M1433" s="2">
        <v>425</v>
      </c>
    </row>
    <row r="1434" spans="2:13" ht="12.75">
      <c r="B1434" s="257">
        <v>2000</v>
      </c>
      <c r="C1434" s="1" t="s">
        <v>39</v>
      </c>
      <c r="D1434" s="15" t="s">
        <v>54</v>
      </c>
      <c r="E1434" s="1" t="s">
        <v>24</v>
      </c>
      <c r="F1434" s="30" t="s">
        <v>559</v>
      </c>
      <c r="G1434" s="30" t="s">
        <v>472</v>
      </c>
      <c r="H1434" s="316">
        <f t="shared" si="100"/>
        <v>-5000</v>
      </c>
      <c r="I1434" s="256">
        <f t="shared" si="101"/>
        <v>4.705882352941177</v>
      </c>
      <c r="K1434" t="s">
        <v>88</v>
      </c>
      <c r="L1434" s="18">
        <v>31</v>
      </c>
      <c r="M1434" s="2">
        <v>425</v>
      </c>
    </row>
    <row r="1435" spans="2:13" ht="12.75">
      <c r="B1435" s="257">
        <v>1000</v>
      </c>
      <c r="C1435" s="1" t="s">
        <v>39</v>
      </c>
      <c r="D1435" s="15" t="s">
        <v>54</v>
      </c>
      <c r="E1435" s="1" t="s">
        <v>24</v>
      </c>
      <c r="F1435" s="30" t="s">
        <v>559</v>
      </c>
      <c r="G1435" s="30" t="s">
        <v>472</v>
      </c>
      <c r="H1435" s="316">
        <f t="shared" si="100"/>
        <v>-6000</v>
      </c>
      <c r="I1435" s="256">
        <f t="shared" si="101"/>
        <v>2.3529411764705883</v>
      </c>
      <c r="K1435" t="s">
        <v>88</v>
      </c>
      <c r="L1435" s="18">
        <v>31</v>
      </c>
      <c r="M1435" s="2">
        <v>425</v>
      </c>
    </row>
    <row r="1436" spans="2:13" ht="12.75">
      <c r="B1436" s="257">
        <v>2000</v>
      </c>
      <c r="C1436" s="1" t="s">
        <v>39</v>
      </c>
      <c r="D1436" s="15" t="s">
        <v>54</v>
      </c>
      <c r="E1436" s="1" t="s">
        <v>24</v>
      </c>
      <c r="F1436" s="30" t="s">
        <v>559</v>
      </c>
      <c r="G1436" s="30" t="s">
        <v>474</v>
      </c>
      <c r="H1436" s="316">
        <f t="shared" si="100"/>
        <v>-8000</v>
      </c>
      <c r="I1436" s="256">
        <f t="shared" si="101"/>
        <v>4.705882352941177</v>
      </c>
      <c r="K1436" t="s">
        <v>88</v>
      </c>
      <c r="L1436" s="18">
        <v>31</v>
      </c>
      <c r="M1436" s="2">
        <v>425</v>
      </c>
    </row>
    <row r="1437" spans="2:13" ht="12.75">
      <c r="B1437" s="257">
        <v>1000</v>
      </c>
      <c r="C1437" s="1" t="s">
        <v>39</v>
      </c>
      <c r="D1437" s="15" t="s">
        <v>54</v>
      </c>
      <c r="E1437" s="1" t="s">
        <v>24</v>
      </c>
      <c r="F1437" s="30" t="s">
        <v>559</v>
      </c>
      <c r="G1437" s="30" t="s">
        <v>474</v>
      </c>
      <c r="H1437" s="316">
        <f t="shared" si="100"/>
        <v>-9000</v>
      </c>
      <c r="I1437" s="256">
        <f t="shared" si="101"/>
        <v>2.3529411764705883</v>
      </c>
      <c r="K1437" t="s">
        <v>88</v>
      </c>
      <c r="L1437" s="18">
        <v>31</v>
      </c>
      <c r="M1437" s="2">
        <v>425</v>
      </c>
    </row>
    <row r="1438" spans="2:13" ht="12.75">
      <c r="B1438" s="257">
        <v>2000</v>
      </c>
      <c r="C1438" s="1" t="s">
        <v>39</v>
      </c>
      <c r="D1438" s="1" t="s">
        <v>54</v>
      </c>
      <c r="E1438" s="1" t="s">
        <v>24</v>
      </c>
      <c r="F1438" s="33" t="s">
        <v>559</v>
      </c>
      <c r="G1438" s="30" t="s">
        <v>488</v>
      </c>
      <c r="H1438" s="316">
        <f t="shared" si="100"/>
        <v>-11000</v>
      </c>
      <c r="I1438" s="256">
        <f t="shared" si="101"/>
        <v>4.705882352941177</v>
      </c>
      <c r="K1438" t="s">
        <v>88</v>
      </c>
      <c r="L1438" s="18">
        <v>31</v>
      </c>
      <c r="M1438" s="2">
        <v>425</v>
      </c>
    </row>
    <row r="1439" spans="2:13" ht="12.75">
      <c r="B1439" s="257">
        <v>1000</v>
      </c>
      <c r="C1439" s="1" t="s">
        <v>39</v>
      </c>
      <c r="D1439" s="1" t="s">
        <v>54</v>
      </c>
      <c r="E1439" s="1" t="s">
        <v>24</v>
      </c>
      <c r="F1439" s="33" t="s">
        <v>559</v>
      </c>
      <c r="G1439" s="30" t="s">
        <v>488</v>
      </c>
      <c r="H1439" s="316">
        <f t="shared" si="100"/>
        <v>-12000</v>
      </c>
      <c r="I1439" s="256">
        <f t="shared" si="101"/>
        <v>2.3529411764705883</v>
      </c>
      <c r="K1439" t="s">
        <v>88</v>
      </c>
      <c r="L1439" s="18">
        <v>31</v>
      </c>
      <c r="M1439" s="2">
        <v>425</v>
      </c>
    </row>
    <row r="1440" spans="1:13" s="67" customFormat="1" ht="12.75">
      <c r="A1440" s="63"/>
      <c r="B1440" s="358">
        <f>SUM(B1432:B1439)</f>
        <v>12000</v>
      </c>
      <c r="C1440" s="63" t="s">
        <v>39</v>
      </c>
      <c r="D1440" s="63"/>
      <c r="E1440" s="63"/>
      <c r="F1440" s="65"/>
      <c r="G1440" s="65"/>
      <c r="H1440" s="317">
        <v>0</v>
      </c>
      <c r="I1440" s="318">
        <f t="shared" si="101"/>
        <v>28.235294117647058</v>
      </c>
      <c r="M1440" s="2">
        <v>425</v>
      </c>
    </row>
    <row r="1441" spans="2:13" ht="12.75">
      <c r="B1441" s="257"/>
      <c r="H1441" s="316">
        <f>H1440-B1441</f>
        <v>0</v>
      </c>
      <c r="I1441" s="256">
        <f t="shared" si="101"/>
        <v>0</v>
      </c>
      <c r="M1441" s="2">
        <v>425</v>
      </c>
    </row>
    <row r="1442" spans="2:13" ht="12.75">
      <c r="B1442" s="257"/>
      <c r="H1442" s="316">
        <f>H1441-B1442</f>
        <v>0</v>
      </c>
      <c r="I1442" s="256">
        <f t="shared" si="101"/>
        <v>0</v>
      </c>
      <c r="M1442" s="2">
        <v>425</v>
      </c>
    </row>
    <row r="1443" spans="2:13" ht="12.75">
      <c r="B1443" s="257">
        <v>1000</v>
      </c>
      <c r="C1443" s="1" t="s">
        <v>565</v>
      </c>
      <c r="D1443" s="1" t="s">
        <v>54</v>
      </c>
      <c r="E1443" s="1" t="s">
        <v>41</v>
      </c>
      <c r="F1443" s="33" t="s">
        <v>559</v>
      </c>
      <c r="G1443" s="30" t="s">
        <v>488</v>
      </c>
      <c r="H1443" s="316">
        <f>H1442-B1443</f>
        <v>-1000</v>
      </c>
      <c r="I1443" s="256">
        <f t="shared" si="101"/>
        <v>2.3529411764705883</v>
      </c>
      <c r="K1443" t="s">
        <v>88</v>
      </c>
      <c r="L1443" s="18">
        <v>31</v>
      </c>
      <c r="M1443" s="2">
        <v>425</v>
      </c>
    </row>
    <row r="1444" spans="1:13" s="67" customFormat="1" ht="12.75">
      <c r="A1444" s="63"/>
      <c r="B1444" s="358">
        <f>SUM(B1443:B1443)</f>
        <v>1000</v>
      </c>
      <c r="C1444" s="63"/>
      <c r="D1444" s="63"/>
      <c r="E1444" s="63" t="s">
        <v>41</v>
      </c>
      <c r="F1444" s="65"/>
      <c r="G1444" s="65"/>
      <c r="H1444" s="317">
        <v>0</v>
      </c>
      <c r="I1444" s="318">
        <f t="shared" si="101"/>
        <v>2.3529411764705883</v>
      </c>
      <c r="M1444" s="2">
        <v>425</v>
      </c>
    </row>
    <row r="1445" spans="2:13" ht="12.75">
      <c r="B1445" s="74"/>
      <c r="H1445" s="316">
        <f>H1444-B1445</f>
        <v>0</v>
      </c>
      <c r="I1445" s="256">
        <f t="shared" si="101"/>
        <v>0</v>
      </c>
      <c r="M1445" s="2">
        <v>425</v>
      </c>
    </row>
    <row r="1446" spans="2:13" ht="12.75">
      <c r="B1446" s="74"/>
      <c r="H1446" s="316">
        <f>H1445-B1446</f>
        <v>0</v>
      </c>
      <c r="I1446" s="256">
        <f t="shared" si="101"/>
        <v>0</v>
      </c>
      <c r="M1446" s="2">
        <v>425</v>
      </c>
    </row>
    <row r="1447" spans="2:13" ht="12.75">
      <c r="B1447" s="74"/>
      <c r="H1447" s="316">
        <f>H1446-B1447</f>
        <v>0</v>
      </c>
      <c r="I1447" s="256">
        <f t="shared" si="101"/>
        <v>0</v>
      </c>
      <c r="M1447" s="2">
        <v>425</v>
      </c>
    </row>
    <row r="1448" spans="2:13" ht="12.75">
      <c r="B1448" s="74"/>
      <c r="H1448" s="316">
        <f>H1447-B1448</f>
        <v>0</v>
      </c>
      <c r="I1448" s="256">
        <f t="shared" si="101"/>
        <v>0</v>
      </c>
      <c r="M1448" s="2">
        <v>425</v>
      </c>
    </row>
    <row r="1449" spans="1:13" s="60" customFormat="1" ht="12.75">
      <c r="A1449" s="63"/>
      <c r="B1449" s="353">
        <f>+B1472+B1495+B1501+B1507</f>
        <v>111675</v>
      </c>
      <c r="C1449" s="68" t="s">
        <v>566</v>
      </c>
      <c r="D1449" s="69" t="s">
        <v>550</v>
      </c>
      <c r="E1449" s="68" t="s">
        <v>15</v>
      </c>
      <c r="F1449" s="70" t="s">
        <v>567</v>
      </c>
      <c r="G1449" s="77" t="s">
        <v>568</v>
      </c>
      <c r="H1449" s="317"/>
      <c r="I1449" s="318">
        <f t="shared" si="101"/>
        <v>262.7647058823529</v>
      </c>
      <c r="J1449" s="66"/>
      <c r="K1449" s="66"/>
      <c r="L1449" s="67"/>
      <c r="M1449" s="2">
        <v>425</v>
      </c>
    </row>
    <row r="1450" spans="2:13" ht="12.75">
      <c r="B1450" s="239"/>
      <c r="H1450" s="316">
        <v>0</v>
      </c>
      <c r="I1450" s="256">
        <f t="shared" si="101"/>
        <v>0</v>
      </c>
      <c r="M1450" s="2">
        <v>425</v>
      </c>
    </row>
    <row r="1451" spans="2:13" ht="12.75">
      <c r="B1451" s="343">
        <v>2500</v>
      </c>
      <c r="C1451" s="1" t="s">
        <v>18</v>
      </c>
      <c r="D1451" s="15" t="s">
        <v>12</v>
      </c>
      <c r="E1451" s="36" t="s">
        <v>510</v>
      </c>
      <c r="F1451" s="62" t="s">
        <v>569</v>
      </c>
      <c r="G1451" s="34" t="s">
        <v>48</v>
      </c>
      <c r="H1451" s="316">
        <f aca="true" t="shared" si="102" ref="H1451:H1471">H1450-B1451</f>
        <v>-2500</v>
      </c>
      <c r="I1451" s="256">
        <f t="shared" si="101"/>
        <v>5.882352941176471</v>
      </c>
      <c r="K1451" t="s">
        <v>0</v>
      </c>
      <c r="L1451">
        <v>32</v>
      </c>
      <c r="M1451" s="2">
        <v>425</v>
      </c>
    </row>
    <row r="1452" spans="2:13" ht="12.75">
      <c r="B1452" s="239">
        <v>2500</v>
      </c>
      <c r="C1452" s="1" t="s">
        <v>18</v>
      </c>
      <c r="D1452" s="1" t="s">
        <v>12</v>
      </c>
      <c r="E1452" s="1" t="s">
        <v>510</v>
      </c>
      <c r="F1452" s="62" t="s">
        <v>570</v>
      </c>
      <c r="G1452" s="30" t="s">
        <v>50</v>
      </c>
      <c r="H1452" s="316">
        <f t="shared" si="102"/>
        <v>-5000</v>
      </c>
      <c r="I1452" s="256">
        <f t="shared" si="101"/>
        <v>5.882352941176471</v>
      </c>
      <c r="K1452" t="s">
        <v>0</v>
      </c>
      <c r="L1452">
        <v>32</v>
      </c>
      <c r="M1452" s="2">
        <v>425</v>
      </c>
    </row>
    <row r="1453" spans="1:13" s="18" customFormat="1" ht="12.75">
      <c r="A1453" s="15"/>
      <c r="B1453" s="343">
        <v>5000</v>
      </c>
      <c r="C1453" s="15" t="s">
        <v>18</v>
      </c>
      <c r="D1453" s="15" t="s">
        <v>12</v>
      </c>
      <c r="E1453" s="15" t="s">
        <v>510</v>
      </c>
      <c r="F1453" s="80" t="s">
        <v>571</v>
      </c>
      <c r="G1453" s="33" t="s">
        <v>20</v>
      </c>
      <c r="H1453" s="316">
        <f t="shared" si="102"/>
        <v>-10000</v>
      </c>
      <c r="I1453" s="256">
        <f t="shared" si="101"/>
        <v>11.764705882352942</v>
      </c>
      <c r="K1453" s="18" t="s">
        <v>0</v>
      </c>
      <c r="L1453" s="18">
        <v>32</v>
      </c>
      <c r="M1453" s="2">
        <v>425</v>
      </c>
    </row>
    <row r="1454" spans="2:13" ht="12.75">
      <c r="B1454" s="239">
        <v>2500</v>
      </c>
      <c r="C1454" s="1" t="s">
        <v>18</v>
      </c>
      <c r="D1454" s="1" t="s">
        <v>12</v>
      </c>
      <c r="E1454" s="1" t="s">
        <v>510</v>
      </c>
      <c r="F1454" s="62" t="s">
        <v>572</v>
      </c>
      <c r="G1454" s="30" t="s">
        <v>22</v>
      </c>
      <c r="H1454" s="316">
        <f t="shared" si="102"/>
        <v>-12500</v>
      </c>
      <c r="I1454" s="256">
        <f t="shared" si="101"/>
        <v>5.882352941176471</v>
      </c>
      <c r="K1454" t="s">
        <v>0</v>
      </c>
      <c r="L1454">
        <v>32</v>
      </c>
      <c r="M1454" s="2">
        <v>425</v>
      </c>
    </row>
    <row r="1455" spans="2:13" ht="12.75">
      <c r="B1455" s="239">
        <v>2500</v>
      </c>
      <c r="C1455" s="1" t="s">
        <v>18</v>
      </c>
      <c r="D1455" s="1" t="s">
        <v>12</v>
      </c>
      <c r="E1455" s="1" t="s">
        <v>510</v>
      </c>
      <c r="F1455" s="62" t="s">
        <v>573</v>
      </c>
      <c r="G1455" s="30" t="s">
        <v>82</v>
      </c>
      <c r="H1455" s="316">
        <f t="shared" si="102"/>
        <v>-15000</v>
      </c>
      <c r="I1455" s="256">
        <f t="shared" si="101"/>
        <v>5.882352941176471</v>
      </c>
      <c r="K1455" t="s">
        <v>0</v>
      </c>
      <c r="L1455">
        <v>32</v>
      </c>
      <c r="M1455" s="2">
        <v>425</v>
      </c>
    </row>
    <row r="1456" spans="2:13" ht="12.75">
      <c r="B1456" s="239">
        <v>5000</v>
      </c>
      <c r="C1456" s="1" t="s">
        <v>18</v>
      </c>
      <c r="D1456" s="1" t="s">
        <v>12</v>
      </c>
      <c r="E1456" s="1" t="s">
        <v>510</v>
      </c>
      <c r="F1456" s="62" t="s">
        <v>574</v>
      </c>
      <c r="G1456" s="30" t="s">
        <v>84</v>
      </c>
      <c r="H1456" s="316">
        <f t="shared" si="102"/>
        <v>-20000</v>
      </c>
      <c r="I1456" s="256">
        <f t="shared" si="101"/>
        <v>11.764705882352942</v>
      </c>
      <c r="K1456" t="s">
        <v>0</v>
      </c>
      <c r="L1456">
        <v>32</v>
      </c>
      <c r="M1456" s="2">
        <v>425</v>
      </c>
    </row>
    <row r="1457" spans="2:13" ht="12.75">
      <c r="B1457" s="343">
        <v>2500</v>
      </c>
      <c r="C1457" s="1" t="s">
        <v>18</v>
      </c>
      <c r="D1457" s="1" t="s">
        <v>12</v>
      </c>
      <c r="E1457" s="1" t="s">
        <v>510</v>
      </c>
      <c r="F1457" s="62" t="s">
        <v>575</v>
      </c>
      <c r="G1457" s="30" t="s">
        <v>132</v>
      </c>
      <c r="H1457" s="316">
        <f t="shared" si="102"/>
        <v>-22500</v>
      </c>
      <c r="I1457" s="256">
        <f t="shared" si="101"/>
        <v>5.882352941176471</v>
      </c>
      <c r="K1457" t="s">
        <v>0</v>
      </c>
      <c r="L1457">
        <v>32</v>
      </c>
      <c r="M1457" s="2">
        <v>425</v>
      </c>
    </row>
    <row r="1458" spans="2:13" ht="12.75">
      <c r="B1458" s="343">
        <v>5000</v>
      </c>
      <c r="C1458" s="1" t="s">
        <v>18</v>
      </c>
      <c r="D1458" s="1" t="s">
        <v>12</v>
      </c>
      <c r="E1458" s="1" t="s">
        <v>510</v>
      </c>
      <c r="F1458" s="62" t="s">
        <v>576</v>
      </c>
      <c r="G1458" s="30" t="s">
        <v>37</v>
      </c>
      <c r="H1458" s="316">
        <f t="shared" si="102"/>
        <v>-27500</v>
      </c>
      <c r="I1458" s="256">
        <f t="shared" si="101"/>
        <v>11.764705882352942</v>
      </c>
      <c r="K1458" t="s">
        <v>0</v>
      </c>
      <c r="L1458">
        <v>32</v>
      </c>
      <c r="M1458" s="2">
        <v>425</v>
      </c>
    </row>
    <row r="1459" spans="2:13" ht="12.75">
      <c r="B1459" s="343">
        <v>5000</v>
      </c>
      <c r="C1459" s="1" t="s">
        <v>18</v>
      </c>
      <c r="D1459" s="1" t="s">
        <v>12</v>
      </c>
      <c r="E1459" s="1" t="s">
        <v>510</v>
      </c>
      <c r="F1459" s="62" t="s">
        <v>577</v>
      </c>
      <c r="G1459" s="30" t="s">
        <v>165</v>
      </c>
      <c r="H1459" s="316">
        <f t="shared" si="102"/>
        <v>-32500</v>
      </c>
      <c r="I1459" s="256">
        <f t="shared" si="101"/>
        <v>11.764705882352942</v>
      </c>
      <c r="K1459" t="s">
        <v>0</v>
      </c>
      <c r="L1459">
        <v>32</v>
      </c>
      <c r="M1459" s="2">
        <v>425</v>
      </c>
    </row>
    <row r="1460" spans="2:13" ht="12.75">
      <c r="B1460" s="343">
        <v>2500</v>
      </c>
      <c r="C1460" s="1" t="s">
        <v>18</v>
      </c>
      <c r="D1460" s="1" t="s">
        <v>12</v>
      </c>
      <c r="E1460" s="1" t="s">
        <v>510</v>
      </c>
      <c r="F1460" s="62" t="s">
        <v>578</v>
      </c>
      <c r="G1460" s="30" t="s">
        <v>167</v>
      </c>
      <c r="H1460" s="316">
        <f t="shared" si="102"/>
        <v>-35000</v>
      </c>
      <c r="I1460" s="256">
        <f t="shared" si="101"/>
        <v>5.882352941176471</v>
      </c>
      <c r="K1460" t="s">
        <v>0</v>
      </c>
      <c r="L1460">
        <v>32</v>
      </c>
      <c r="M1460" s="2">
        <v>425</v>
      </c>
    </row>
    <row r="1461" spans="2:13" ht="12.75">
      <c r="B1461" s="343">
        <v>2500</v>
      </c>
      <c r="C1461" s="1" t="s">
        <v>18</v>
      </c>
      <c r="D1461" s="1" t="s">
        <v>12</v>
      </c>
      <c r="E1461" s="1" t="s">
        <v>510</v>
      </c>
      <c r="F1461" s="62" t="s">
        <v>579</v>
      </c>
      <c r="G1461" s="30" t="s">
        <v>169</v>
      </c>
      <c r="H1461" s="316">
        <f t="shared" si="102"/>
        <v>-37500</v>
      </c>
      <c r="I1461" s="256">
        <f t="shared" si="101"/>
        <v>5.882352941176471</v>
      </c>
      <c r="K1461" t="s">
        <v>0</v>
      </c>
      <c r="L1461">
        <v>32</v>
      </c>
      <c r="M1461" s="2">
        <v>425</v>
      </c>
    </row>
    <row r="1462" spans="2:13" ht="12.75">
      <c r="B1462" s="355">
        <v>5000</v>
      </c>
      <c r="C1462" s="1" t="s">
        <v>18</v>
      </c>
      <c r="D1462" s="1" t="s">
        <v>12</v>
      </c>
      <c r="E1462" s="1" t="s">
        <v>510</v>
      </c>
      <c r="F1462" s="62" t="s">
        <v>580</v>
      </c>
      <c r="G1462" s="30" t="s">
        <v>171</v>
      </c>
      <c r="H1462" s="316">
        <f t="shared" si="102"/>
        <v>-42500</v>
      </c>
      <c r="I1462" s="256">
        <f t="shared" si="101"/>
        <v>11.764705882352942</v>
      </c>
      <c r="K1462" t="s">
        <v>0</v>
      </c>
      <c r="L1462">
        <v>32</v>
      </c>
      <c r="M1462" s="2">
        <v>425</v>
      </c>
    </row>
    <row r="1463" spans="2:13" ht="12.75">
      <c r="B1463" s="343">
        <v>5000</v>
      </c>
      <c r="C1463" s="1" t="s">
        <v>18</v>
      </c>
      <c r="D1463" s="1" t="s">
        <v>12</v>
      </c>
      <c r="E1463" s="1" t="s">
        <v>510</v>
      </c>
      <c r="F1463" s="62" t="s">
        <v>581</v>
      </c>
      <c r="G1463" s="30" t="s">
        <v>175</v>
      </c>
      <c r="H1463" s="316">
        <f t="shared" si="102"/>
        <v>-47500</v>
      </c>
      <c r="I1463" s="256">
        <f t="shared" si="101"/>
        <v>11.764705882352942</v>
      </c>
      <c r="K1463" t="s">
        <v>0</v>
      </c>
      <c r="L1463">
        <v>32</v>
      </c>
      <c r="M1463" s="2">
        <v>425</v>
      </c>
    </row>
    <row r="1464" spans="2:13" ht="12.75">
      <c r="B1464" s="239">
        <v>2500</v>
      </c>
      <c r="C1464" s="1" t="s">
        <v>18</v>
      </c>
      <c r="D1464" s="1" t="s">
        <v>12</v>
      </c>
      <c r="E1464" s="1" t="s">
        <v>510</v>
      </c>
      <c r="F1464" s="62" t="s">
        <v>582</v>
      </c>
      <c r="G1464" s="30" t="s">
        <v>301</v>
      </c>
      <c r="H1464" s="316">
        <f t="shared" si="102"/>
        <v>-50000</v>
      </c>
      <c r="I1464" s="256">
        <f t="shared" si="101"/>
        <v>5.882352941176471</v>
      </c>
      <c r="K1464" t="s">
        <v>0</v>
      </c>
      <c r="L1464">
        <v>32</v>
      </c>
      <c r="M1464" s="2">
        <v>425</v>
      </c>
    </row>
    <row r="1465" spans="2:13" ht="12.75">
      <c r="B1465" s="239">
        <v>5000</v>
      </c>
      <c r="C1465" s="1" t="s">
        <v>18</v>
      </c>
      <c r="D1465" s="1" t="s">
        <v>12</v>
      </c>
      <c r="E1465" s="1" t="s">
        <v>510</v>
      </c>
      <c r="F1465" s="62" t="s">
        <v>583</v>
      </c>
      <c r="G1465" s="30" t="s">
        <v>303</v>
      </c>
      <c r="H1465" s="316">
        <f t="shared" si="102"/>
        <v>-55000</v>
      </c>
      <c r="I1465" s="256">
        <f t="shared" si="101"/>
        <v>11.764705882352942</v>
      </c>
      <c r="K1465" t="s">
        <v>0</v>
      </c>
      <c r="L1465">
        <v>32</v>
      </c>
      <c r="M1465" s="2">
        <v>425</v>
      </c>
    </row>
    <row r="1466" spans="2:13" ht="12.75">
      <c r="B1466" s="239">
        <v>2500</v>
      </c>
      <c r="C1466" s="1" t="s">
        <v>18</v>
      </c>
      <c r="D1466" s="1" t="s">
        <v>12</v>
      </c>
      <c r="E1466" s="1" t="s">
        <v>510</v>
      </c>
      <c r="F1466" s="62" t="s">
        <v>584</v>
      </c>
      <c r="G1466" s="30" t="s">
        <v>360</v>
      </c>
      <c r="H1466" s="316">
        <f t="shared" si="102"/>
        <v>-57500</v>
      </c>
      <c r="I1466" s="256">
        <f t="shared" si="101"/>
        <v>5.882352941176471</v>
      </c>
      <c r="K1466" t="s">
        <v>0</v>
      </c>
      <c r="L1466">
        <v>32</v>
      </c>
      <c r="M1466" s="2">
        <v>425</v>
      </c>
    </row>
    <row r="1467" spans="2:13" ht="12.75">
      <c r="B1467" s="239">
        <v>2500</v>
      </c>
      <c r="C1467" s="1" t="s">
        <v>18</v>
      </c>
      <c r="D1467" s="1" t="s">
        <v>12</v>
      </c>
      <c r="E1467" s="1" t="s">
        <v>510</v>
      </c>
      <c r="F1467" s="62" t="s">
        <v>585</v>
      </c>
      <c r="G1467" s="30" t="s">
        <v>364</v>
      </c>
      <c r="H1467" s="316">
        <f t="shared" si="102"/>
        <v>-60000</v>
      </c>
      <c r="I1467" s="256">
        <f t="shared" si="101"/>
        <v>5.882352941176471</v>
      </c>
      <c r="K1467" t="s">
        <v>0</v>
      </c>
      <c r="L1467">
        <v>32</v>
      </c>
      <c r="M1467" s="2">
        <v>425</v>
      </c>
    </row>
    <row r="1468" spans="2:13" ht="12.75">
      <c r="B1468" s="239">
        <v>2500</v>
      </c>
      <c r="C1468" s="1" t="s">
        <v>18</v>
      </c>
      <c r="D1468" s="1" t="s">
        <v>12</v>
      </c>
      <c r="E1468" s="1" t="s">
        <v>510</v>
      </c>
      <c r="F1468" s="62" t="s">
        <v>586</v>
      </c>
      <c r="G1468" s="30" t="s">
        <v>364</v>
      </c>
      <c r="H1468" s="316">
        <f t="shared" si="102"/>
        <v>-62500</v>
      </c>
      <c r="I1468" s="256">
        <f t="shared" si="101"/>
        <v>5.882352941176471</v>
      </c>
      <c r="K1468" t="s">
        <v>0</v>
      </c>
      <c r="L1468">
        <v>32</v>
      </c>
      <c r="M1468" s="2">
        <v>425</v>
      </c>
    </row>
    <row r="1469" spans="2:13" ht="12.75">
      <c r="B1469" s="239">
        <v>2500</v>
      </c>
      <c r="C1469" s="1" t="s">
        <v>18</v>
      </c>
      <c r="D1469" s="1" t="s">
        <v>12</v>
      </c>
      <c r="E1469" s="1" t="s">
        <v>510</v>
      </c>
      <c r="F1469" s="62" t="s">
        <v>587</v>
      </c>
      <c r="G1469" s="30" t="s">
        <v>470</v>
      </c>
      <c r="H1469" s="316">
        <f t="shared" si="102"/>
        <v>-65000</v>
      </c>
      <c r="I1469" s="256">
        <f t="shared" si="101"/>
        <v>5.882352941176471</v>
      </c>
      <c r="K1469" t="s">
        <v>0</v>
      </c>
      <c r="L1469">
        <v>32</v>
      </c>
      <c r="M1469" s="2">
        <v>425</v>
      </c>
    </row>
    <row r="1470" spans="2:13" ht="12.75">
      <c r="B1470" s="239">
        <v>2500</v>
      </c>
      <c r="C1470" s="1" t="s">
        <v>18</v>
      </c>
      <c r="D1470" s="1" t="s">
        <v>12</v>
      </c>
      <c r="E1470" s="1" t="s">
        <v>510</v>
      </c>
      <c r="F1470" s="62" t="s">
        <v>588</v>
      </c>
      <c r="G1470" s="30" t="s">
        <v>472</v>
      </c>
      <c r="H1470" s="316">
        <f t="shared" si="102"/>
        <v>-67500</v>
      </c>
      <c r="I1470" s="256">
        <f t="shared" si="101"/>
        <v>5.882352941176471</v>
      </c>
      <c r="K1470" t="s">
        <v>0</v>
      </c>
      <c r="L1470">
        <v>32</v>
      </c>
      <c r="M1470" s="2">
        <v>425</v>
      </c>
    </row>
    <row r="1471" spans="1:13" s="18" customFormat="1" ht="12.75">
      <c r="A1471" s="15"/>
      <c r="B1471" s="343">
        <v>5000</v>
      </c>
      <c r="C1471" s="15" t="s">
        <v>18</v>
      </c>
      <c r="D1471" s="15" t="s">
        <v>12</v>
      </c>
      <c r="E1471" s="15" t="s">
        <v>510</v>
      </c>
      <c r="F1471" s="80" t="s">
        <v>589</v>
      </c>
      <c r="G1471" s="33" t="s">
        <v>488</v>
      </c>
      <c r="H1471" s="316">
        <f t="shared" si="102"/>
        <v>-72500</v>
      </c>
      <c r="I1471" s="256">
        <f t="shared" si="101"/>
        <v>11.764705882352942</v>
      </c>
      <c r="K1471" s="18" t="s">
        <v>0</v>
      </c>
      <c r="L1471" s="18">
        <v>32</v>
      </c>
      <c r="M1471" s="2">
        <v>425</v>
      </c>
    </row>
    <row r="1472" spans="1:13" s="67" customFormat="1" ht="12.75">
      <c r="A1472" s="63"/>
      <c r="B1472" s="353">
        <f>SUM(B1451:B1471)</f>
        <v>72500</v>
      </c>
      <c r="C1472" s="63" t="s">
        <v>18</v>
      </c>
      <c r="D1472" s="63"/>
      <c r="E1472" s="63"/>
      <c r="F1472" s="65"/>
      <c r="G1472" s="65"/>
      <c r="H1472" s="317">
        <v>0</v>
      </c>
      <c r="I1472" s="318">
        <f t="shared" si="101"/>
        <v>170.58823529411765</v>
      </c>
      <c r="M1472" s="2">
        <v>425</v>
      </c>
    </row>
    <row r="1473" spans="2:13" ht="12.75">
      <c r="B1473" s="239"/>
      <c r="H1473" s="316">
        <f aca="true" t="shared" si="103" ref="H1473:H1494">H1472-B1473</f>
        <v>0</v>
      </c>
      <c r="I1473" s="256">
        <f t="shared" si="101"/>
        <v>0</v>
      </c>
      <c r="M1473" s="2">
        <v>425</v>
      </c>
    </row>
    <row r="1474" spans="2:13" ht="12.75">
      <c r="B1474" s="239"/>
      <c r="H1474" s="316">
        <f t="shared" si="103"/>
        <v>0</v>
      </c>
      <c r="I1474" s="256">
        <f t="shared" si="101"/>
        <v>0</v>
      </c>
      <c r="M1474" s="2">
        <v>425</v>
      </c>
    </row>
    <row r="1475" spans="2:13" ht="12.75">
      <c r="B1475" s="343">
        <v>900</v>
      </c>
      <c r="C1475" s="1" t="s">
        <v>35</v>
      </c>
      <c r="D1475" s="15" t="s">
        <v>12</v>
      </c>
      <c r="E1475" s="1" t="s">
        <v>36</v>
      </c>
      <c r="F1475" s="30" t="s">
        <v>590</v>
      </c>
      <c r="G1475" s="34" t="s">
        <v>591</v>
      </c>
      <c r="H1475" s="316">
        <f t="shared" si="103"/>
        <v>-900</v>
      </c>
      <c r="I1475" s="256">
        <f t="shared" si="101"/>
        <v>2.1176470588235294</v>
      </c>
      <c r="K1475" t="s">
        <v>510</v>
      </c>
      <c r="L1475">
        <v>32</v>
      </c>
      <c r="M1475" s="2">
        <v>425</v>
      </c>
    </row>
    <row r="1476" spans="2:13" ht="12.75">
      <c r="B1476" s="343">
        <v>1000</v>
      </c>
      <c r="C1476" s="36" t="s">
        <v>35</v>
      </c>
      <c r="D1476" s="15" t="s">
        <v>12</v>
      </c>
      <c r="E1476" s="36" t="s">
        <v>36</v>
      </c>
      <c r="F1476" s="30" t="s">
        <v>590</v>
      </c>
      <c r="G1476" s="34" t="s">
        <v>56</v>
      </c>
      <c r="H1476" s="316">
        <f t="shared" si="103"/>
        <v>-1900</v>
      </c>
      <c r="I1476" s="256">
        <f t="shared" si="101"/>
        <v>2.3529411764705883</v>
      </c>
      <c r="K1476" t="s">
        <v>510</v>
      </c>
      <c r="L1476">
        <v>32</v>
      </c>
      <c r="M1476" s="2">
        <v>425</v>
      </c>
    </row>
    <row r="1477" spans="2:13" ht="12.75">
      <c r="B1477" s="343">
        <v>900</v>
      </c>
      <c r="C1477" s="15" t="s">
        <v>35</v>
      </c>
      <c r="D1477" s="15" t="s">
        <v>12</v>
      </c>
      <c r="E1477" s="38" t="s">
        <v>36</v>
      </c>
      <c r="F1477" s="30" t="s">
        <v>590</v>
      </c>
      <c r="G1477" s="39" t="s">
        <v>26</v>
      </c>
      <c r="H1477" s="316">
        <f t="shared" si="103"/>
        <v>-2800</v>
      </c>
      <c r="I1477" s="256">
        <f t="shared" si="101"/>
        <v>2.1176470588235294</v>
      </c>
      <c r="K1477" t="s">
        <v>510</v>
      </c>
      <c r="L1477">
        <v>32</v>
      </c>
      <c r="M1477" s="2">
        <v>425</v>
      </c>
    </row>
    <row r="1478" spans="2:13" ht="12.75">
      <c r="B1478" s="343">
        <v>1400</v>
      </c>
      <c r="C1478" s="15" t="s">
        <v>35</v>
      </c>
      <c r="D1478" s="15" t="s">
        <v>12</v>
      </c>
      <c r="E1478" s="15" t="s">
        <v>36</v>
      </c>
      <c r="F1478" s="30" t="s">
        <v>590</v>
      </c>
      <c r="G1478" s="33" t="s">
        <v>32</v>
      </c>
      <c r="H1478" s="316">
        <f t="shared" si="103"/>
        <v>-4200</v>
      </c>
      <c r="I1478" s="256">
        <f t="shared" si="101"/>
        <v>3.2941176470588234</v>
      </c>
      <c r="K1478" t="s">
        <v>510</v>
      </c>
      <c r="L1478">
        <v>32</v>
      </c>
      <c r="M1478" s="2">
        <v>425</v>
      </c>
    </row>
    <row r="1479" spans="1:13" ht="12.75">
      <c r="A1479" s="15"/>
      <c r="B1479" s="343">
        <v>1000</v>
      </c>
      <c r="C1479" s="15" t="s">
        <v>35</v>
      </c>
      <c r="D1479" s="15" t="s">
        <v>12</v>
      </c>
      <c r="E1479" s="15" t="s">
        <v>36</v>
      </c>
      <c r="F1479" s="30" t="s">
        <v>590</v>
      </c>
      <c r="G1479" s="33" t="s">
        <v>38</v>
      </c>
      <c r="H1479" s="316">
        <f t="shared" si="103"/>
        <v>-5200</v>
      </c>
      <c r="I1479" s="256">
        <f t="shared" si="101"/>
        <v>2.3529411764705883</v>
      </c>
      <c r="J1479" s="18"/>
      <c r="K1479" s="18" t="s">
        <v>510</v>
      </c>
      <c r="L1479">
        <v>32</v>
      </c>
      <c r="M1479" s="2">
        <v>425</v>
      </c>
    </row>
    <row r="1480" spans="2:13" ht="12.75">
      <c r="B1480" s="239">
        <v>1000</v>
      </c>
      <c r="C1480" s="15" t="s">
        <v>35</v>
      </c>
      <c r="D1480" s="15" t="s">
        <v>12</v>
      </c>
      <c r="E1480" s="1" t="s">
        <v>36</v>
      </c>
      <c r="F1480" s="30" t="s">
        <v>590</v>
      </c>
      <c r="G1480" s="30" t="s">
        <v>117</v>
      </c>
      <c r="H1480" s="316">
        <f t="shared" si="103"/>
        <v>-6200</v>
      </c>
      <c r="I1480" s="256">
        <f t="shared" si="101"/>
        <v>2.3529411764705883</v>
      </c>
      <c r="K1480" s="18" t="s">
        <v>510</v>
      </c>
      <c r="L1480">
        <v>32</v>
      </c>
      <c r="M1480" s="2">
        <v>425</v>
      </c>
    </row>
    <row r="1481" spans="2:13" ht="12.75">
      <c r="B1481" s="239">
        <v>900</v>
      </c>
      <c r="C1481" s="1" t="s">
        <v>35</v>
      </c>
      <c r="D1481" s="15" t="s">
        <v>12</v>
      </c>
      <c r="E1481" s="1" t="s">
        <v>36</v>
      </c>
      <c r="F1481" s="30" t="s">
        <v>590</v>
      </c>
      <c r="G1481" s="30" t="s">
        <v>132</v>
      </c>
      <c r="H1481" s="316">
        <f t="shared" si="103"/>
        <v>-7100</v>
      </c>
      <c r="I1481" s="256">
        <f t="shared" si="101"/>
        <v>2.1176470588235294</v>
      </c>
      <c r="K1481" s="18" t="s">
        <v>510</v>
      </c>
      <c r="L1481">
        <v>32</v>
      </c>
      <c r="M1481" s="2">
        <v>425</v>
      </c>
    </row>
    <row r="1482" spans="2:13" ht="12.75">
      <c r="B1482" s="239">
        <v>1400</v>
      </c>
      <c r="C1482" s="1" t="s">
        <v>35</v>
      </c>
      <c r="D1482" s="15" t="s">
        <v>12</v>
      </c>
      <c r="E1482" s="1" t="s">
        <v>36</v>
      </c>
      <c r="F1482" s="30" t="s">
        <v>590</v>
      </c>
      <c r="G1482" s="30" t="s">
        <v>37</v>
      </c>
      <c r="H1482" s="316">
        <f t="shared" si="103"/>
        <v>-8500</v>
      </c>
      <c r="I1482" s="256">
        <f t="shared" si="101"/>
        <v>3.2941176470588234</v>
      </c>
      <c r="K1482" s="18" t="s">
        <v>510</v>
      </c>
      <c r="L1482">
        <v>32</v>
      </c>
      <c r="M1482" s="2">
        <v>425</v>
      </c>
    </row>
    <row r="1483" spans="2:13" ht="12.75">
      <c r="B1483" s="239">
        <v>900</v>
      </c>
      <c r="C1483" s="1" t="s">
        <v>35</v>
      </c>
      <c r="D1483" s="15" t="s">
        <v>12</v>
      </c>
      <c r="E1483" s="1" t="s">
        <v>36</v>
      </c>
      <c r="F1483" s="30" t="s">
        <v>590</v>
      </c>
      <c r="G1483" s="30" t="s">
        <v>165</v>
      </c>
      <c r="H1483" s="316">
        <f t="shared" si="103"/>
        <v>-9400</v>
      </c>
      <c r="I1483" s="256">
        <f t="shared" si="101"/>
        <v>2.1176470588235294</v>
      </c>
      <c r="K1483" s="18" t="s">
        <v>510</v>
      </c>
      <c r="L1483">
        <v>32</v>
      </c>
      <c r="M1483" s="2">
        <v>425</v>
      </c>
    </row>
    <row r="1484" spans="2:13" ht="12.75">
      <c r="B1484" s="239">
        <v>1000</v>
      </c>
      <c r="C1484" s="1" t="s">
        <v>35</v>
      </c>
      <c r="D1484" s="15" t="s">
        <v>12</v>
      </c>
      <c r="E1484" s="1" t="s">
        <v>36</v>
      </c>
      <c r="F1484" s="30" t="s">
        <v>590</v>
      </c>
      <c r="G1484" s="30" t="s">
        <v>167</v>
      </c>
      <c r="H1484" s="316">
        <f t="shared" si="103"/>
        <v>-10400</v>
      </c>
      <c r="I1484" s="256">
        <f t="shared" si="101"/>
        <v>2.3529411764705883</v>
      </c>
      <c r="K1484" s="18" t="s">
        <v>510</v>
      </c>
      <c r="L1484">
        <v>32</v>
      </c>
      <c r="M1484" s="2">
        <v>425</v>
      </c>
    </row>
    <row r="1485" spans="2:13" ht="12.75">
      <c r="B1485" s="343">
        <v>2800</v>
      </c>
      <c r="C1485" s="1" t="s">
        <v>35</v>
      </c>
      <c r="D1485" s="15" t="s">
        <v>12</v>
      </c>
      <c r="E1485" s="1" t="s">
        <v>36</v>
      </c>
      <c r="F1485" s="30" t="s">
        <v>590</v>
      </c>
      <c r="G1485" s="30" t="s">
        <v>169</v>
      </c>
      <c r="H1485" s="316">
        <f t="shared" si="103"/>
        <v>-13200</v>
      </c>
      <c r="I1485" s="256">
        <f t="shared" si="101"/>
        <v>6.588235294117647</v>
      </c>
      <c r="K1485" s="18" t="s">
        <v>510</v>
      </c>
      <c r="L1485">
        <v>32</v>
      </c>
      <c r="M1485" s="2">
        <v>425</v>
      </c>
    </row>
    <row r="1486" spans="2:13" ht="12.75">
      <c r="B1486" s="239">
        <v>900</v>
      </c>
      <c r="C1486" s="1" t="s">
        <v>35</v>
      </c>
      <c r="D1486" s="15" t="s">
        <v>12</v>
      </c>
      <c r="E1486" s="1" t="s">
        <v>36</v>
      </c>
      <c r="F1486" s="30" t="s">
        <v>590</v>
      </c>
      <c r="G1486" s="30" t="s">
        <v>171</v>
      </c>
      <c r="H1486" s="316">
        <f t="shared" si="103"/>
        <v>-14100</v>
      </c>
      <c r="I1486" s="256">
        <f t="shared" si="101"/>
        <v>2.1176470588235294</v>
      </c>
      <c r="K1486" s="18" t="s">
        <v>510</v>
      </c>
      <c r="L1486">
        <v>32</v>
      </c>
      <c r="M1486" s="2">
        <v>425</v>
      </c>
    </row>
    <row r="1487" spans="2:13" ht="12.75">
      <c r="B1487" s="239">
        <v>1000</v>
      </c>
      <c r="C1487" s="1" t="s">
        <v>35</v>
      </c>
      <c r="D1487" s="15" t="s">
        <v>12</v>
      </c>
      <c r="E1487" s="1" t="s">
        <v>36</v>
      </c>
      <c r="F1487" s="30" t="s">
        <v>590</v>
      </c>
      <c r="G1487" s="30" t="s">
        <v>175</v>
      </c>
      <c r="H1487" s="316">
        <f t="shared" si="103"/>
        <v>-15100</v>
      </c>
      <c r="I1487" s="256">
        <f t="shared" si="101"/>
        <v>2.3529411764705883</v>
      </c>
      <c r="K1487" s="18" t="s">
        <v>510</v>
      </c>
      <c r="L1487">
        <v>32</v>
      </c>
      <c r="M1487" s="2">
        <v>425</v>
      </c>
    </row>
    <row r="1488" spans="2:13" ht="12.75">
      <c r="B1488" s="239">
        <v>1100</v>
      </c>
      <c r="C1488" s="1" t="s">
        <v>35</v>
      </c>
      <c r="D1488" s="15" t="s">
        <v>12</v>
      </c>
      <c r="E1488" s="1" t="s">
        <v>36</v>
      </c>
      <c r="F1488" s="30" t="s">
        <v>590</v>
      </c>
      <c r="G1488" s="30" t="s">
        <v>301</v>
      </c>
      <c r="H1488" s="316">
        <f t="shared" si="103"/>
        <v>-16200</v>
      </c>
      <c r="I1488" s="256">
        <f t="shared" si="101"/>
        <v>2.588235294117647</v>
      </c>
      <c r="K1488" s="18" t="s">
        <v>510</v>
      </c>
      <c r="L1488">
        <v>32</v>
      </c>
      <c r="M1488" s="2">
        <v>425</v>
      </c>
    </row>
    <row r="1489" spans="2:13" ht="12.75">
      <c r="B1489" s="239">
        <v>900</v>
      </c>
      <c r="C1489" s="1" t="s">
        <v>35</v>
      </c>
      <c r="D1489" s="15" t="s">
        <v>12</v>
      </c>
      <c r="E1489" s="1" t="s">
        <v>36</v>
      </c>
      <c r="F1489" s="30" t="s">
        <v>590</v>
      </c>
      <c r="G1489" s="30" t="s">
        <v>303</v>
      </c>
      <c r="H1489" s="316">
        <f t="shared" si="103"/>
        <v>-17100</v>
      </c>
      <c r="I1489" s="256">
        <f t="shared" si="101"/>
        <v>2.1176470588235294</v>
      </c>
      <c r="K1489" s="18" t="s">
        <v>510</v>
      </c>
      <c r="L1489">
        <v>32</v>
      </c>
      <c r="M1489" s="2">
        <v>425</v>
      </c>
    </row>
    <row r="1490" spans="2:13" ht="12.75">
      <c r="B1490" s="239">
        <v>1000</v>
      </c>
      <c r="C1490" s="1" t="s">
        <v>35</v>
      </c>
      <c r="D1490" s="15" t="s">
        <v>12</v>
      </c>
      <c r="E1490" s="1" t="s">
        <v>36</v>
      </c>
      <c r="F1490" s="30" t="s">
        <v>590</v>
      </c>
      <c r="G1490" s="30" t="s">
        <v>360</v>
      </c>
      <c r="H1490" s="316">
        <f t="shared" si="103"/>
        <v>-18100</v>
      </c>
      <c r="I1490" s="256">
        <f t="shared" si="101"/>
        <v>2.3529411764705883</v>
      </c>
      <c r="K1490" s="18" t="s">
        <v>510</v>
      </c>
      <c r="L1490">
        <v>32</v>
      </c>
      <c r="M1490" s="2">
        <v>425</v>
      </c>
    </row>
    <row r="1491" spans="2:13" ht="12.75">
      <c r="B1491" s="239">
        <v>1000</v>
      </c>
      <c r="C1491" s="1" t="s">
        <v>35</v>
      </c>
      <c r="D1491" s="15" t="s">
        <v>12</v>
      </c>
      <c r="E1491" s="1" t="s">
        <v>36</v>
      </c>
      <c r="F1491" s="30" t="s">
        <v>590</v>
      </c>
      <c r="G1491" s="30" t="s">
        <v>364</v>
      </c>
      <c r="H1491" s="316">
        <f t="shared" si="103"/>
        <v>-19100</v>
      </c>
      <c r="I1491" s="256">
        <f t="shared" si="101"/>
        <v>2.3529411764705883</v>
      </c>
      <c r="K1491" s="18" t="s">
        <v>510</v>
      </c>
      <c r="L1491">
        <v>32</v>
      </c>
      <c r="M1491" s="2">
        <v>425</v>
      </c>
    </row>
    <row r="1492" spans="2:13" ht="12.75">
      <c r="B1492" s="239">
        <v>900</v>
      </c>
      <c r="C1492" s="1" t="s">
        <v>35</v>
      </c>
      <c r="D1492" s="15" t="s">
        <v>12</v>
      </c>
      <c r="E1492" s="1" t="s">
        <v>36</v>
      </c>
      <c r="F1492" s="30" t="s">
        <v>590</v>
      </c>
      <c r="G1492" s="30" t="s">
        <v>470</v>
      </c>
      <c r="H1492" s="316">
        <f t="shared" si="103"/>
        <v>-20000</v>
      </c>
      <c r="I1492" s="256">
        <f t="shared" si="101"/>
        <v>2.1176470588235294</v>
      </c>
      <c r="K1492" s="18" t="s">
        <v>510</v>
      </c>
      <c r="L1492">
        <v>32</v>
      </c>
      <c r="M1492" s="2">
        <v>425</v>
      </c>
    </row>
    <row r="1493" spans="2:13" ht="12.75">
      <c r="B1493" s="239">
        <v>800</v>
      </c>
      <c r="C1493" s="1" t="s">
        <v>35</v>
      </c>
      <c r="D1493" s="15" t="s">
        <v>12</v>
      </c>
      <c r="E1493" s="1" t="s">
        <v>36</v>
      </c>
      <c r="F1493" s="30" t="s">
        <v>590</v>
      </c>
      <c r="G1493" s="30" t="s">
        <v>472</v>
      </c>
      <c r="H1493" s="316">
        <f t="shared" si="103"/>
        <v>-20800</v>
      </c>
      <c r="I1493" s="256">
        <f t="shared" si="101"/>
        <v>1.8823529411764706</v>
      </c>
      <c r="K1493" s="18" t="s">
        <v>510</v>
      </c>
      <c r="L1493">
        <v>32</v>
      </c>
      <c r="M1493" s="2">
        <v>425</v>
      </c>
    </row>
    <row r="1494" spans="2:13" ht="12.75">
      <c r="B1494" s="239">
        <v>1400</v>
      </c>
      <c r="C1494" s="1" t="s">
        <v>35</v>
      </c>
      <c r="D1494" s="15" t="s">
        <v>12</v>
      </c>
      <c r="E1494" s="1" t="s">
        <v>36</v>
      </c>
      <c r="F1494" s="30" t="s">
        <v>590</v>
      </c>
      <c r="G1494" s="30" t="s">
        <v>488</v>
      </c>
      <c r="H1494" s="316">
        <f t="shared" si="103"/>
        <v>-22200</v>
      </c>
      <c r="I1494" s="256">
        <f t="shared" si="101"/>
        <v>3.2941176470588234</v>
      </c>
      <c r="K1494" s="18" t="s">
        <v>510</v>
      </c>
      <c r="L1494">
        <v>32</v>
      </c>
      <c r="M1494" s="2">
        <v>425</v>
      </c>
    </row>
    <row r="1495" spans="1:13" s="67" customFormat="1" ht="12.75">
      <c r="A1495" s="63"/>
      <c r="B1495" s="353">
        <f>SUM(B1475:B1494)</f>
        <v>22200</v>
      </c>
      <c r="C1495" s="63"/>
      <c r="D1495" s="63"/>
      <c r="E1495" s="63" t="s">
        <v>36</v>
      </c>
      <c r="F1495" s="65"/>
      <c r="G1495" s="65"/>
      <c r="H1495" s="317">
        <v>0</v>
      </c>
      <c r="I1495" s="318">
        <f t="shared" si="101"/>
        <v>52.23529411764706</v>
      </c>
      <c r="M1495" s="2">
        <v>425</v>
      </c>
    </row>
    <row r="1496" spans="2:13" ht="12.75">
      <c r="B1496" s="239"/>
      <c r="H1496" s="316">
        <f>H1495-B1496</f>
        <v>0</v>
      </c>
      <c r="I1496" s="256">
        <f t="shared" si="101"/>
        <v>0</v>
      </c>
      <c r="M1496" s="2">
        <v>425</v>
      </c>
    </row>
    <row r="1497" spans="2:13" ht="12.75">
      <c r="B1497" s="239"/>
      <c r="H1497" s="316">
        <f>H1496-B1497</f>
        <v>0</v>
      </c>
      <c r="I1497" s="256">
        <f aca="true" t="shared" si="104" ref="I1497:I1560">+B1497/M1497</f>
        <v>0</v>
      </c>
      <c r="M1497" s="2">
        <v>425</v>
      </c>
    </row>
    <row r="1498" spans="2:13" ht="12.75">
      <c r="B1498" s="239">
        <v>500</v>
      </c>
      <c r="C1498" s="1" t="s">
        <v>592</v>
      </c>
      <c r="D1498" s="15" t="s">
        <v>12</v>
      </c>
      <c r="E1498" s="1" t="s">
        <v>515</v>
      </c>
      <c r="F1498" s="30" t="s">
        <v>593</v>
      </c>
      <c r="G1498" s="30" t="s">
        <v>301</v>
      </c>
      <c r="H1498" s="316">
        <f>H1497-B1498</f>
        <v>-500</v>
      </c>
      <c r="I1498" s="256">
        <f t="shared" si="104"/>
        <v>1.1764705882352942</v>
      </c>
      <c r="K1498" s="18" t="s">
        <v>510</v>
      </c>
      <c r="L1498">
        <v>32</v>
      </c>
      <c r="M1498" s="2">
        <v>425</v>
      </c>
    </row>
    <row r="1499" spans="2:13" ht="12.75">
      <c r="B1499" s="239">
        <v>950</v>
      </c>
      <c r="C1499" s="1" t="s">
        <v>594</v>
      </c>
      <c r="D1499" s="15" t="s">
        <v>12</v>
      </c>
      <c r="E1499" s="1" t="s">
        <v>515</v>
      </c>
      <c r="F1499" s="30" t="s">
        <v>595</v>
      </c>
      <c r="G1499" s="30" t="s">
        <v>364</v>
      </c>
      <c r="H1499" s="316">
        <f>H1498-B1499</f>
        <v>-1450</v>
      </c>
      <c r="I1499" s="256">
        <f t="shared" si="104"/>
        <v>2.235294117647059</v>
      </c>
      <c r="K1499" s="18" t="s">
        <v>510</v>
      </c>
      <c r="L1499">
        <v>32</v>
      </c>
      <c r="M1499" s="2">
        <v>425</v>
      </c>
    </row>
    <row r="1500" spans="1:13" s="72" customFormat="1" ht="12.75">
      <c r="A1500" s="1"/>
      <c r="B1500" s="239">
        <v>900</v>
      </c>
      <c r="C1500" s="1" t="s">
        <v>594</v>
      </c>
      <c r="D1500" s="15" t="s">
        <v>12</v>
      </c>
      <c r="E1500" s="1" t="s">
        <v>515</v>
      </c>
      <c r="F1500" s="30" t="s">
        <v>596</v>
      </c>
      <c r="G1500" s="30" t="s">
        <v>488</v>
      </c>
      <c r="H1500" s="316">
        <f>H1499-B1500</f>
        <v>-2350</v>
      </c>
      <c r="I1500" s="256">
        <f t="shared" si="104"/>
        <v>2.1176470588235294</v>
      </c>
      <c r="J1500"/>
      <c r="K1500" s="18" t="s">
        <v>510</v>
      </c>
      <c r="L1500">
        <v>32</v>
      </c>
      <c r="M1500" s="2">
        <v>425</v>
      </c>
    </row>
    <row r="1501" spans="1:13" s="60" customFormat="1" ht="12.75">
      <c r="A1501" s="63"/>
      <c r="B1501" s="353">
        <f>SUM(B1498:B1500)</f>
        <v>2350</v>
      </c>
      <c r="C1501" s="63" t="s">
        <v>1</v>
      </c>
      <c r="D1501" s="63"/>
      <c r="E1501" s="63"/>
      <c r="F1501" s="65"/>
      <c r="G1501" s="65"/>
      <c r="H1501" s="317">
        <v>0</v>
      </c>
      <c r="I1501" s="318">
        <f t="shared" si="104"/>
        <v>5.529411764705882</v>
      </c>
      <c r="J1501" s="67"/>
      <c r="K1501" s="67"/>
      <c r="L1501" s="67"/>
      <c r="M1501" s="2">
        <v>425</v>
      </c>
    </row>
    <row r="1502" spans="2:13" ht="12.75">
      <c r="B1502" s="239"/>
      <c r="H1502" s="316">
        <f>H1501-B1502</f>
        <v>0</v>
      </c>
      <c r="I1502" s="256">
        <f t="shared" si="104"/>
        <v>0</v>
      </c>
      <c r="M1502" s="2">
        <v>425</v>
      </c>
    </row>
    <row r="1503" spans="2:13" ht="12.75">
      <c r="B1503" s="239"/>
      <c r="H1503" s="316">
        <f>H1502-B1503</f>
        <v>0</v>
      </c>
      <c r="I1503" s="256">
        <f t="shared" si="104"/>
        <v>0</v>
      </c>
      <c r="M1503" s="2">
        <v>425</v>
      </c>
    </row>
    <row r="1504" spans="2:13" ht="12.75">
      <c r="B1504" s="356">
        <v>2500</v>
      </c>
      <c r="C1504" s="41" t="s">
        <v>597</v>
      </c>
      <c r="D1504" s="15" t="s">
        <v>12</v>
      </c>
      <c r="E1504" s="41" t="s">
        <v>598</v>
      </c>
      <c r="F1504" s="30" t="s">
        <v>599</v>
      </c>
      <c r="G1504" s="30" t="s">
        <v>37</v>
      </c>
      <c r="H1504" s="316">
        <f>H1503-B1504</f>
        <v>-2500</v>
      </c>
      <c r="I1504" s="256">
        <f t="shared" si="104"/>
        <v>5.882352941176471</v>
      </c>
      <c r="J1504" s="40"/>
      <c r="K1504" s="40" t="s">
        <v>510</v>
      </c>
      <c r="L1504">
        <v>32</v>
      </c>
      <c r="M1504" s="2">
        <v>425</v>
      </c>
    </row>
    <row r="1505" spans="2:13" ht="12.75">
      <c r="B1505" s="239">
        <v>11500</v>
      </c>
      <c r="C1505" s="1" t="s">
        <v>1573</v>
      </c>
      <c r="D1505" s="15" t="s">
        <v>12</v>
      </c>
      <c r="E1505" s="1" t="s">
        <v>598</v>
      </c>
      <c r="F1505" s="30" t="s">
        <v>600</v>
      </c>
      <c r="G1505" s="30" t="s">
        <v>169</v>
      </c>
      <c r="H1505" s="316">
        <f>H1504-B1505</f>
        <v>-14000</v>
      </c>
      <c r="I1505" s="256">
        <f t="shared" si="104"/>
        <v>27.058823529411764</v>
      </c>
      <c r="K1505" s="18" t="s">
        <v>510</v>
      </c>
      <c r="L1505">
        <v>32</v>
      </c>
      <c r="M1505" s="2">
        <v>425</v>
      </c>
    </row>
    <row r="1506" spans="1:13" s="72" customFormat="1" ht="12.75">
      <c r="A1506" s="1"/>
      <c r="B1506" s="239">
        <v>625</v>
      </c>
      <c r="C1506" s="1" t="s">
        <v>597</v>
      </c>
      <c r="D1506" s="15" t="s">
        <v>12</v>
      </c>
      <c r="E1506" s="1" t="s">
        <v>598</v>
      </c>
      <c r="F1506" s="30" t="s">
        <v>601</v>
      </c>
      <c r="G1506" s="30" t="s">
        <v>175</v>
      </c>
      <c r="H1506" s="316">
        <f>H1505-B1506</f>
        <v>-14625</v>
      </c>
      <c r="I1506" s="256">
        <f t="shared" si="104"/>
        <v>1.4705882352941178</v>
      </c>
      <c r="J1506"/>
      <c r="K1506" s="18" t="s">
        <v>510</v>
      </c>
      <c r="L1506">
        <v>32</v>
      </c>
      <c r="M1506" s="2">
        <v>425</v>
      </c>
    </row>
    <row r="1507" spans="1:13" s="60" customFormat="1" ht="12.75">
      <c r="A1507" s="63"/>
      <c r="B1507" s="353">
        <f>SUM(B1504:B1506)</f>
        <v>14625</v>
      </c>
      <c r="C1507" s="63"/>
      <c r="D1507" s="63"/>
      <c r="E1507" s="63" t="s">
        <v>598</v>
      </c>
      <c r="F1507" s="65"/>
      <c r="G1507" s="65"/>
      <c r="H1507" s="317">
        <v>0</v>
      </c>
      <c r="I1507" s="318">
        <f t="shared" si="104"/>
        <v>34.411764705882355</v>
      </c>
      <c r="J1507" s="67"/>
      <c r="K1507" s="67"/>
      <c r="L1507" s="67"/>
      <c r="M1507" s="2">
        <v>425</v>
      </c>
    </row>
    <row r="1508" spans="2:13" ht="12.75">
      <c r="B1508" s="74"/>
      <c r="H1508" s="316">
        <f>H1507-B1508</f>
        <v>0</v>
      </c>
      <c r="I1508" s="256">
        <f t="shared" si="104"/>
        <v>0</v>
      </c>
      <c r="M1508" s="2">
        <v>425</v>
      </c>
    </row>
    <row r="1509" spans="2:13" ht="12.75">
      <c r="B1509" s="74"/>
      <c r="H1509" s="316">
        <f>H1508-B1509</f>
        <v>0</v>
      </c>
      <c r="I1509" s="256">
        <f t="shared" si="104"/>
        <v>0</v>
      </c>
      <c r="M1509" s="2">
        <v>425</v>
      </c>
    </row>
    <row r="1510" spans="2:13" ht="12.75">
      <c r="B1510" s="74"/>
      <c r="H1510" s="316">
        <f>H1509-B1510</f>
        <v>0</v>
      </c>
      <c r="I1510" s="256">
        <f t="shared" si="104"/>
        <v>0</v>
      </c>
      <c r="M1510" s="2">
        <v>425</v>
      </c>
    </row>
    <row r="1511" spans="2:13" ht="12.75">
      <c r="B1511" s="74"/>
      <c r="H1511" s="316">
        <f>H1510-B1511</f>
        <v>0</v>
      </c>
      <c r="I1511" s="256">
        <f t="shared" si="104"/>
        <v>0</v>
      </c>
      <c r="M1511" s="2">
        <v>425</v>
      </c>
    </row>
    <row r="1512" spans="1:13" s="60" customFormat="1" ht="12.75">
      <c r="A1512" s="63"/>
      <c r="B1512" s="358">
        <f>+B1518+B1527+B1532+B1538+B1546</f>
        <v>167000</v>
      </c>
      <c r="C1512" s="68" t="s">
        <v>602</v>
      </c>
      <c r="D1512" s="69" t="s">
        <v>1461</v>
      </c>
      <c r="E1512" s="68" t="s">
        <v>188</v>
      </c>
      <c r="F1512" s="70" t="s">
        <v>334</v>
      </c>
      <c r="G1512" s="77" t="s">
        <v>241</v>
      </c>
      <c r="H1512" s="317">
        <f>H1511-B1512</f>
        <v>-167000</v>
      </c>
      <c r="I1512" s="318">
        <f t="shared" si="104"/>
        <v>392.94117647058823</v>
      </c>
      <c r="J1512" s="66"/>
      <c r="K1512" s="66"/>
      <c r="L1512" s="67"/>
      <c r="M1512" s="2">
        <v>425</v>
      </c>
    </row>
    <row r="1513" spans="2:13" ht="12.75">
      <c r="B1513" s="257"/>
      <c r="H1513" s="316">
        <v>0</v>
      </c>
      <c r="I1513" s="256">
        <f t="shared" si="104"/>
        <v>0</v>
      </c>
      <c r="M1513" s="2">
        <v>425</v>
      </c>
    </row>
    <row r="1514" spans="2:13" ht="12.75">
      <c r="B1514" s="257">
        <v>3000</v>
      </c>
      <c r="C1514" s="1" t="s">
        <v>18</v>
      </c>
      <c r="D1514" s="1" t="s">
        <v>12</v>
      </c>
      <c r="E1514" s="1" t="s">
        <v>338</v>
      </c>
      <c r="F1514" s="62" t="s">
        <v>603</v>
      </c>
      <c r="G1514" s="30" t="s">
        <v>132</v>
      </c>
      <c r="H1514" s="316">
        <f>H1513-B1514</f>
        <v>-3000</v>
      </c>
      <c r="I1514" s="256">
        <f t="shared" si="104"/>
        <v>7.0588235294117645</v>
      </c>
      <c r="K1514" t="s">
        <v>0</v>
      </c>
      <c r="L1514">
        <v>33</v>
      </c>
      <c r="M1514" s="2">
        <v>425</v>
      </c>
    </row>
    <row r="1515" spans="2:13" ht="12.75">
      <c r="B1515" s="257">
        <v>5000</v>
      </c>
      <c r="C1515" s="1" t="s">
        <v>18</v>
      </c>
      <c r="D1515" s="1" t="s">
        <v>12</v>
      </c>
      <c r="E1515" s="1" t="s">
        <v>338</v>
      </c>
      <c r="F1515" s="62" t="s">
        <v>604</v>
      </c>
      <c r="G1515" s="30" t="s">
        <v>37</v>
      </c>
      <c r="H1515" s="316">
        <f>H1514-B1515</f>
        <v>-8000</v>
      </c>
      <c r="I1515" s="256">
        <f t="shared" si="104"/>
        <v>11.764705882352942</v>
      </c>
      <c r="K1515" t="s">
        <v>0</v>
      </c>
      <c r="L1515">
        <v>33</v>
      </c>
      <c r="M1515" s="2">
        <v>425</v>
      </c>
    </row>
    <row r="1516" spans="2:13" ht="12.75">
      <c r="B1516" s="257">
        <v>2000</v>
      </c>
      <c r="C1516" s="1" t="s">
        <v>18</v>
      </c>
      <c r="D1516" s="1" t="s">
        <v>12</v>
      </c>
      <c r="E1516" s="1" t="s">
        <v>335</v>
      </c>
      <c r="F1516" s="62" t="s">
        <v>605</v>
      </c>
      <c r="G1516" s="30" t="s">
        <v>165</v>
      </c>
      <c r="H1516" s="316">
        <f>H1515-B1516</f>
        <v>-10000</v>
      </c>
      <c r="I1516" s="256">
        <f t="shared" si="104"/>
        <v>4.705882352941177</v>
      </c>
      <c r="K1516" t="s">
        <v>0</v>
      </c>
      <c r="L1516">
        <v>33</v>
      </c>
      <c r="M1516" s="2">
        <v>425</v>
      </c>
    </row>
    <row r="1517" spans="2:13" ht="12.75">
      <c r="B1517" s="198">
        <v>3000</v>
      </c>
      <c r="C1517" s="1" t="s">
        <v>18</v>
      </c>
      <c r="D1517" s="1" t="s">
        <v>12</v>
      </c>
      <c r="E1517" s="1" t="s">
        <v>338</v>
      </c>
      <c r="F1517" s="62" t="s">
        <v>606</v>
      </c>
      <c r="G1517" s="30" t="s">
        <v>169</v>
      </c>
      <c r="H1517" s="316">
        <f>H1516-B1517</f>
        <v>-13000</v>
      </c>
      <c r="I1517" s="256">
        <f t="shared" si="104"/>
        <v>7.0588235294117645</v>
      </c>
      <c r="K1517" t="s">
        <v>0</v>
      </c>
      <c r="L1517">
        <v>33</v>
      </c>
      <c r="M1517" s="2">
        <v>425</v>
      </c>
    </row>
    <row r="1518" spans="1:13" s="67" customFormat="1" ht="12.75">
      <c r="A1518" s="63"/>
      <c r="B1518" s="358">
        <f>SUM(B1514:B1517)</f>
        <v>13000</v>
      </c>
      <c r="C1518" s="63" t="s">
        <v>18</v>
      </c>
      <c r="D1518" s="63"/>
      <c r="E1518" s="63"/>
      <c r="F1518" s="65"/>
      <c r="G1518" s="65"/>
      <c r="H1518" s="317">
        <v>0</v>
      </c>
      <c r="I1518" s="318">
        <f t="shared" si="104"/>
        <v>30.58823529411765</v>
      </c>
      <c r="M1518" s="2">
        <v>425</v>
      </c>
    </row>
    <row r="1519" spans="2:13" ht="12.75">
      <c r="B1519" s="257"/>
      <c r="H1519" s="316">
        <f aca="true" t="shared" si="105" ref="H1519:H1526">H1518-B1519</f>
        <v>0</v>
      </c>
      <c r="I1519" s="256">
        <f t="shared" si="104"/>
        <v>0</v>
      </c>
      <c r="M1519" s="2">
        <v>425</v>
      </c>
    </row>
    <row r="1520" spans="2:13" ht="12.75">
      <c r="B1520" s="257"/>
      <c r="H1520" s="316">
        <f t="shared" si="105"/>
        <v>0</v>
      </c>
      <c r="I1520" s="256">
        <f t="shared" si="104"/>
        <v>0</v>
      </c>
      <c r="M1520" s="2">
        <v>425</v>
      </c>
    </row>
    <row r="1521" spans="2:13" ht="12.75">
      <c r="B1521" s="257">
        <v>2000</v>
      </c>
      <c r="C1521" s="1" t="s">
        <v>35</v>
      </c>
      <c r="D1521" s="1" t="s">
        <v>54</v>
      </c>
      <c r="E1521" s="1" t="s">
        <v>36</v>
      </c>
      <c r="F1521" s="30" t="s">
        <v>608</v>
      </c>
      <c r="G1521" s="30" t="s">
        <v>132</v>
      </c>
      <c r="H1521" s="316">
        <f t="shared" si="105"/>
        <v>-2000</v>
      </c>
      <c r="I1521" s="256">
        <f t="shared" si="104"/>
        <v>4.705882352941177</v>
      </c>
      <c r="K1521" t="s">
        <v>338</v>
      </c>
      <c r="L1521">
        <v>33</v>
      </c>
      <c r="M1521" s="2">
        <v>425</v>
      </c>
    </row>
    <row r="1522" spans="2:13" ht="12.75">
      <c r="B1522" s="257">
        <v>2000</v>
      </c>
      <c r="C1522" s="15" t="s">
        <v>35</v>
      </c>
      <c r="D1522" s="1" t="s">
        <v>54</v>
      </c>
      <c r="E1522" s="1" t="s">
        <v>36</v>
      </c>
      <c r="F1522" s="30" t="s">
        <v>608</v>
      </c>
      <c r="G1522" s="30" t="s">
        <v>37</v>
      </c>
      <c r="H1522" s="316">
        <f t="shared" si="105"/>
        <v>-4000</v>
      </c>
      <c r="I1522" s="256">
        <f t="shared" si="104"/>
        <v>4.705882352941177</v>
      </c>
      <c r="K1522" t="s">
        <v>338</v>
      </c>
      <c r="L1522">
        <v>33</v>
      </c>
      <c r="M1522" s="2">
        <v>425</v>
      </c>
    </row>
    <row r="1523" spans="2:13" ht="12.75">
      <c r="B1523" s="257">
        <v>3000</v>
      </c>
      <c r="C1523" s="1" t="s">
        <v>609</v>
      </c>
      <c r="D1523" s="1" t="s">
        <v>54</v>
      </c>
      <c r="E1523" s="1" t="s">
        <v>36</v>
      </c>
      <c r="F1523" s="30" t="s">
        <v>608</v>
      </c>
      <c r="G1523" s="30" t="s">
        <v>37</v>
      </c>
      <c r="H1523" s="316">
        <f t="shared" si="105"/>
        <v>-7000</v>
      </c>
      <c r="I1523" s="256">
        <f t="shared" si="104"/>
        <v>7.0588235294117645</v>
      </c>
      <c r="K1523" t="s">
        <v>338</v>
      </c>
      <c r="L1523">
        <v>33</v>
      </c>
      <c r="M1523" s="2">
        <v>425</v>
      </c>
    </row>
    <row r="1524" spans="2:13" ht="12.75">
      <c r="B1524" s="257">
        <v>3000</v>
      </c>
      <c r="C1524" s="1" t="s">
        <v>35</v>
      </c>
      <c r="D1524" s="1" t="s">
        <v>54</v>
      </c>
      <c r="E1524" s="1" t="s">
        <v>36</v>
      </c>
      <c r="F1524" s="30" t="s">
        <v>608</v>
      </c>
      <c r="G1524" s="30" t="s">
        <v>165</v>
      </c>
      <c r="H1524" s="316">
        <f t="shared" si="105"/>
        <v>-10000</v>
      </c>
      <c r="I1524" s="256">
        <f t="shared" si="104"/>
        <v>7.0588235294117645</v>
      </c>
      <c r="K1524" t="s">
        <v>338</v>
      </c>
      <c r="L1524">
        <v>33</v>
      </c>
      <c r="M1524" s="2">
        <v>425</v>
      </c>
    </row>
    <row r="1525" spans="2:13" ht="12.75">
      <c r="B1525" s="257">
        <v>10000</v>
      </c>
      <c r="C1525" s="1" t="s">
        <v>1507</v>
      </c>
      <c r="D1525" s="1" t="s">
        <v>54</v>
      </c>
      <c r="E1525" s="1" t="s">
        <v>36</v>
      </c>
      <c r="F1525" s="80" t="s">
        <v>1447</v>
      </c>
      <c r="G1525" s="30" t="s">
        <v>165</v>
      </c>
      <c r="H1525" s="316">
        <f t="shared" si="105"/>
        <v>-20000</v>
      </c>
      <c r="I1525" s="256">
        <f t="shared" si="104"/>
        <v>23.529411764705884</v>
      </c>
      <c r="K1525" t="s">
        <v>338</v>
      </c>
      <c r="L1525">
        <v>33</v>
      </c>
      <c r="M1525" s="2">
        <v>425</v>
      </c>
    </row>
    <row r="1526" spans="2:13" ht="12.75">
      <c r="B1526" s="257">
        <v>3000</v>
      </c>
      <c r="C1526" s="1" t="s">
        <v>35</v>
      </c>
      <c r="D1526" s="1" t="s">
        <v>54</v>
      </c>
      <c r="E1526" s="1" t="s">
        <v>36</v>
      </c>
      <c r="F1526" s="30" t="s">
        <v>608</v>
      </c>
      <c r="G1526" s="30" t="s">
        <v>165</v>
      </c>
      <c r="H1526" s="316">
        <f t="shared" si="105"/>
        <v>-23000</v>
      </c>
      <c r="I1526" s="256">
        <f t="shared" si="104"/>
        <v>7.0588235294117645</v>
      </c>
      <c r="K1526" t="s">
        <v>338</v>
      </c>
      <c r="L1526">
        <v>33</v>
      </c>
      <c r="M1526" s="2">
        <v>425</v>
      </c>
    </row>
    <row r="1527" spans="1:13" s="67" customFormat="1" ht="12.75">
      <c r="A1527" s="63"/>
      <c r="B1527" s="358">
        <f>SUM(B1521:B1526)</f>
        <v>23000</v>
      </c>
      <c r="C1527" s="63"/>
      <c r="D1527" s="63"/>
      <c r="E1527" s="63" t="s">
        <v>36</v>
      </c>
      <c r="F1527" s="65"/>
      <c r="G1527" s="65"/>
      <c r="H1527" s="317">
        <v>0</v>
      </c>
      <c r="I1527" s="318">
        <f t="shared" si="104"/>
        <v>54.11764705882353</v>
      </c>
      <c r="M1527" s="2">
        <v>425</v>
      </c>
    </row>
    <row r="1528" spans="2:13" ht="12.75">
      <c r="B1528" s="257"/>
      <c r="H1528" s="316">
        <f>H1527-B1528</f>
        <v>0</v>
      </c>
      <c r="I1528" s="256">
        <f t="shared" si="104"/>
        <v>0</v>
      </c>
      <c r="M1528" s="2">
        <v>425</v>
      </c>
    </row>
    <row r="1529" spans="2:13" ht="12.75">
      <c r="B1529" s="257"/>
      <c r="H1529" s="316">
        <f>H1528-B1529</f>
        <v>0</v>
      </c>
      <c r="I1529" s="256">
        <f t="shared" si="104"/>
        <v>0</v>
      </c>
      <c r="M1529" s="2">
        <v>425</v>
      </c>
    </row>
    <row r="1530" spans="2:13" ht="12.75">
      <c r="B1530" s="257">
        <v>5000</v>
      </c>
      <c r="C1530" s="1" t="s">
        <v>69</v>
      </c>
      <c r="D1530" s="1" t="s">
        <v>54</v>
      </c>
      <c r="E1530" s="1" t="s">
        <v>346</v>
      </c>
      <c r="F1530" s="30" t="s">
        <v>610</v>
      </c>
      <c r="G1530" s="30" t="s">
        <v>132</v>
      </c>
      <c r="H1530" s="316">
        <f>H1529-B1530</f>
        <v>-5000</v>
      </c>
      <c r="I1530" s="256">
        <f t="shared" si="104"/>
        <v>11.764705882352942</v>
      </c>
      <c r="K1530" t="s">
        <v>338</v>
      </c>
      <c r="L1530">
        <v>33</v>
      </c>
      <c r="M1530" s="2">
        <v>425</v>
      </c>
    </row>
    <row r="1531" spans="2:13" ht="12.75">
      <c r="B1531" s="257">
        <v>5000</v>
      </c>
      <c r="C1531" s="1" t="s">
        <v>69</v>
      </c>
      <c r="D1531" s="1" t="s">
        <v>54</v>
      </c>
      <c r="E1531" s="1" t="s">
        <v>346</v>
      </c>
      <c r="F1531" s="30" t="s">
        <v>610</v>
      </c>
      <c r="G1531" s="30" t="s">
        <v>37</v>
      </c>
      <c r="H1531" s="316">
        <f>H1530-B1531</f>
        <v>-10000</v>
      </c>
      <c r="I1531" s="256">
        <f t="shared" si="104"/>
        <v>11.764705882352942</v>
      </c>
      <c r="K1531" t="s">
        <v>338</v>
      </c>
      <c r="L1531">
        <v>33</v>
      </c>
      <c r="M1531" s="2">
        <v>425</v>
      </c>
    </row>
    <row r="1532" spans="1:13" s="67" customFormat="1" ht="12.75">
      <c r="A1532" s="63"/>
      <c r="B1532" s="358">
        <f>SUM(B1530:B1531)</f>
        <v>10000</v>
      </c>
      <c r="C1532" s="63" t="s">
        <v>69</v>
      </c>
      <c r="D1532" s="63"/>
      <c r="E1532" s="63"/>
      <c r="F1532" s="65"/>
      <c r="G1532" s="65"/>
      <c r="H1532" s="317">
        <v>0</v>
      </c>
      <c r="I1532" s="318">
        <f t="shared" si="104"/>
        <v>23.529411764705884</v>
      </c>
      <c r="M1532" s="2">
        <v>425</v>
      </c>
    </row>
    <row r="1533" spans="2:13" ht="12.75">
      <c r="B1533" s="257"/>
      <c r="H1533" s="316">
        <f>H1532-B1533</f>
        <v>0</v>
      </c>
      <c r="I1533" s="256">
        <f t="shared" si="104"/>
        <v>0</v>
      </c>
      <c r="M1533" s="2">
        <v>425</v>
      </c>
    </row>
    <row r="1534" spans="2:13" ht="12.75">
      <c r="B1534" s="257"/>
      <c r="H1534" s="316">
        <f>H1533-B1534</f>
        <v>0</v>
      </c>
      <c r="I1534" s="256">
        <f t="shared" si="104"/>
        <v>0</v>
      </c>
      <c r="M1534" s="2">
        <v>425</v>
      </c>
    </row>
    <row r="1535" spans="2:13" ht="12.75">
      <c r="B1535" s="257">
        <v>2000</v>
      </c>
      <c r="C1535" s="1" t="s">
        <v>39</v>
      </c>
      <c r="D1535" s="1" t="s">
        <v>54</v>
      </c>
      <c r="E1535" s="1" t="s">
        <v>346</v>
      </c>
      <c r="F1535" s="30" t="s">
        <v>608</v>
      </c>
      <c r="G1535" s="30" t="s">
        <v>132</v>
      </c>
      <c r="H1535" s="316">
        <f>H1534-B1535</f>
        <v>-2000</v>
      </c>
      <c r="I1535" s="256">
        <f t="shared" si="104"/>
        <v>4.705882352941177</v>
      </c>
      <c r="K1535" t="s">
        <v>338</v>
      </c>
      <c r="L1535">
        <v>33</v>
      </c>
      <c r="M1535" s="2">
        <v>425</v>
      </c>
    </row>
    <row r="1536" spans="2:13" ht="12.75">
      <c r="B1536" s="257">
        <v>2000</v>
      </c>
      <c r="C1536" s="1" t="s">
        <v>39</v>
      </c>
      <c r="D1536" s="1" t="s">
        <v>54</v>
      </c>
      <c r="E1536" s="1" t="s">
        <v>346</v>
      </c>
      <c r="F1536" s="30" t="s">
        <v>608</v>
      </c>
      <c r="G1536" s="30" t="s">
        <v>37</v>
      </c>
      <c r="H1536" s="316">
        <f>H1535-B1536</f>
        <v>-4000</v>
      </c>
      <c r="I1536" s="256">
        <f t="shared" si="104"/>
        <v>4.705882352941177</v>
      </c>
      <c r="K1536" t="s">
        <v>338</v>
      </c>
      <c r="L1536">
        <v>33</v>
      </c>
      <c r="M1536" s="2">
        <v>425</v>
      </c>
    </row>
    <row r="1537" spans="2:13" ht="12.75">
      <c r="B1537" s="257">
        <v>2000</v>
      </c>
      <c r="C1537" s="1" t="s">
        <v>39</v>
      </c>
      <c r="D1537" s="1" t="s">
        <v>54</v>
      </c>
      <c r="E1537" s="1" t="s">
        <v>346</v>
      </c>
      <c r="F1537" s="30" t="s">
        <v>608</v>
      </c>
      <c r="G1537" s="30" t="s">
        <v>165</v>
      </c>
      <c r="H1537" s="316">
        <f>H1536-B1537</f>
        <v>-6000</v>
      </c>
      <c r="I1537" s="256">
        <f t="shared" si="104"/>
        <v>4.705882352941177</v>
      </c>
      <c r="K1537" t="s">
        <v>338</v>
      </c>
      <c r="L1537">
        <v>33</v>
      </c>
      <c r="M1537" s="2">
        <v>425</v>
      </c>
    </row>
    <row r="1538" spans="1:13" s="67" customFormat="1" ht="12.75">
      <c r="A1538" s="63"/>
      <c r="B1538" s="358">
        <f>SUM(B1535:B1537)</f>
        <v>6000</v>
      </c>
      <c r="C1538" s="63" t="s">
        <v>39</v>
      </c>
      <c r="D1538" s="63"/>
      <c r="E1538" s="63"/>
      <c r="F1538" s="65"/>
      <c r="G1538" s="65"/>
      <c r="H1538" s="317">
        <v>0</v>
      </c>
      <c r="I1538" s="318">
        <f t="shared" si="104"/>
        <v>14.117647058823529</v>
      </c>
      <c r="M1538" s="2">
        <v>425</v>
      </c>
    </row>
    <row r="1539" spans="2:13" ht="12.75">
      <c r="B1539" s="257"/>
      <c r="H1539" s="316">
        <f aca="true" t="shared" si="106" ref="H1539:H1545">H1538-B1539</f>
        <v>0</v>
      </c>
      <c r="I1539" s="256">
        <f t="shared" si="104"/>
        <v>0</v>
      </c>
      <c r="M1539" s="2">
        <v>425</v>
      </c>
    </row>
    <row r="1540" spans="2:13" ht="12.75">
      <c r="B1540" s="257"/>
      <c r="H1540" s="316">
        <f t="shared" si="106"/>
        <v>0</v>
      </c>
      <c r="I1540" s="256">
        <f t="shared" si="104"/>
        <v>0</v>
      </c>
      <c r="M1540" s="2">
        <v>425</v>
      </c>
    </row>
    <row r="1541" spans="2:13" ht="12.75">
      <c r="B1541" s="257"/>
      <c r="F1541" s="33"/>
      <c r="H1541" s="316">
        <f t="shared" si="106"/>
        <v>0</v>
      </c>
      <c r="I1541" s="256">
        <f t="shared" si="104"/>
        <v>0</v>
      </c>
      <c r="M1541" s="2">
        <v>425</v>
      </c>
    </row>
    <row r="1542" spans="2:13" ht="12.75">
      <c r="B1542" s="257">
        <v>50000</v>
      </c>
      <c r="C1542" s="1" t="s">
        <v>352</v>
      </c>
      <c r="D1542" s="1" t="s">
        <v>54</v>
      </c>
      <c r="E1542" s="1" t="s">
        <v>353</v>
      </c>
      <c r="F1542" s="80" t="s">
        <v>1445</v>
      </c>
      <c r="G1542" s="30" t="s">
        <v>37</v>
      </c>
      <c r="H1542" s="316">
        <f t="shared" si="106"/>
        <v>-50000</v>
      </c>
      <c r="I1542" s="256">
        <f t="shared" si="104"/>
        <v>117.6470588235294</v>
      </c>
      <c r="K1542" t="s">
        <v>338</v>
      </c>
      <c r="L1542">
        <v>33</v>
      </c>
      <c r="M1542" s="2">
        <v>425</v>
      </c>
    </row>
    <row r="1543" spans="2:13" ht="12.75">
      <c r="B1543" s="257">
        <v>30000</v>
      </c>
      <c r="C1543" s="1" t="s">
        <v>611</v>
      </c>
      <c r="D1543" s="1" t="s">
        <v>54</v>
      </c>
      <c r="E1543" s="1" t="s">
        <v>353</v>
      </c>
      <c r="F1543" s="80" t="s">
        <v>1446</v>
      </c>
      <c r="G1543" s="30" t="s">
        <v>37</v>
      </c>
      <c r="H1543" s="316">
        <f t="shared" si="106"/>
        <v>-80000</v>
      </c>
      <c r="I1543" s="256">
        <f t="shared" si="104"/>
        <v>70.58823529411765</v>
      </c>
      <c r="K1543" t="s">
        <v>338</v>
      </c>
      <c r="L1543">
        <v>33</v>
      </c>
      <c r="M1543" s="2">
        <v>425</v>
      </c>
    </row>
    <row r="1544" spans="2:13" ht="12.75">
      <c r="B1544" s="257">
        <v>25000</v>
      </c>
      <c r="C1544" s="1" t="s">
        <v>612</v>
      </c>
      <c r="D1544" s="1" t="s">
        <v>54</v>
      </c>
      <c r="E1544" s="1" t="s">
        <v>353</v>
      </c>
      <c r="F1544" s="80" t="s">
        <v>1448</v>
      </c>
      <c r="G1544" s="30" t="s">
        <v>165</v>
      </c>
      <c r="H1544" s="316">
        <f t="shared" si="106"/>
        <v>-105000</v>
      </c>
      <c r="I1544" s="256">
        <f t="shared" si="104"/>
        <v>58.8235294117647</v>
      </c>
      <c r="K1544" t="s">
        <v>338</v>
      </c>
      <c r="L1544">
        <v>33</v>
      </c>
      <c r="M1544" s="2">
        <v>425</v>
      </c>
    </row>
    <row r="1545" spans="2:13" ht="12.75">
      <c r="B1545" s="257">
        <v>10000</v>
      </c>
      <c r="C1545" s="1" t="s">
        <v>613</v>
      </c>
      <c r="D1545" s="1" t="s">
        <v>54</v>
      </c>
      <c r="E1545" s="1" t="s">
        <v>353</v>
      </c>
      <c r="F1545" s="80" t="s">
        <v>1449</v>
      </c>
      <c r="G1545" s="30" t="s">
        <v>165</v>
      </c>
      <c r="H1545" s="316">
        <f t="shared" si="106"/>
        <v>-115000</v>
      </c>
      <c r="I1545" s="256">
        <f t="shared" si="104"/>
        <v>23.529411764705884</v>
      </c>
      <c r="K1545" t="s">
        <v>338</v>
      </c>
      <c r="L1545">
        <v>33</v>
      </c>
      <c r="M1545" s="2">
        <v>425</v>
      </c>
    </row>
    <row r="1546" spans="1:13" s="67" customFormat="1" ht="12.75">
      <c r="A1546" s="63"/>
      <c r="B1546" s="358">
        <f>SUM(B1542:B1545)</f>
        <v>115000</v>
      </c>
      <c r="C1546" s="63"/>
      <c r="D1546" s="63"/>
      <c r="E1546" s="63" t="s">
        <v>353</v>
      </c>
      <c r="F1546" s="65"/>
      <c r="G1546" s="65"/>
      <c r="H1546" s="317">
        <v>0</v>
      </c>
      <c r="I1546" s="318">
        <f t="shared" si="104"/>
        <v>270.5882352941176</v>
      </c>
      <c r="M1546" s="2">
        <v>425</v>
      </c>
    </row>
    <row r="1547" spans="2:13" ht="12.75">
      <c r="B1547" s="74"/>
      <c r="H1547" s="316">
        <f>H1546-B1547</f>
        <v>0</v>
      </c>
      <c r="I1547" s="256">
        <f t="shared" si="104"/>
        <v>0</v>
      </c>
      <c r="M1547" s="2">
        <v>425</v>
      </c>
    </row>
    <row r="1548" spans="2:13" ht="12.75">
      <c r="B1548" s="74"/>
      <c r="H1548" s="316">
        <f>H1547-B1548</f>
        <v>0</v>
      </c>
      <c r="I1548" s="256">
        <f t="shared" si="104"/>
        <v>0</v>
      </c>
      <c r="M1548" s="2">
        <v>425</v>
      </c>
    </row>
    <row r="1549" spans="2:13" ht="12.75">
      <c r="B1549" s="74"/>
      <c r="H1549" s="316">
        <f>H1548-B1549</f>
        <v>0</v>
      </c>
      <c r="I1549" s="256">
        <f t="shared" si="104"/>
        <v>0</v>
      </c>
      <c r="M1549" s="2">
        <v>425</v>
      </c>
    </row>
    <row r="1550" spans="2:13" ht="12.75">
      <c r="B1550" s="74"/>
      <c r="H1550" s="316">
        <f>H1549-B1550</f>
        <v>0</v>
      </c>
      <c r="I1550" s="256">
        <f t="shared" si="104"/>
        <v>0</v>
      </c>
      <c r="M1550" s="2">
        <v>425</v>
      </c>
    </row>
    <row r="1551" spans="1:13" s="60" customFormat="1" ht="12.75">
      <c r="A1551" s="63"/>
      <c r="B1551" s="353">
        <f>+B1560+B1565+B1571+B1575+B1580+B1584</f>
        <v>69500</v>
      </c>
      <c r="C1551" s="68" t="s">
        <v>614</v>
      </c>
      <c r="D1551" s="69" t="s">
        <v>1508</v>
      </c>
      <c r="E1551" s="68" t="s">
        <v>188</v>
      </c>
      <c r="F1551" s="70" t="s">
        <v>334</v>
      </c>
      <c r="G1551" s="77" t="s">
        <v>241</v>
      </c>
      <c r="H1551" s="317">
        <f>H1550-B1551</f>
        <v>-69500</v>
      </c>
      <c r="I1551" s="318">
        <f t="shared" si="104"/>
        <v>163.52941176470588</v>
      </c>
      <c r="J1551" s="66"/>
      <c r="K1551" s="66"/>
      <c r="L1551" s="67"/>
      <c r="M1551" s="2">
        <v>425</v>
      </c>
    </row>
    <row r="1552" spans="2:13" ht="12.75">
      <c r="B1552" s="239"/>
      <c r="H1552" s="316">
        <v>0</v>
      </c>
      <c r="I1552" s="256">
        <f t="shared" si="104"/>
        <v>0</v>
      </c>
      <c r="M1552" s="2">
        <v>425</v>
      </c>
    </row>
    <row r="1553" spans="2:13" ht="12.75">
      <c r="B1553" s="239">
        <v>3000</v>
      </c>
      <c r="C1553" s="1" t="s">
        <v>18</v>
      </c>
      <c r="D1553" s="1" t="s">
        <v>12</v>
      </c>
      <c r="E1553" s="1" t="s">
        <v>338</v>
      </c>
      <c r="F1553" s="62" t="s">
        <v>615</v>
      </c>
      <c r="G1553" s="30" t="s">
        <v>362</v>
      </c>
      <c r="H1553" s="316">
        <f aca="true" t="shared" si="107" ref="H1553:H1559">H1552-B1553</f>
        <v>-3000</v>
      </c>
      <c r="I1553" s="256">
        <f t="shared" si="104"/>
        <v>7.0588235294117645</v>
      </c>
      <c r="K1553" t="s">
        <v>0</v>
      </c>
      <c r="L1553">
        <v>34</v>
      </c>
      <c r="M1553" s="2">
        <v>425</v>
      </c>
    </row>
    <row r="1554" spans="2:13" ht="12.75">
      <c r="B1554" s="239">
        <v>2000</v>
      </c>
      <c r="C1554" s="1" t="s">
        <v>18</v>
      </c>
      <c r="D1554" s="1" t="s">
        <v>12</v>
      </c>
      <c r="E1554" s="1" t="s">
        <v>338</v>
      </c>
      <c r="F1554" s="62" t="s">
        <v>616</v>
      </c>
      <c r="G1554" s="30" t="s">
        <v>398</v>
      </c>
      <c r="H1554" s="316">
        <f t="shared" si="107"/>
        <v>-5000</v>
      </c>
      <c r="I1554" s="256">
        <f t="shared" si="104"/>
        <v>4.705882352941177</v>
      </c>
      <c r="K1554" t="s">
        <v>0</v>
      </c>
      <c r="L1554">
        <v>34</v>
      </c>
      <c r="M1554" s="2">
        <v>425</v>
      </c>
    </row>
    <row r="1555" spans="2:13" ht="12.75">
      <c r="B1555" s="239">
        <v>2000</v>
      </c>
      <c r="C1555" s="1" t="s">
        <v>18</v>
      </c>
      <c r="D1555" s="1" t="s">
        <v>12</v>
      </c>
      <c r="E1555" s="1" t="s">
        <v>338</v>
      </c>
      <c r="F1555" s="62" t="s">
        <v>617</v>
      </c>
      <c r="G1555" s="30" t="s">
        <v>419</v>
      </c>
      <c r="H1555" s="316">
        <f t="shared" si="107"/>
        <v>-7000</v>
      </c>
      <c r="I1555" s="256">
        <f t="shared" si="104"/>
        <v>4.705882352941177</v>
      </c>
      <c r="K1555" t="s">
        <v>0</v>
      </c>
      <c r="L1555">
        <v>34</v>
      </c>
      <c r="M1555" s="2">
        <v>425</v>
      </c>
    </row>
    <row r="1556" spans="2:13" ht="12.75">
      <c r="B1556" s="239">
        <v>3000</v>
      </c>
      <c r="C1556" s="1" t="s">
        <v>18</v>
      </c>
      <c r="D1556" s="1" t="s">
        <v>12</v>
      </c>
      <c r="E1556" s="1" t="s">
        <v>338</v>
      </c>
      <c r="F1556" s="62" t="s">
        <v>618</v>
      </c>
      <c r="G1556" s="30" t="s">
        <v>470</v>
      </c>
      <c r="H1556" s="316">
        <f t="shared" si="107"/>
        <v>-10000</v>
      </c>
      <c r="I1556" s="256">
        <f t="shared" si="104"/>
        <v>7.0588235294117645</v>
      </c>
      <c r="K1556" t="s">
        <v>0</v>
      </c>
      <c r="L1556">
        <v>34</v>
      </c>
      <c r="M1556" s="2">
        <v>425</v>
      </c>
    </row>
    <row r="1557" spans="2:13" ht="12.75">
      <c r="B1557" s="239">
        <v>3000</v>
      </c>
      <c r="C1557" s="1" t="s">
        <v>18</v>
      </c>
      <c r="D1557" s="1" t="s">
        <v>12</v>
      </c>
      <c r="E1557" s="1" t="s">
        <v>338</v>
      </c>
      <c r="F1557" s="62" t="s">
        <v>619</v>
      </c>
      <c r="G1557" s="30" t="s">
        <v>472</v>
      </c>
      <c r="H1557" s="316">
        <f t="shared" si="107"/>
        <v>-13000</v>
      </c>
      <c r="I1557" s="256">
        <f t="shared" si="104"/>
        <v>7.0588235294117645</v>
      </c>
      <c r="K1557" t="s">
        <v>0</v>
      </c>
      <c r="L1557">
        <v>34</v>
      </c>
      <c r="M1557" s="2">
        <v>425</v>
      </c>
    </row>
    <row r="1558" spans="2:13" ht="12.75">
      <c r="B1558" s="239">
        <v>3000</v>
      </c>
      <c r="C1558" s="1" t="s">
        <v>18</v>
      </c>
      <c r="D1558" s="1" t="s">
        <v>12</v>
      </c>
      <c r="E1558" s="1" t="s">
        <v>338</v>
      </c>
      <c r="F1558" s="62" t="s">
        <v>620</v>
      </c>
      <c r="G1558" s="30" t="s">
        <v>474</v>
      </c>
      <c r="H1558" s="316">
        <f t="shared" si="107"/>
        <v>-16000</v>
      </c>
      <c r="I1558" s="256">
        <f t="shared" si="104"/>
        <v>7.0588235294117645</v>
      </c>
      <c r="K1558" t="s">
        <v>0</v>
      </c>
      <c r="L1558">
        <v>34</v>
      </c>
      <c r="M1558" s="2">
        <v>425</v>
      </c>
    </row>
    <row r="1559" spans="2:13" ht="12.75">
      <c r="B1559" s="343">
        <v>5000</v>
      </c>
      <c r="C1559" s="1" t="s">
        <v>18</v>
      </c>
      <c r="D1559" s="1" t="s">
        <v>12</v>
      </c>
      <c r="E1559" s="1" t="s">
        <v>338</v>
      </c>
      <c r="F1559" s="62" t="s">
        <v>621</v>
      </c>
      <c r="G1559" s="30" t="s">
        <v>488</v>
      </c>
      <c r="H1559" s="316">
        <f t="shared" si="107"/>
        <v>-21000</v>
      </c>
      <c r="I1559" s="256">
        <f t="shared" si="104"/>
        <v>11.764705882352942</v>
      </c>
      <c r="K1559" t="s">
        <v>0</v>
      </c>
      <c r="L1559">
        <v>34</v>
      </c>
      <c r="M1559" s="2">
        <v>425</v>
      </c>
    </row>
    <row r="1560" spans="1:13" s="67" customFormat="1" ht="12.75">
      <c r="A1560" s="63"/>
      <c r="B1560" s="353">
        <f>SUM(B1553:B1559)</f>
        <v>21000</v>
      </c>
      <c r="C1560" s="63" t="s">
        <v>18</v>
      </c>
      <c r="D1560" s="63"/>
      <c r="E1560" s="63"/>
      <c r="F1560" s="65"/>
      <c r="G1560" s="65"/>
      <c r="H1560" s="317">
        <v>0</v>
      </c>
      <c r="I1560" s="318">
        <f t="shared" si="104"/>
        <v>49.411764705882355</v>
      </c>
      <c r="M1560" s="2">
        <v>425</v>
      </c>
    </row>
    <row r="1561" spans="2:13" ht="12.75">
      <c r="B1561" s="239"/>
      <c r="H1561" s="316">
        <f>H1560-B1561</f>
        <v>0</v>
      </c>
      <c r="I1561" s="256">
        <f aca="true" t="shared" si="108" ref="I1561:I1624">+B1561/M1561</f>
        <v>0</v>
      </c>
      <c r="M1561" s="2">
        <v>425</v>
      </c>
    </row>
    <row r="1562" spans="2:13" ht="12.75">
      <c r="B1562" s="239"/>
      <c r="H1562" s="316">
        <f>H1561-B1562</f>
        <v>0</v>
      </c>
      <c r="I1562" s="256">
        <f t="shared" si="108"/>
        <v>0</v>
      </c>
      <c r="M1562" s="2">
        <v>425</v>
      </c>
    </row>
    <row r="1563" spans="1:13" ht="12.75">
      <c r="A1563" s="15"/>
      <c r="B1563" s="343">
        <v>2500</v>
      </c>
      <c r="C1563" s="15" t="s">
        <v>176</v>
      </c>
      <c r="D1563" s="15" t="s">
        <v>54</v>
      </c>
      <c r="E1563" s="15" t="s">
        <v>346</v>
      </c>
      <c r="F1563" s="80" t="s">
        <v>1459</v>
      </c>
      <c r="G1563" s="33" t="s">
        <v>488</v>
      </c>
      <c r="H1563" s="316">
        <f>H1562-B1563</f>
        <v>-2500</v>
      </c>
      <c r="I1563" s="256">
        <f t="shared" si="108"/>
        <v>5.882352941176471</v>
      </c>
      <c r="J1563" s="18"/>
      <c r="K1563" t="s">
        <v>338</v>
      </c>
      <c r="L1563" s="18">
        <v>34</v>
      </c>
      <c r="M1563" s="2">
        <v>425</v>
      </c>
    </row>
    <row r="1564" spans="1:13" s="300" customFormat="1" ht="12.75">
      <c r="A1564" s="296"/>
      <c r="B1564" s="354">
        <v>3000</v>
      </c>
      <c r="C1564" s="296" t="s">
        <v>348</v>
      </c>
      <c r="D1564" s="296" t="s">
        <v>54</v>
      </c>
      <c r="E1564" s="296" t="s">
        <v>346</v>
      </c>
      <c r="F1564" s="301" t="s">
        <v>1460</v>
      </c>
      <c r="G1564" s="298" t="s">
        <v>494</v>
      </c>
      <c r="H1564" s="316">
        <f>H1563-B1564</f>
        <v>-5500</v>
      </c>
      <c r="I1564" s="256">
        <f t="shared" si="108"/>
        <v>7.0588235294117645</v>
      </c>
      <c r="K1564" s="300" t="s">
        <v>338</v>
      </c>
      <c r="L1564" s="300">
        <v>34</v>
      </c>
      <c r="M1564" s="2">
        <v>425</v>
      </c>
    </row>
    <row r="1565" spans="1:13" s="67" customFormat="1" ht="12.75">
      <c r="A1565" s="63"/>
      <c r="B1565" s="353">
        <f>SUM(B1563:B1564)</f>
        <v>5500</v>
      </c>
      <c r="C1565" s="63" t="s">
        <v>68</v>
      </c>
      <c r="D1565" s="63"/>
      <c r="E1565" s="63"/>
      <c r="F1565" s="65"/>
      <c r="G1565" s="65"/>
      <c r="H1565" s="317">
        <v>0</v>
      </c>
      <c r="I1565" s="318">
        <f t="shared" si="108"/>
        <v>12.941176470588236</v>
      </c>
      <c r="M1565" s="2">
        <v>425</v>
      </c>
    </row>
    <row r="1566" spans="2:13" ht="12.75">
      <c r="B1566" s="239"/>
      <c r="H1566" s="316">
        <f>H1565-B1566</f>
        <v>0</v>
      </c>
      <c r="I1566" s="256">
        <f t="shared" si="108"/>
        <v>0</v>
      </c>
      <c r="M1566" s="2">
        <v>425</v>
      </c>
    </row>
    <row r="1567" spans="2:13" ht="12.75">
      <c r="B1567" s="239"/>
      <c r="H1567" s="316">
        <f>H1566-B1567</f>
        <v>0</v>
      </c>
      <c r="I1567" s="256">
        <f t="shared" si="108"/>
        <v>0</v>
      </c>
      <c r="M1567" s="2">
        <v>425</v>
      </c>
    </row>
    <row r="1568" spans="1:13" ht="12.75">
      <c r="A1568" s="15"/>
      <c r="B1568" s="343">
        <v>2000</v>
      </c>
      <c r="C1568" s="15" t="s">
        <v>35</v>
      </c>
      <c r="D1568" s="15" t="s">
        <v>54</v>
      </c>
      <c r="E1568" s="15" t="s">
        <v>36</v>
      </c>
      <c r="F1568" s="33" t="s">
        <v>622</v>
      </c>
      <c r="G1568" s="33" t="s">
        <v>488</v>
      </c>
      <c r="H1568" s="316">
        <f>H1567-B1568</f>
        <v>-2000</v>
      </c>
      <c r="I1568" s="256">
        <f t="shared" si="108"/>
        <v>4.705882352941177</v>
      </c>
      <c r="J1568" s="18"/>
      <c r="K1568" t="s">
        <v>338</v>
      </c>
      <c r="L1568" s="18">
        <v>34</v>
      </c>
      <c r="M1568" s="2">
        <v>425</v>
      </c>
    </row>
    <row r="1569" spans="1:13" ht="12.75">
      <c r="A1569" s="15"/>
      <c r="B1569" s="343">
        <v>20000</v>
      </c>
      <c r="C1569" s="15" t="s">
        <v>1509</v>
      </c>
      <c r="D1569" s="15" t="s">
        <v>54</v>
      </c>
      <c r="E1569" s="15" t="s">
        <v>36</v>
      </c>
      <c r="F1569" s="33" t="s">
        <v>622</v>
      </c>
      <c r="G1569" s="33" t="s">
        <v>494</v>
      </c>
      <c r="H1569" s="316">
        <f>H1568-B1569</f>
        <v>-22000</v>
      </c>
      <c r="I1569" s="256">
        <f t="shared" si="108"/>
        <v>47.05882352941177</v>
      </c>
      <c r="J1569" s="18"/>
      <c r="K1569" t="s">
        <v>338</v>
      </c>
      <c r="L1569" s="18">
        <v>34</v>
      </c>
      <c r="M1569" s="2">
        <v>425</v>
      </c>
    </row>
    <row r="1570" spans="1:13" ht="12.75">
      <c r="A1570" s="15"/>
      <c r="B1570" s="343">
        <v>2000</v>
      </c>
      <c r="C1570" s="15" t="s">
        <v>35</v>
      </c>
      <c r="D1570" s="15" t="s">
        <v>54</v>
      </c>
      <c r="E1570" s="15" t="s">
        <v>36</v>
      </c>
      <c r="F1570" s="33" t="s">
        <v>622</v>
      </c>
      <c r="G1570" s="33" t="s">
        <v>494</v>
      </c>
      <c r="H1570" s="316">
        <f>H1569-B1570</f>
        <v>-24000</v>
      </c>
      <c r="I1570" s="256">
        <f t="shared" si="108"/>
        <v>4.705882352941177</v>
      </c>
      <c r="J1570" s="18"/>
      <c r="K1570" t="s">
        <v>338</v>
      </c>
      <c r="L1570" s="18">
        <v>34</v>
      </c>
      <c r="M1570" s="2">
        <v>425</v>
      </c>
    </row>
    <row r="1571" spans="1:13" s="67" customFormat="1" ht="12.75">
      <c r="A1571" s="63"/>
      <c r="B1571" s="353">
        <f>SUM(B1568:B1570)</f>
        <v>24000</v>
      </c>
      <c r="C1571" s="63"/>
      <c r="D1571" s="63"/>
      <c r="E1571" s="63" t="s">
        <v>36</v>
      </c>
      <c r="F1571" s="65"/>
      <c r="G1571" s="65"/>
      <c r="H1571" s="317">
        <v>0</v>
      </c>
      <c r="I1571" s="318">
        <f t="shared" si="108"/>
        <v>56.470588235294116</v>
      </c>
      <c r="M1571" s="2">
        <v>425</v>
      </c>
    </row>
    <row r="1572" spans="2:13" ht="12.75">
      <c r="B1572" s="239"/>
      <c r="H1572" s="316">
        <f>H1571-B1572</f>
        <v>0</v>
      </c>
      <c r="I1572" s="256">
        <f t="shared" si="108"/>
        <v>0</v>
      </c>
      <c r="M1572" s="2">
        <v>425</v>
      </c>
    </row>
    <row r="1573" spans="2:13" ht="12.75">
      <c r="B1573" s="239"/>
      <c r="H1573" s="316">
        <f>H1572-B1573</f>
        <v>0</v>
      </c>
      <c r="I1573" s="256">
        <f t="shared" si="108"/>
        <v>0</v>
      </c>
      <c r="M1573" s="2">
        <v>425</v>
      </c>
    </row>
    <row r="1574" spans="1:13" ht="12.75">
      <c r="A1574" s="15"/>
      <c r="B1574" s="343">
        <v>5000</v>
      </c>
      <c r="C1574" s="15" t="s">
        <v>69</v>
      </c>
      <c r="D1574" s="15" t="s">
        <v>54</v>
      </c>
      <c r="E1574" s="15" t="s">
        <v>346</v>
      </c>
      <c r="F1574" s="33" t="s">
        <v>623</v>
      </c>
      <c r="G1574" s="33" t="s">
        <v>488</v>
      </c>
      <c r="H1574" s="316">
        <f>H1573-B1574</f>
        <v>-5000</v>
      </c>
      <c r="I1574" s="256">
        <f t="shared" si="108"/>
        <v>11.764705882352942</v>
      </c>
      <c r="J1574" s="18"/>
      <c r="K1574" t="s">
        <v>338</v>
      </c>
      <c r="L1574" s="18">
        <v>34</v>
      </c>
      <c r="M1574" s="2">
        <v>425</v>
      </c>
    </row>
    <row r="1575" spans="1:13" s="67" customFormat="1" ht="12.75">
      <c r="A1575" s="63"/>
      <c r="B1575" s="353">
        <f>SUM(B1574)</f>
        <v>5000</v>
      </c>
      <c r="C1575" s="63" t="s">
        <v>69</v>
      </c>
      <c r="D1575" s="63"/>
      <c r="E1575" s="63"/>
      <c r="F1575" s="65"/>
      <c r="G1575" s="65"/>
      <c r="H1575" s="317">
        <v>0</v>
      </c>
      <c r="I1575" s="318">
        <f t="shared" si="108"/>
        <v>11.764705882352942</v>
      </c>
      <c r="M1575" s="2">
        <v>425</v>
      </c>
    </row>
    <row r="1576" spans="2:13" ht="12.75">
      <c r="B1576" s="239"/>
      <c r="H1576" s="316">
        <f>H1575-B1576</f>
        <v>0</v>
      </c>
      <c r="I1576" s="256">
        <f t="shared" si="108"/>
        <v>0</v>
      </c>
      <c r="M1576" s="2">
        <v>425</v>
      </c>
    </row>
    <row r="1577" spans="2:13" ht="12.75">
      <c r="B1577" s="239"/>
      <c r="H1577" s="316">
        <f>H1576-B1577</f>
        <v>0</v>
      </c>
      <c r="I1577" s="256">
        <f t="shared" si="108"/>
        <v>0</v>
      </c>
      <c r="M1577" s="2">
        <v>425</v>
      </c>
    </row>
    <row r="1578" spans="1:13" ht="12.75">
      <c r="A1578" s="15"/>
      <c r="B1578" s="343">
        <v>2000</v>
      </c>
      <c r="C1578" s="15" t="s">
        <v>39</v>
      </c>
      <c r="D1578" s="15" t="s">
        <v>54</v>
      </c>
      <c r="E1578" s="15" t="s">
        <v>346</v>
      </c>
      <c r="F1578" s="33" t="s">
        <v>622</v>
      </c>
      <c r="G1578" s="33" t="s">
        <v>488</v>
      </c>
      <c r="H1578" s="316">
        <f>H1577-B1578</f>
        <v>-2000</v>
      </c>
      <c r="I1578" s="256">
        <f t="shared" si="108"/>
        <v>4.705882352941177</v>
      </c>
      <c r="J1578" s="18"/>
      <c r="K1578" t="s">
        <v>338</v>
      </c>
      <c r="L1578" s="18">
        <v>34</v>
      </c>
      <c r="M1578" s="2">
        <v>425</v>
      </c>
    </row>
    <row r="1579" spans="1:13" ht="12.75">
      <c r="A1579" s="15"/>
      <c r="B1579" s="343">
        <v>2000</v>
      </c>
      <c r="C1579" s="15" t="s">
        <v>39</v>
      </c>
      <c r="D1579" s="15" t="s">
        <v>54</v>
      </c>
      <c r="E1579" s="15" t="s">
        <v>346</v>
      </c>
      <c r="F1579" s="33" t="s">
        <v>622</v>
      </c>
      <c r="G1579" s="33" t="s">
        <v>494</v>
      </c>
      <c r="H1579" s="316">
        <f>H1578-B1579</f>
        <v>-4000</v>
      </c>
      <c r="I1579" s="256">
        <f t="shared" si="108"/>
        <v>4.705882352941177</v>
      </c>
      <c r="J1579" s="18"/>
      <c r="K1579" t="s">
        <v>338</v>
      </c>
      <c r="L1579" s="18">
        <v>34</v>
      </c>
      <c r="M1579" s="2">
        <v>425</v>
      </c>
    </row>
    <row r="1580" spans="1:13" s="67" customFormat="1" ht="12.75">
      <c r="A1580" s="63"/>
      <c r="B1580" s="353">
        <f>SUM(B1578:B1579)</f>
        <v>4000</v>
      </c>
      <c r="C1580" s="63" t="s">
        <v>39</v>
      </c>
      <c r="D1580" s="63"/>
      <c r="E1580" s="63"/>
      <c r="F1580" s="65"/>
      <c r="G1580" s="65"/>
      <c r="H1580" s="317">
        <v>0</v>
      </c>
      <c r="I1580" s="318">
        <f t="shared" si="108"/>
        <v>9.411764705882353</v>
      </c>
      <c r="M1580" s="2">
        <v>425</v>
      </c>
    </row>
    <row r="1581" spans="2:13" ht="12.75">
      <c r="B1581" s="239"/>
      <c r="H1581" s="316">
        <f>H1580-B1581</f>
        <v>0</v>
      </c>
      <c r="I1581" s="256">
        <f t="shared" si="108"/>
        <v>0</v>
      </c>
      <c r="M1581" s="2">
        <v>425</v>
      </c>
    </row>
    <row r="1582" spans="2:13" ht="12.75">
      <c r="B1582" s="239"/>
      <c r="H1582" s="316">
        <f>H1581-B1582</f>
        <v>0</v>
      </c>
      <c r="I1582" s="256">
        <f t="shared" si="108"/>
        <v>0</v>
      </c>
      <c r="M1582" s="2">
        <v>425</v>
      </c>
    </row>
    <row r="1583" spans="1:13" ht="12.75">
      <c r="A1583" s="15"/>
      <c r="B1583" s="343">
        <v>10000</v>
      </c>
      <c r="C1583" s="15" t="s">
        <v>1510</v>
      </c>
      <c r="D1583" s="15" t="s">
        <v>54</v>
      </c>
      <c r="E1583" s="15" t="s">
        <v>353</v>
      </c>
      <c r="F1583" s="33" t="s">
        <v>622</v>
      </c>
      <c r="G1583" s="33" t="s">
        <v>494</v>
      </c>
      <c r="H1583" s="316">
        <f>H1582-B1583</f>
        <v>-10000</v>
      </c>
      <c r="I1583" s="256">
        <f t="shared" si="108"/>
        <v>23.529411764705884</v>
      </c>
      <c r="J1583" s="18"/>
      <c r="K1583" t="s">
        <v>338</v>
      </c>
      <c r="L1583" s="18">
        <v>34</v>
      </c>
      <c r="M1583" s="2">
        <v>425</v>
      </c>
    </row>
    <row r="1584" spans="1:13" s="67" customFormat="1" ht="12.75">
      <c r="A1584" s="63"/>
      <c r="B1584" s="353">
        <f>SUM(B1583:B1583)</f>
        <v>10000</v>
      </c>
      <c r="C1584" s="63"/>
      <c r="D1584" s="63"/>
      <c r="E1584" s="63" t="s">
        <v>353</v>
      </c>
      <c r="F1584" s="65"/>
      <c r="G1584" s="65"/>
      <c r="H1584" s="317">
        <v>0</v>
      </c>
      <c r="I1584" s="318">
        <f t="shared" si="108"/>
        <v>23.529411764705884</v>
      </c>
      <c r="M1584" s="2">
        <v>425</v>
      </c>
    </row>
    <row r="1585" spans="2:13" ht="12.75">
      <c r="B1585" s="74"/>
      <c r="H1585" s="316">
        <f aca="true" t="shared" si="109" ref="H1585:H1595">H1584-B1585</f>
        <v>0</v>
      </c>
      <c r="I1585" s="256">
        <f t="shared" si="108"/>
        <v>0</v>
      </c>
      <c r="M1585" s="2">
        <v>425</v>
      </c>
    </row>
    <row r="1586" spans="2:13" ht="12.75">
      <c r="B1586" s="74"/>
      <c r="H1586" s="316">
        <f t="shared" si="109"/>
        <v>0</v>
      </c>
      <c r="I1586" s="256">
        <f t="shared" si="108"/>
        <v>0</v>
      </c>
      <c r="M1586" s="2">
        <v>425</v>
      </c>
    </row>
    <row r="1587" spans="2:13" ht="12.75">
      <c r="B1587" s="74"/>
      <c r="H1587" s="316">
        <f t="shared" si="109"/>
        <v>0</v>
      </c>
      <c r="I1587" s="256">
        <f t="shared" si="108"/>
        <v>0</v>
      </c>
      <c r="M1587" s="2">
        <v>425</v>
      </c>
    </row>
    <row r="1588" spans="2:13" ht="12.75">
      <c r="B1588" s="74"/>
      <c r="H1588" s="316">
        <f t="shared" si="109"/>
        <v>0</v>
      </c>
      <c r="I1588" s="256">
        <f t="shared" si="108"/>
        <v>0</v>
      </c>
      <c r="M1588" s="2">
        <v>425</v>
      </c>
    </row>
    <row r="1589" spans="1:13" s="18" customFormat="1" ht="12.75">
      <c r="A1589" s="15"/>
      <c r="B1589" s="198">
        <v>140000</v>
      </c>
      <c r="C1589" s="15" t="s">
        <v>194</v>
      </c>
      <c r="D1589" s="1" t="s">
        <v>12</v>
      </c>
      <c r="E1589" s="1"/>
      <c r="F1589" s="85" t="s">
        <v>1320</v>
      </c>
      <c r="G1589" s="33" t="s">
        <v>800</v>
      </c>
      <c r="H1589" s="316">
        <f t="shared" si="109"/>
        <v>-140000</v>
      </c>
      <c r="I1589" s="256">
        <f t="shared" si="108"/>
        <v>329.4117647058824</v>
      </c>
      <c r="M1589" s="2">
        <v>425</v>
      </c>
    </row>
    <row r="1590" spans="1:13" ht="12.75">
      <c r="A1590" s="15"/>
      <c r="B1590" s="198">
        <v>170000</v>
      </c>
      <c r="C1590" s="1" t="s">
        <v>510</v>
      </c>
      <c r="D1590" s="1" t="s">
        <v>54</v>
      </c>
      <c r="E1590" s="15"/>
      <c r="F1590" s="85" t="s">
        <v>1320</v>
      </c>
      <c r="G1590" s="33" t="s">
        <v>800</v>
      </c>
      <c r="H1590" s="316">
        <f t="shared" si="109"/>
        <v>-310000</v>
      </c>
      <c r="I1590" s="256">
        <f t="shared" si="108"/>
        <v>400</v>
      </c>
      <c r="J1590" s="18"/>
      <c r="K1590" s="18"/>
      <c r="L1590" s="18"/>
      <c r="M1590" s="2">
        <v>425</v>
      </c>
    </row>
    <row r="1591" spans="1:13" ht="12.75">
      <c r="A1591" s="15"/>
      <c r="B1591" s="198">
        <v>30000</v>
      </c>
      <c r="C1591" s="1" t="s">
        <v>1402</v>
      </c>
      <c r="D1591" s="1" t="s">
        <v>12</v>
      </c>
      <c r="E1591" s="15"/>
      <c r="F1591" s="85" t="s">
        <v>649</v>
      </c>
      <c r="G1591" s="33" t="s">
        <v>800</v>
      </c>
      <c r="H1591" s="316">
        <f t="shared" si="109"/>
        <v>-340000</v>
      </c>
      <c r="I1591" s="256">
        <f t="shared" si="108"/>
        <v>70.58823529411765</v>
      </c>
      <c r="J1591" s="18"/>
      <c r="K1591" s="18"/>
      <c r="L1591" s="18"/>
      <c r="M1591" s="2">
        <v>425</v>
      </c>
    </row>
    <row r="1592" spans="2:13" ht="12.75">
      <c r="B1592" s="343">
        <v>60000</v>
      </c>
      <c r="C1592" s="1" t="s">
        <v>46</v>
      </c>
      <c r="D1592" s="1" t="s">
        <v>54</v>
      </c>
      <c r="F1592" s="85" t="s">
        <v>1320</v>
      </c>
      <c r="G1592" s="33" t="s">
        <v>800</v>
      </c>
      <c r="H1592" s="316">
        <f t="shared" si="109"/>
        <v>-400000</v>
      </c>
      <c r="I1592" s="256">
        <f t="shared" si="108"/>
        <v>141.1764705882353</v>
      </c>
      <c r="M1592" s="2">
        <v>425</v>
      </c>
    </row>
    <row r="1593" spans="1:13" ht="12.75">
      <c r="A1593" s="15"/>
      <c r="B1593" s="343">
        <v>40000</v>
      </c>
      <c r="C1593" s="15" t="s">
        <v>46</v>
      </c>
      <c r="D1593" s="15" t="s">
        <v>12</v>
      </c>
      <c r="E1593" s="15"/>
      <c r="F1593" s="34" t="s">
        <v>649</v>
      </c>
      <c r="G1593" s="33" t="s">
        <v>800</v>
      </c>
      <c r="H1593" s="316">
        <f t="shared" si="109"/>
        <v>-440000</v>
      </c>
      <c r="I1593" s="256">
        <f t="shared" si="108"/>
        <v>94.11764705882354</v>
      </c>
      <c r="J1593" s="18"/>
      <c r="K1593" s="18"/>
      <c r="L1593" s="18"/>
      <c r="M1593" s="2">
        <v>425</v>
      </c>
    </row>
    <row r="1594" spans="1:13" ht="12.75">
      <c r="A1594" s="15"/>
      <c r="B1594" s="343">
        <v>40000</v>
      </c>
      <c r="C1594" s="15" t="s">
        <v>77</v>
      </c>
      <c r="D1594" s="15" t="s">
        <v>12</v>
      </c>
      <c r="E1594" s="15"/>
      <c r="F1594" s="34" t="s">
        <v>649</v>
      </c>
      <c r="G1594" s="33" t="s">
        <v>800</v>
      </c>
      <c r="H1594" s="316">
        <f t="shared" si="109"/>
        <v>-480000</v>
      </c>
      <c r="I1594" s="256">
        <f t="shared" si="108"/>
        <v>94.11764705882354</v>
      </c>
      <c r="J1594" s="18"/>
      <c r="K1594" s="18"/>
      <c r="L1594" s="18"/>
      <c r="M1594" s="2">
        <v>425</v>
      </c>
    </row>
    <row r="1595" spans="1:13" ht="12.75">
      <c r="A1595" s="15"/>
      <c r="B1595" s="343">
        <v>120000</v>
      </c>
      <c r="C1595" s="15" t="s">
        <v>77</v>
      </c>
      <c r="D1595" s="15" t="s">
        <v>12</v>
      </c>
      <c r="E1595" s="15"/>
      <c r="F1595" s="34" t="s">
        <v>1320</v>
      </c>
      <c r="G1595" s="33" t="s">
        <v>800</v>
      </c>
      <c r="H1595" s="316">
        <f t="shared" si="109"/>
        <v>-600000</v>
      </c>
      <c r="I1595" s="256">
        <f t="shared" si="108"/>
        <v>282.3529411764706</v>
      </c>
      <c r="J1595" s="18"/>
      <c r="K1595" s="18"/>
      <c r="L1595" s="18"/>
      <c r="M1595" s="2">
        <v>425</v>
      </c>
    </row>
    <row r="1596" spans="1:13" ht="12.75">
      <c r="A1596" s="14"/>
      <c r="B1596" s="110">
        <f>SUM(B1589:B1595)</f>
        <v>600000</v>
      </c>
      <c r="C1596" s="14" t="s">
        <v>1608</v>
      </c>
      <c r="D1596" s="14"/>
      <c r="E1596" s="14"/>
      <c r="F1596" s="119"/>
      <c r="G1596" s="21"/>
      <c r="H1596" s="317">
        <v>0</v>
      </c>
      <c r="I1596" s="318">
        <f t="shared" si="108"/>
        <v>1411.764705882353</v>
      </c>
      <c r="J1596" s="60"/>
      <c r="K1596" s="60"/>
      <c r="L1596" s="60"/>
      <c r="M1596" s="2">
        <v>425</v>
      </c>
    </row>
    <row r="1597" spans="1:13" s="18" customFormat="1" ht="12.75">
      <c r="A1597" s="15"/>
      <c r="B1597" s="35"/>
      <c r="C1597" s="15"/>
      <c r="D1597" s="15"/>
      <c r="E1597" s="15"/>
      <c r="F1597" s="34"/>
      <c r="G1597" s="33"/>
      <c r="H1597" s="316">
        <f>H1596-B1597</f>
        <v>0</v>
      </c>
      <c r="I1597" s="256">
        <f t="shared" si="108"/>
        <v>0</v>
      </c>
      <c r="M1597" s="2">
        <v>425</v>
      </c>
    </row>
    <row r="1598" spans="1:13" s="18" customFormat="1" ht="12.75">
      <c r="A1598" s="15"/>
      <c r="B1598" s="35"/>
      <c r="C1598" s="15"/>
      <c r="D1598" s="15"/>
      <c r="E1598" s="15"/>
      <c r="F1598" s="34"/>
      <c r="G1598" s="33"/>
      <c r="H1598" s="316">
        <f>H1597-B1598</f>
        <v>0</v>
      </c>
      <c r="I1598" s="256">
        <f t="shared" si="108"/>
        <v>0</v>
      </c>
      <c r="M1598" s="2">
        <v>425</v>
      </c>
    </row>
    <row r="1599" spans="1:13" s="18" customFormat="1" ht="12.75">
      <c r="A1599" s="15"/>
      <c r="B1599" s="35"/>
      <c r="C1599" s="15"/>
      <c r="D1599" s="15"/>
      <c r="E1599" s="15"/>
      <c r="F1599" s="34"/>
      <c r="G1599" s="33"/>
      <c r="H1599" s="316">
        <f>H1598-B1599</f>
        <v>0</v>
      </c>
      <c r="I1599" s="256">
        <f t="shared" si="108"/>
        <v>0</v>
      </c>
      <c r="M1599" s="2">
        <v>425</v>
      </c>
    </row>
    <row r="1600" spans="1:13" s="60" customFormat="1" ht="12.75">
      <c r="A1600" s="1"/>
      <c r="B1600" s="74"/>
      <c r="C1600" s="1"/>
      <c r="D1600" s="1"/>
      <c r="E1600" s="1"/>
      <c r="F1600" s="62"/>
      <c r="G1600" s="30"/>
      <c r="H1600" s="316">
        <f>H1599-B1600</f>
        <v>0</v>
      </c>
      <c r="I1600" s="256">
        <f t="shared" si="108"/>
        <v>0</v>
      </c>
      <c r="J1600"/>
      <c r="K1600"/>
      <c r="L1600"/>
      <c r="M1600" s="2">
        <v>425</v>
      </c>
    </row>
    <row r="1601" spans="1:13" ht="13.5" thickBot="1">
      <c r="A1601" s="45"/>
      <c r="B1601" s="46">
        <f>+B1604+B1664+B1720+B1763+B1774</f>
        <v>1483600</v>
      </c>
      <c r="C1601" s="45"/>
      <c r="D1601" s="47" t="s">
        <v>625</v>
      </c>
      <c r="E1601" s="48"/>
      <c r="F1601" s="49"/>
      <c r="G1601" s="50"/>
      <c r="H1601" s="304">
        <f>H1600-B1601</f>
        <v>-1483600</v>
      </c>
      <c r="I1601" s="305">
        <f t="shared" si="108"/>
        <v>3490.823529411765</v>
      </c>
      <c r="J1601" s="53"/>
      <c r="K1601" s="53"/>
      <c r="L1601" s="53"/>
      <c r="M1601" s="2">
        <v>425</v>
      </c>
    </row>
    <row r="1602" spans="2:13" ht="12.75">
      <c r="B1602" s="74"/>
      <c r="F1602" s="62"/>
      <c r="H1602" s="5">
        <v>0</v>
      </c>
      <c r="I1602" s="25">
        <f t="shared" si="108"/>
        <v>0</v>
      </c>
      <c r="M1602" s="2">
        <v>425</v>
      </c>
    </row>
    <row r="1603" spans="2:13" ht="12.75">
      <c r="B1603" s="74"/>
      <c r="F1603" s="62"/>
      <c r="H1603" s="5">
        <f>H1602-B1603</f>
        <v>0</v>
      </c>
      <c r="I1603" s="25">
        <f t="shared" si="108"/>
        <v>0</v>
      </c>
      <c r="M1603" s="2">
        <v>425</v>
      </c>
    </row>
    <row r="1604" spans="1:13" s="60" customFormat="1" ht="12.75">
      <c r="A1604" s="63"/>
      <c r="B1604" s="73">
        <f>+B1615+B1622+B1630+B1637+B1647+B1656+B1660</f>
        <v>504700</v>
      </c>
      <c r="C1604" s="68" t="s">
        <v>1432</v>
      </c>
      <c r="D1604" s="69" t="s">
        <v>1436</v>
      </c>
      <c r="E1604" s="68" t="s">
        <v>44</v>
      </c>
      <c r="F1604" s="70" t="s">
        <v>486</v>
      </c>
      <c r="G1604" s="77" t="s">
        <v>1604</v>
      </c>
      <c r="H1604" s="58"/>
      <c r="I1604" s="318">
        <f t="shared" si="108"/>
        <v>1187.5294117647059</v>
      </c>
      <c r="J1604" s="66"/>
      <c r="K1604" s="66"/>
      <c r="L1604" s="67"/>
      <c r="M1604" s="2">
        <v>425</v>
      </c>
    </row>
    <row r="1605" spans="2:13" ht="12.75">
      <c r="B1605" s="74"/>
      <c r="H1605" s="316">
        <v>0</v>
      </c>
      <c r="I1605" s="256">
        <f t="shared" si="108"/>
        <v>0</v>
      </c>
      <c r="M1605" s="2">
        <v>425</v>
      </c>
    </row>
    <row r="1606" spans="2:13" ht="12.75">
      <c r="B1606" s="266">
        <v>5000</v>
      </c>
      <c r="C1606" s="1" t="s">
        <v>18</v>
      </c>
      <c r="D1606" s="303" t="s">
        <v>625</v>
      </c>
      <c r="E1606" s="1" t="s">
        <v>1475</v>
      </c>
      <c r="F1606" s="62" t="s">
        <v>1483</v>
      </c>
      <c r="G1606" s="30" t="s">
        <v>303</v>
      </c>
      <c r="H1606" s="316">
        <f aca="true" t="shared" si="110" ref="H1606:H1614">H1605-B1606</f>
        <v>-5000</v>
      </c>
      <c r="I1606" s="256">
        <f t="shared" si="108"/>
        <v>11.764705882352942</v>
      </c>
      <c r="K1606" t="s">
        <v>0</v>
      </c>
      <c r="L1606">
        <v>19</v>
      </c>
      <c r="M1606" s="2">
        <v>425</v>
      </c>
    </row>
    <row r="1607" spans="2:13" ht="12.75">
      <c r="B1607" s="266">
        <v>5000</v>
      </c>
      <c r="C1607" s="1" t="s">
        <v>18</v>
      </c>
      <c r="D1607" s="303" t="s">
        <v>625</v>
      </c>
      <c r="E1607" s="1" t="s">
        <v>1475</v>
      </c>
      <c r="F1607" s="62" t="s">
        <v>1484</v>
      </c>
      <c r="G1607" s="30" t="s">
        <v>360</v>
      </c>
      <c r="H1607" s="316">
        <f t="shared" si="110"/>
        <v>-10000</v>
      </c>
      <c r="I1607" s="256">
        <f t="shared" si="108"/>
        <v>11.764705882352942</v>
      </c>
      <c r="K1607" t="s">
        <v>0</v>
      </c>
      <c r="L1607">
        <v>19</v>
      </c>
      <c r="M1607" s="2">
        <v>425</v>
      </c>
    </row>
    <row r="1608" spans="2:13" ht="12.75">
      <c r="B1608" s="266">
        <v>2500</v>
      </c>
      <c r="C1608" s="1" t="s">
        <v>18</v>
      </c>
      <c r="D1608" s="303" t="s">
        <v>625</v>
      </c>
      <c r="E1608" s="1" t="s">
        <v>1477</v>
      </c>
      <c r="F1608" s="62" t="s">
        <v>1478</v>
      </c>
      <c r="G1608" s="30" t="s">
        <v>632</v>
      </c>
      <c r="H1608" s="316">
        <f t="shared" si="110"/>
        <v>-12500</v>
      </c>
      <c r="I1608" s="256">
        <f t="shared" si="108"/>
        <v>5.882352941176471</v>
      </c>
      <c r="K1608" t="s">
        <v>0</v>
      </c>
      <c r="L1608">
        <v>19</v>
      </c>
      <c r="M1608" s="2">
        <v>425</v>
      </c>
    </row>
    <row r="1609" spans="2:13" ht="12.75">
      <c r="B1609" s="349">
        <v>2500</v>
      </c>
      <c r="C1609" s="1" t="s">
        <v>18</v>
      </c>
      <c r="D1609" s="303" t="s">
        <v>625</v>
      </c>
      <c r="E1609" s="1" t="s">
        <v>1477</v>
      </c>
      <c r="F1609" s="62" t="s">
        <v>1480</v>
      </c>
      <c r="G1609" s="30" t="s">
        <v>303</v>
      </c>
      <c r="H1609" s="316">
        <f t="shared" si="110"/>
        <v>-15000</v>
      </c>
      <c r="I1609" s="256">
        <f t="shared" si="108"/>
        <v>5.882352941176471</v>
      </c>
      <c r="K1609" t="s">
        <v>0</v>
      </c>
      <c r="L1609">
        <v>19</v>
      </c>
      <c r="M1609" s="2">
        <v>425</v>
      </c>
    </row>
    <row r="1610" spans="2:13" ht="12.75">
      <c r="B1610" s="266">
        <v>5000</v>
      </c>
      <c r="C1610" s="1" t="s">
        <v>18</v>
      </c>
      <c r="D1610" s="303" t="s">
        <v>625</v>
      </c>
      <c r="E1610" s="1" t="s">
        <v>338</v>
      </c>
      <c r="F1610" s="62" t="s">
        <v>1487</v>
      </c>
      <c r="G1610" s="30" t="s">
        <v>303</v>
      </c>
      <c r="H1610" s="316">
        <f t="shared" si="110"/>
        <v>-20000</v>
      </c>
      <c r="I1610" s="256">
        <f t="shared" si="108"/>
        <v>11.764705882352942</v>
      </c>
      <c r="K1610" t="s">
        <v>0</v>
      </c>
      <c r="L1610">
        <v>19</v>
      </c>
      <c r="M1610" s="2">
        <v>425</v>
      </c>
    </row>
    <row r="1611" spans="2:13" ht="12.75">
      <c r="B1611" s="349">
        <v>2000</v>
      </c>
      <c r="C1611" s="1" t="s">
        <v>18</v>
      </c>
      <c r="D1611" s="303" t="s">
        <v>625</v>
      </c>
      <c r="E1611" s="1" t="s">
        <v>338</v>
      </c>
      <c r="F1611" s="62" t="s">
        <v>1488</v>
      </c>
      <c r="G1611" s="30" t="s">
        <v>303</v>
      </c>
      <c r="H1611" s="316">
        <f t="shared" si="110"/>
        <v>-22000</v>
      </c>
      <c r="I1611" s="256">
        <f t="shared" si="108"/>
        <v>4.705882352941177</v>
      </c>
      <c r="K1611" t="s">
        <v>0</v>
      </c>
      <c r="L1611">
        <v>19</v>
      </c>
      <c r="M1611" s="2">
        <v>425</v>
      </c>
    </row>
    <row r="1612" spans="2:13" ht="12.75">
      <c r="B1612" s="349">
        <v>2000</v>
      </c>
      <c r="C1612" s="1" t="s">
        <v>18</v>
      </c>
      <c r="D1612" s="303" t="s">
        <v>625</v>
      </c>
      <c r="E1612" s="1" t="s">
        <v>338</v>
      </c>
      <c r="F1612" s="62" t="s">
        <v>1489</v>
      </c>
      <c r="G1612" s="30" t="s">
        <v>360</v>
      </c>
      <c r="H1612" s="316">
        <f t="shared" si="110"/>
        <v>-24000</v>
      </c>
      <c r="I1612" s="256">
        <f t="shared" si="108"/>
        <v>4.705882352941177</v>
      </c>
      <c r="K1612" t="s">
        <v>0</v>
      </c>
      <c r="L1612">
        <v>19</v>
      </c>
      <c r="M1612" s="2">
        <v>425</v>
      </c>
    </row>
    <row r="1613" spans="2:13" ht="12.75">
      <c r="B1613" s="349">
        <v>2500</v>
      </c>
      <c r="C1613" s="1" t="s">
        <v>18</v>
      </c>
      <c r="D1613" s="1" t="s">
        <v>626</v>
      </c>
      <c r="E1613" s="1" t="s">
        <v>627</v>
      </c>
      <c r="F1613" s="62" t="s">
        <v>628</v>
      </c>
      <c r="G1613" s="30" t="s">
        <v>303</v>
      </c>
      <c r="H1613" s="316">
        <f t="shared" si="110"/>
        <v>-26500</v>
      </c>
      <c r="I1613" s="256">
        <f t="shared" si="108"/>
        <v>5.882352941176471</v>
      </c>
      <c r="K1613" t="s">
        <v>0</v>
      </c>
      <c r="L1613">
        <v>19</v>
      </c>
      <c r="M1613" s="2">
        <v>425</v>
      </c>
    </row>
    <row r="1614" spans="2:13" ht="12.75">
      <c r="B1614" s="349">
        <v>5000</v>
      </c>
      <c r="C1614" s="1" t="s">
        <v>18</v>
      </c>
      <c r="D1614" s="1" t="s">
        <v>626</v>
      </c>
      <c r="E1614" s="1" t="s">
        <v>627</v>
      </c>
      <c r="F1614" s="62" t="s">
        <v>629</v>
      </c>
      <c r="G1614" s="30" t="s">
        <v>366</v>
      </c>
      <c r="H1614" s="316">
        <f t="shared" si="110"/>
        <v>-31500</v>
      </c>
      <c r="I1614" s="256">
        <f t="shared" si="108"/>
        <v>11.764705882352942</v>
      </c>
      <c r="K1614" t="s">
        <v>0</v>
      </c>
      <c r="L1614">
        <v>19</v>
      </c>
      <c r="M1614" s="2">
        <v>425</v>
      </c>
    </row>
    <row r="1615" spans="1:13" s="67" customFormat="1" ht="12.75">
      <c r="A1615" s="63"/>
      <c r="B1615" s="348">
        <f>SUM(B1606:B1614)</f>
        <v>31500</v>
      </c>
      <c r="C1615" s="78" t="s">
        <v>18</v>
      </c>
      <c r="D1615" s="63"/>
      <c r="E1615" s="63"/>
      <c r="F1615" s="65"/>
      <c r="G1615" s="65"/>
      <c r="H1615" s="64">
        <v>0</v>
      </c>
      <c r="I1615" s="318">
        <f t="shared" si="108"/>
        <v>74.11764705882354</v>
      </c>
      <c r="M1615" s="2">
        <v>425</v>
      </c>
    </row>
    <row r="1616" spans="2:13" ht="12.75">
      <c r="B1616" s="74"/>
      <c r="H1616" s="316">
        <f aca="true" t="shared" si="111" ref="H1616:H1621">H1615-B1616</f>
        <v>0</v>
      </c>
      <c r="I1616" s="256">
        <f t="shared" si="108"/>
        <v>0</v>
      </c>
      <c r="M1616" s="2">
        <v>425</v>
      </c>
    </row>
    <row r="1617" spans="2:13" ht="12.75">
      <c r="B1617" s="74"/>
      <c r="H1617" s="316">
        <f t="shared" si="111"/>
        <v>0</v>
      </c>
      <c r="I1617" s="256">
        <f t="shared" si="108"/>
        <v>0</v>
      </c>
      <c r="M1617" s="2">
        <v>425</v>
      </c>
    </row>
    <row r="1618" spans="2:13" ht="12.75">
      <c r="B1618" s="203">
        <v>5600</v>
      </c>
      <c r="C1618" s="36" t="s">
        <v>630</v>
      </c>
      <c r="D1618" s="15" t="s">
        <v>625</v>
      </c>
      <c r="E1618" s="36" t="s">
        <v>86</v>
      </c>
      <c r="F1618" s="85" t="s">
        <v>631</v>
      </c>
      <c r="G1618" s="34" t="s">
        <v>632</v>
      </c>
      <c r="H1618" s="316">
        <f t="shared" si="111"/>
        <v>-5600</v>
      </c>
      <c r="I1618" s="256">
        <f t="shared" si="108"/>
        <v>13.176470588235293</v>
      </c>
      <c r="K1618" s="86" t="s">
        <v>633</v>
      </c>
      <c r="M1618" s="2">
        <v>425</v>
      </c>
    </row>
    <row r="1619" spans="2:13" ht="12.75">
      <c r="B1619" s="203">
        <v>5600</v>
      </c>
      <c r="C1619" s="36" t="s">
        <v>630</v>
      </c>
      <c r="D1619" s="15" t="s">
        <v>625</v>
      </c>
      <c r="E1619" s="36" t="s">
        <v>86</v>
      </c>
      <c r="F1619" s="30" t="s">
        <v>634</v>
      </c>
      <c r="G1619" s="34" t="s">
        <v>632</v>
      </c>
      <c r="H1619" s="316">
        <f t="shared" si="111"/>
        <v>-11200</v>
      </c>
      <c r="I1619" s="256">
        <f t="shared" si="108"/>
        <v>13.176470588235293</v>
      </c>
      <c r="K1619" t="s">
        <v>635</v>
      </c>
      <c r="L1619">
        <v>19</v>
      </c>
      <c r="M1619" s="2">
        <v>425</v>
      </c>
    </row>
    <row r="1620" spans="2:13" ht="12.75">
      <c r="B1620" s="278">
        <v>100000</v>
      </c>
      <c r="C1620" s="15" t="s">
        <v>326</v>
      </c>
      <c r="D1620" s="1" t="s">
        <v>626</v>
      </c>
      <c r="E1620" s="1" t="s">
        <v>837</v>
      </c>
      <c r="F1620" s="30" t="s">
        <v>1437</v>
      </c>
      <c r="G1620" s="30" t="s">
        <v>641</v>
      </c>
      <c r="H1620" s="316">
        <f t="shared" si="111"/>
        <v>-111200</v>
      </c>
      <c r="I1620" s="256">
        <f t="shared" si="108"/>
        <v>235.2941176470588</v>
      </c>
      <c r="K1620" t="s">
        <v>877</v>
      </c>
      <c r="M1620" s="2">
        <v>425</v>
      </c>
    </row>
    <row r="1621" spans="2:13" ht="12.75">
      <c r="B1621" s="278">
        <v>160000</v>
      </c>
      <c r="C1621" s="15" t="s">
        <v>884</v>
      </c>
      <c r="D1621" s="1" t="s">
        <v>626</v>
      </c>
      <c r="E1621" s="1" t="s">
        <v>837</v>
      </c>
      <c r="F1621" s="30" t="s">
        <v>1438</v>
      </c>
      <c r="G1621" s="30" t="s">
        <v>642</v>
      </c>
      <c r="H1621" s="316">
        <f t="shared" si="111"/>
        <v>-271200</v>
      </c>
      <c r="I1621" s="256">
        <f t="shared" si="108"/>
        <v>376.47058823529414</v>
      </c>
      <c r="K1621" t="s">
        <v>877</v>
      </c>
      <c r="M1621" s="2">
        <v>425</v>
      </c>
    </row>
    <row r="1622" spans="1:13" s="67" customFormat="1" ht="12.75">
      <c r="A1622" s="63"/>
      <c r="B1622" s="367">
        <f>SUM(B1618:B1621)</f>
        <v>271200</v>
      </c>
      <c r="C1622" s="78" t="s">
        <v>68</v>
      </c>
      <c r="D1622" s="63"/>
      <c r="E1622" s="63"/>
      <c r="F1622" s="65"/>
      <c r="G1622" s="65"/>
      <c r="H1622" s="317">
        <v>0</v>
      </c>
      <c r="I1622" s="318">
        <f t="shared" si="108"/>
        <v>638.1176470588235</v>
      </c>
      <c r="M1622" s="2">
        <v>425</v>
      </c>
    </row>
    <row r="1623" spans="2:13" ht="12.75">
      <c r="B1623" s="278"/>
      <c r="H1623" s="316">
        <f aca="true" t="shared" si="112" ref="H1623:H1629">H1622-B1623</f>
        <v>0</v>
      </c>
      <c r="I1623" s="256">
        <f t="shared" si="108"/>
        <v>0</v>
      </c>
      <c r="M1623" s="2">
        <v>425</v>
      </c>
    </row>
    <row r="1624" spans="2:13" ht="12.75">
      <c r="B1624" s="278"/>
      <c r="H1624" s="316">
        <f t="shared" si="112"/>
        <v>0</v>
      </c>
      <c r="I1624" s="256">
        <f t="shared" si="108"/>
        <v>0</v>
      </c>
      <c r="M1624" s="2">
        <v>425</v>
      </c>
    </row>
    <row r="1625" spans="2:13" ht="12.75">
      <c r="B1625" s="278">
        <v>1500</v>
      </c>
      <c r="C1625" s="1" t="s">
        <v>609</v>
      </c>
      <c r="D1625" s="15" t="s">
        <v>625</v>
      </c>
      <c r="E1625" s="1" t="s">
        <v>201</v>
      </c>
      <c r="F1625" s="30" t="s">
        <v>639</v>
      </c>
      <c r="G1625" s="30" t="s">
        <v>641</v>
      </c>
      <c r="H1625" s="316">
        <f t="shared" si="112"/>
        <v>-1500</v>
      </c>
      <c r="I1625" s="256">
        <f aca="true" t="shared" si="113" ref="I1625:I1688">+B1625/M1625</f>
        <v>3.5294117647058822</v>
      </c>
      <c r="K1625" t="s">
        <v>635</v>
      </c>
      <c r="L1625">
        <v>19</v>
      </c>
      <c r="M1625" s="2">
        <v>425</v>
      </c>
    </row>
    <row r="1626" spans="2:13" ht="12.75">
      <c r="B1626" s="278">
        <v>1500</v>
      </c>
      <c r="C1626" s="1" t="s">
        <v>609</v>
      </c>
      <c r="D1626" s="15" t="s">
        <v>625</v>
      </c>
      <c r="E1626" s="1" t="s">
        <v>201</v>
      </c>
      <c r="F1626" s="30" t="s">
        <v>639</v>
      </c>
      <c r="G1626" s="30" t="s">
        <v>642</v>
      </c>
      <c r="H1626" s="316">
        <f t="shared" si="112"/>
        <v>-3000</v>
      </c>
      <c r="I1626" s="256">
        <f t="shared" si="113"/>
        <v>3.5294117647058822</v>
      </c>
      <c r="K1626" t="s">
        <v>635</v>
      </c>
      <c r="L1626">
        <v>19</v>
      </c>
      <c r="M1626" s="2">
        <v>425</v>
      </c>
    </row>
    <row r="1627" spans="2:13" ht="12.75">
      <c r="B1627" s="278">
        <v>1500</v>
      </c>
      <c r="C1627" s="1" t="s">
        <v>609</v>
      </c>
      <c r="D1627" s="15" t="s">
        <v>625</v>
      </c>
      <c r="E1627" s="1" t="s">
        <v>201</v>
      </c>
      <c r="F1627" s="85" t="s">
        <v>643</v>
      </c>
      <c r="G1627" s="30" t="s">
        <v>641</v>
      </c>
      <c r="H1627" s="316">
        <f t="shared" si="112"/>
        <v>-4500</v>
      </c>
      <c r="I1627" s="256">
        <f t="shared" si="113"/>
        <v>3.5294117647058822</v>
      </c>
      <c r="K1627" s="86" t="s">
        <v>633</v>
      </c>
      <c r="L1627">
        <v>19</v>
      </c>
      <c r="M1627" s="2">
        <v>425</v>
      </c>
    </row>
    <row r="1628" spans="2:13" ht="12.75">
      <c r="B1628" s="278">
        <v>1500</v>
      </c>
      <c r="C1628" s="1" t="s">
        <v>609</v>
      </c>
      <c r="D1628" s="15" t="s">
        <v>625</v>
      </c>
      <c r="E1628" s="1" t="s">
        <v>201</v>
      </c>
      <c r="F1628" s="85" t="s">
        <v>643</v>
      </c>
      <c r="G1628" s="30" t="s">
        <v>642</v>
      </c>
      <c r="H1628" s="316">
        <f t="shared" si="112"/>
        <v>-6000</v>
      </c>
      <c r="I1628" s="256">
        <f t="shared" si="113"/>
        <v>3.5294117647058822</v>
      </c>
      <c r="K1628" s="86" t="s">
        <v>633</v>
      </c>
      <c r="L1628">
        <v>19</v>
      </c>
      <c r="M1628" s="2">
        <v>425</v>
      </c>
    </row>
    <row r="1629" spans="2:13" ht="12.75">
      <c r="B1629" s="278">
        <v>2000</v>
      </c>
      <c r="C1629" s="1" t="s">
        <v>35</v>
      </c>
      <c r="D1629" s="1" t="s">
        <v>626</v>
      </c>
      <c r="E1629" s="1" t="s">
        <v>36</v>
      </c>
      <c r="F1629" s="30" t="s">
        <v>638</v>
      </c>
      <c r="G1629" s="30" t="s">
        <v>360</v>
      </c>
      <c r="H1629" s="316">
        <f t="shared" si="112"/>
        <v>-8000</v>
      </c>
      <c r="I1629" s="256">
        <f t="shared" si="113"/>
        <v>4.705882352941177</v>
      </c>
      <c r="K1629" t="s">
        <v>338</v>
      </c>
      <c r="L1629">
        <v>19</v>
      </c>
      <c r="M1629" s="2">
        <v>425</v>
      </c>
    </row>
    <row r="1630" spans="1:13" s="67" customFormat="1" ht="12.75">
      <c r="A1630" s="63"/>
      <c r="B1630" s="367">
        <f>SUM(B1625:B1629)</f>
        <v>8000</v>
      </c>
      <c r="C1630" s="63"/>
      <c r="D1630" s="63"/>
      <c r="E1630" s="78" t="s">
        <v>201</v>
      </c>
      <c r="F1630" s="65"/>
      <c r="G1630" s="65"/>
      <c r="H1630" s="317">
        <v>0</v>
      </c>
      <c r="I1630" s="318">
        <f t="shared" si="113"/>
        <v>18.823529411764707</v>
      </c>
      <c r="M1630" s="2">
        <v>425</v>
      </c>
    </row>
    <row r="1631" spans="2:13" ht="12.75">
      <c r="B1631" s="74"/>
      <c r="H1631" s="316">
        <f aca="true" t="shared" si="114" ref="H1631:H1636">H1630-B1631</f>
        <v>0</v>
      </c>
      <c r="I1631" s="256">
        <f t="shared" si="113"/>
        <v>0</v>
      </c>
      <c r="M1631" s="2">
        <v>425</v>
      </c>
    </row>
    <row r="1632" spans="2:13" ht="12.75">
      <c r="B1632" s="74"/>
      <c r="H1632" s="316">
        <f t="shared" si="114"/>
        <v>0</v>
      </c>
      <c r="I1632" s="256">
        <f t="shared" si="113"/>
        <v>0</v>
      </c>
      <c r="M1632" s="2">
        <v>425</v>
      </c>
    </row>
    <row r="1633" spans="2:13" ht="12.75">
      <c r="B1633" s="266">
        <v>5000</v>
      </c>
      <c r="C1633" s="15" t="s">
        <v>312</v>
      </c>
      <c r="D1633" s="15" t="s">
        <v>625</v>
      </c>
      <c r="E1633" s="36" t="s">
        <v>86</v>
      </c>
      <c r="F1633" s="30" t="s">
        <v>644</v>
      </c>
      <c r="G1633" s="34" t="s">
        <v>641</v>
      </c>
      <c r="H1633" s="316">
        <f t="shared" si="114"/>
        <v>-5000</v>
      </c>
      <c r="I1633" s="256">
        <f t="shared" si="113"/>
        <v>11.764705882352942</v>
      </c>
      <c r="K1633" t="s">
        <v>635</v>
      </c>
      <c r="L1633">
        <v>19</v>
      </c>
      <c r="M1633" s="2">
        <v>425</v>
      </c>
    </row>
    <row r="1634" spans="2:13" ht="12.75">
      <c r="B1634" s="266">
        <v>5000</v>
      </c>
      <c r="C1634" s="15" t="s">
        <v>312</v>
      </c>
      <c r="D1634" s="15" t="s">
        <v>625</v>
      </c>
      <c r="E1634" s="36" t="s">
        <v>86</v>
      </c>
      <c r="F1634" s="85" t="s">
        <v>645</v>
      </c>
      <c r="G1634" s="34" t="s">
        <v>641</v>
      </c>
      <c r="H1634" s="316">
        <f t="shared" si="114"/>
        <v>-10000</v>
      </c>
      <c r="I1634" s="256">
        <f t="shared" si="113"/>
        <v>11.764705882352942</v>
      </c>
      <c r="K1634" s="86" t="s">
        <v>633</v>
      </c>
      <c r="M1634" s="2">
        <v>425</v>
      </c>
    </row>
    <row r="1635" spans="2:13" ht="12.75">
      <c r="B1635" s="349">
        <v>5000</v>
      </c>
      <c r="C1635" s="1" t="s">
        <v>69</v>
      </c>
      <c r="D1635" s="1" t="s">
        <v>626</v>
      </c>
      <c r="E1635" s="1" t="s">
        <v>346</v>
      </c>
      <c r="F1635" s="30" t="s">
        <v>647</v>
      </c>
      <c r="G1635" s="30" t="s">
        <v>301</v>
      </c>
      <c r="H1635" s="316">
        <f t="shared" si="114"/>
        <v>-15000</v>
      </c>
      <c r="I1635" s="256">
        <f t="shared" si="113"/>
        <v>11.764705882352942</v>
      </c>
      <c r="K1635" t="s">
        <v>338</v>
      </c>
      <c r="L1635">
        <v>19</v>
      </c>
      <c r="M1635" s="2">
        <v>425</v>
      </c>
    </row>
    <row r="1636" spans="2:13" ht="12.75">
      <c r="B1636" s="349">
        <v>5000</v>
      </c>
      <c r="C1636" s="79" t="s">
        <v>69</v>
      </c>
      <c r="D1636" s="79" t="s">
        <v>626</v>
      </c>
      <c r="E1636" s="79" t="s">
        <v>346</v>
      </c>
      <c r="F1636" s="85" t="s">
        <v>647</v>
      </c>
      <c r="G1636" s="85" t="s">
        <v>303</v>
      </c>
      <c r="H1636" s="316">
        <f t="shared" si="114"/>
        <v>-20000</v>
      </c>
      <c r="I1636" s="256">
        <f t="shared" si="113"/>
        <v>11.764705882352942</v>
      </c>
      <c r="K1636" t="s">
        <v>338</v>
      </c>
      <c r="L1636">
        <v>19</v>
      </c>
      <c r="M1636" s="2">
        <v>425</v>
      </c>
    </row>
    <row r="1637" spans="1:13" s="67" customFormat="1" ht="12.75">
      <c r="A1637" s="63"/>
      <c r="B1637" s="348">
        <f>SUM(B1632:B1636)</f>
        <v>20000</v>
      </c>
      <c r="C1637" s="78" t="s">
        <v>69</v>
      </c>
      <c r="D1637" s="63"/>
      <c r="E1637" s="63"/>
      <c r="F1637" s="65"/>
      <c r="G1637" s="65"/>
      <c r="H1637" s="317">
        <v>0</v>
      </c>
      <c r="I1637" s="318">
        <f t="shared" si="113"/>
        <v>47.05882352941177</v>
      </c>
      <c r="M1637" s="2">
        <v>425</v>
      </c>
    </row>
    <row r="1638" spans="2:13" ht="12.75">
      <c r="B1638" s="349"/>
      <c r="H1638" s="316">
        <f aca="true" t="shared" si="115" ref="H1638:H1646">H1637-B1638</f>
        <v>0</v>
      </c>
      <c r="I1638" s="256">
        <f t="shared" si="113"/>
        <v>0</v>
      </c>
      <c r="M1638" s="2">
        <v>425</v>
      </c>
    </row>
    <row r="1639" spans="2:13" ht="12.75">
      <c r="B1639" s="349"/>
      <c r="H1639" s="316">
        <f t="shared" si="115"/>
        <v>0</v>
      </c>
      <c r="I1639" s="256">
        <f t="shared" si="113"/>
        <v>0</v>
      </c>
      <c r="M1639" s="2">
        <v>425</v>
      </c>
    </row>
    <row r="1640" spans="2:13" ht="12.75">
      <c r="B1640" s="266">
        <v>2000</v>
      </c>
      <c r="C1640" s="41" t="s">
        <v>313</v>
      </c>
      <c r="D1640" s="15" t="s">
        <v>625</v>
      </c>
      <c r="E1640" s="41" t="s">
        <v>86</v>
      </c>
      <c r="F1640" s="30" t="s">
        <v>639</v>
      </c>
      <c r="G1640" s="30" t="s">
        <v>641</v>
      </c>
      <c r="H1640" s="316">
        <f t="shared" si="115"/>
        <v>-2000</v>
      </c>
      <c r="I1640" s="256">
        <f t="shared" si="113"/>
        <v>4.705882352941177</v>
      </c>
      <c r="J1640" s="40"/>
      <c r="K1640" t="s">
        <v>635</v>
      </c>
      <c r="L1640">
        <v>19</v>
      </c>
      <c r="M1640" s="2">
        <v>425</v>
      </c>
    </row>
    <row r="1641" spans="2:13" ht="12.75">
      <c r="B1641" s="266">
        <v>2000</v>
      </c>
      <c r="C1641" s="41" t="s">
        <v>313</v>
      </c>
      <c r="D1641" s="15" t="s">
        <v>625</v>
      </c>
      <c r="E1641" s="41" t="s">
        <v>86</v>
      </c>
      <c r="F1641" s="30" t="s">
        <v>639</v>
      </c>
      <c r="G1641" s="30" t="s">
        <v>642</v>
      </c>
      <c r="H1641" s="316">
        <f t="shared" si="115"/>
        <v>-4000</v>
      </c>
      <c r="I1641" s="256">
        <f t="shared" si="113"/>
        <v>4.705882352941177</v>
      </c>
      <c r="J1641" s="40"/>
      <c r="K1641" t="s">
        <v>635</v>
      </c>
      <c r="L1641">
        <v>19</v>
      </c>
      <c r="M1641" s="2">
        <v>425</v>
      </c>
    </row>
    <row r="1642" spans="2:13" ht="12.75">
      <c r="B1642" s="266">
        <v>2000</v>
      </c>
      <c r="C1642" s="41" t="s">
        <v>313</v>
      </c>
      <c r="D1642" s="15" t="s">
        <v>625</v>
      </c>
      <c r="E1642" s="41" t="s">
        <v>86</v>
      </c>
      <c r="F1642" s="85" t="s">
        <v>643</v>
      </c>
      <c r="G1642" s="30" t="s">
        <v>641</v>
      </c>
      <c r="H1642" s="316">
        <f t="shared" si="115"/>
        <v>-6000</v>
      </c>
      <c r="I1642" s="256">
        <f t="shared" si="113"/>
        <v>4.705882352941177</v>
      </c>
      <c r="J1642" s="40"/>
      <c r="K1642" s="86" t="s">
        <v>633</v>
      </c>
      <c r="L1642">
        <v>19</v>
      </c>
      <c r="M1642" s="2">
        <v>425</v>
      </c>
    </row>
    <row r="1643" spans="2:13" ht="12.75">
      <c r="B1643" s="266">
        <v>2000</v>
      </c>
      <c r="C1643" s="41" t="s">
        <v>313</v>
      </c>
      <c r="D1643" s="15" t="s">
        <v>625</v>
      </c>
      <c r="E1643" s="41" t="s">
        <v>86</v>
      </c>
      <c r="F1643" s="85" t="s">
        <v>643</v>
      </c>
      <c r="G1643" s="30" t="s">
        <v>642</v>
      </c>
      <c r="H1643" s="316">
        <f t="shared" si="115"/>
        <v>-8000</v>
      </c>
      <c r="I1643" s="256">
        <f t="shared" si="113"/>
        <v>4.705882352941177</v>
      </c>
      <c r="J1643" s="40"/>
      <c r="K1643" s="86" t="s">
        <v>633</v>
      </c>
      <c r="L1643">
        <v>19</v>
      </c>
      <c r="M1643" s="2">
        <v>425</v>
      </c>
    </row>
    <row r="1644" spans="2:13" ht="12.75">
      <c r="B1644" s="349">
        <v>2000</v>
      </c>
      <c r="C1644" s="1" t="s">
        <v>39</v>
      </c>
      <c r="D1644" s="1" t="s">
        <v>626</v>
      </c>
      <c r="E1644" s="1" t="s">
        <v>346</v>
      </c>
      <c r="F1644" s="30" t="s">
        <v>638</v>
      </c>
      <c r="G1644" s="30" t="s">
        <v>303</v>
      </c>
      <c r="H1644" s="316">
        <f t="shared" si="115"/>
        <v>-10000</v>
      </c>
      <c r="I1644" s="256">
        <f t="shared" si="113"/>
        <v>4.705882352941177</v>
      </c>
      <c r="K1644" t="s">
        <v>338</v>
      </c>
      <c r="L1644">
        <v>19</v>
      </c>
      <c r="M1644" s="2">
        <v>425</v>
      </c>
    </row>
    <row r="1645" spans="2:13" ht="12.75">
      <c r="B1645" s="349">
        <v>1000</v>
      </c>
      <c r="C1645" s="1" t="s">
        <v>39</v>
      </c>
      <c r="D1645" s="1" t="s">
        <v>626</v>
      </c>
      <c r="E1645" s="1" t="s">
        <v>346</v>
      </c>
      <c r="F1645" s="30" t="s">
        <v>638</v>
      </c>
      <c r="G1645" s="30" t="s">
        <v>303</v>
      </c>
      <c r="H1645" s="316">
        <f t="shared" si="115"/>
        <v>-11000</v>
      </c>
      <c r="I1645" s="256">
        <f t="shared" si="113"/>
        <v>2.3529411764705883</v>
      </c>
      <c r="K1645" t="s">
        <v>338</v>
      </c>
      <c r="L1645">
        <v>19</v>
      </c>
      <c r="M1645" s="2">
        <v>425</v>
      </c>
    </row>
    <row r="1646" spans="2:13" ht="12.75">
      <c r="B1646" s="349">
        <v>2000</v>
      </c>
      <c r="C1646" s="1" t="s">
        <v>39</v>
      </c>
      <c r="D1646" s="1" t="s">
        <v>626</v>
      </c>
      <c r="E1646" s="1" t="s">
        <v>346</v>
      </c>
      <c r="F1646" s="30" t="s">
        <v>638</v>
      </c>
      <c r="G1646" s="30" t="s">
        <v>360</v>
      </c>
      <c r="H1646" s="316">
        <f t="shared" si="115"/>
        <v>-13000</v>
      </c>
      <c r="I1646" s="256">
        <f t="shared" si="113"/>
        <v>4.705882352941177</v>
      </c>
      <c r="K1646" t="s">
        <v>338</v>
      </c>
      <c r="L1646">
        <v>19</v>
      </c>
      <c r="M1646" s="2">
        <v>425</v>
      </c>
    </row>
    <row r="1647" spans="1:13" s="67" customFormat="1" ht="12.75">
      <c r="A1647" s="63"/>
      <c r="B1647" s="348">
        <f>SUM(B1640:B1646)</f>
        <v>13000</v>
      </c>
      <c r="C1647" s="78" t="s">
        <v>39</v>
      </c>
      <c r="D1647" s="63"/>
      <c r="E1647" s="63"/>
      <c r="F1647" s="65"/>
      <c r="G1647" s="65"/>
      <c r="H1647" s="317">
        <v>0</v>
      </c>
      <c r="I1647" s="318">
        <f t="shared" si="113"/>
        <v>30.58823529411765</v>
      </c>
      <c r="M1647" s="2">
        <v>425</v>
      </c>
    </row>
    <row r="1648" spans="2:13" ht="12.75">
      <c r="B1648" s="74"/>
      <c r="H1648" s="316">
        <f aca="true" t="shared" si="116" ref="H1648:H1655">H1647-B1648</f>
        <v>0</v>
      </c>
      <c r="I1648" s="256">
        <f t="shared" si="113"/>
        <v>0</v>
      </c>
      <c r="M1648" s="2">
        <v>425</v>
      </c>
    </row>
    <row r="1649" spans="2:13" ht="12.75">
      <c r="B1649" s="74"/>
      <c r="H1649" s="316">
        <f t="shared" si="116"/>
        <v>0</v>
      </c>
      <c r="I1649" s="256">
        <f t="shared" si="113"/>
        <v>0</v>
      </c>
      <c r="M1649" s="2">
        <v>425</v>
      </c>
    </row>
    <row r="1650" spans="1:13" s="18" customFormat="1" ht="12.75">
      <c r="A1650" s="15"/>
      <c r="B1650" s="346">
        <v>30000</v>
      </c>
      <c r="C1650" s="1" t="s">
        <v>648</v>
      </c>
      <c r="D1650" s="15" t="s">
        <v>625</v>
      </c>
      <c r="E1650" s="1" t="s">
        <v>649</v>
      </c>
      <c r="F1650" s="30" t="s">
        <v>1339</v>
      </c>
      <c r="G1650" s="30" t="s">
        <v>814</v>
      </c>
      <c r="H1650" s="316">
        <f t="shared" si="116"/>
        <v>-30000</v>
      </c>
      <c r="I1650" s="256">
        <f t="shared" si="113"/>
        <v>70.58823529411765</v>
      </c>
      <c r="K1650" s="18" t="s">
        <v>877</v>
      </c>
      <c r="M1650" s="2">
        <v>425</v>
      </c>
    </row>
    <row r="1651" spans="2:13" ht="12.75">
      <c r="B1651" s="346">
        <v>20000</v>
      </c>
      <c r="C1651" s="1" t="s">
        <v>648</v>
      </c>
      <c r="D1651" s="15" t="s">
        <v>625</v>
      </c>
      <c r="E1651" s="1" t="s">
        <v>649</v>
      </c>
      <c r="F1651" s="30" t="s">
        <v>1340</v>
      </c>
      <c r="G1651" s="30" t="s">
        <v>814</v>
      </c>
      <c r="H1651" s="316">
        <f t="shared" si="116"/>
        <v>-50000</v>
      </c>
      <c r="I1651" s="256">
        <f t="shared" si="113"/>
        <v>47.05882352941177</v>
      </c>
      <c r="K1651" t="s">
        <v>877</v>
      </c>
      <c r="M1651" s="2">
        <v>425</v>
      </c>
    </row>
    <row r="1652" spans="2:13" ht="12.75">
      <c r="B1652" s="346">
        <v>10000</v>
      </c>
      <c r="C1652" s="1" t="s">
        <v>648</v>
      </c>
      <c r="D1652" s="15" t="s">
        <v>625</v>
      </c>
      <c r="E1652" s="1" t="s">
        <v>649</v>
      </c>
      <c r="F1652" s="30" t="s">
        <v>1341</v>
      </c>
      <c r="G1652" s="30" t="s">
        <v>814</v>
      </c>
      <c r="H1652" s="316">
        <f t="shared" si="116"/>
        <v>-60000</v>
      </c>
      <c r="I1652" s="256">
        <f t="shared" si="113"/>
        <v>23.529411764705884</v>
      </c>
      <c r="K1652" t="s">
        <v>877</v>
      </c>
      <c r="M1652" s="2">
        <v>425</v>
      </c>
    </row>
    <row r="1653" spans="2:13" ht="12.75">
      <c r="B1653" s="346">
        <v>40000</v>
      </c>
      <c r="C1653" s="1" t="s">
        <v>648</v>
      </c>
      <c r="D1653" s="15" t="s">
        <v>625</v>
      </c>
      <c r="E1653" s="1" t="s">
        <v>649</v>
      </c>
      <c r="F1653" s="30" t="s">
        <v>639</v>
      </c>
      <c r="G1653" s="30" t="s">
        <v>642</v>
      </c>
      <c r="H1653" s="316">
        <f t="shared" si="116"/>
        <v>-100000</v>
      </c>
      <c r="I1653" s="256">
        <f t="shared" si="113"/>
        <v>94.11764705882354</v>
      </c>
      <c r="K1653" t="s">
        <v>635</v>
      </c>
      <c r="L1653">
        <v>19</v>
      </c>
      <c r="M1653" s="2">
        <v>425</v>
      </c>
    </row>
    <row r="1654" spans="2:13" ht="12.75">
      <c r="B1654" s="346">
        <v>40000</v>
      </c>
      <c r="C1654" s="1" t="s">
        <v>648</v>
      </c>
      <c r="D1654" s="15" t="s">
        <v>625</v>
      </c>
      <c r="E1654" s="1" t="s">
        <v>649</v>
      </c>
      <c r="F1654" s="85" t="s">
        <v>643</v>
      </c>
      <c r="G1654" s="30" t="s">
        <v>642</v>
      </c>
      <c r="H1654" s="316">
        <f t="shared" si="116"/>
        <v>-140000</v>
      </c>
      <c r="I1654" s="256">
        <f t="shared" si="113"/>
        <v>94.11764705882354</v>
      </c>
      <c r="K1654" s="86" t="s">
        <v>633</v>
      </c>
      <c r="L1654">
        <v>19</v>
      </c>
      <c r="M1654" s="2">
        <v>425</v>
      </c>
    </row>
    <row r="1655" spans="2:13" ht="12.75">
      <c r="B1655" s="346">
        <v>20000</v>
      </c>
      <c r="C1655" s="1" t="s">
        <v>1563</v>
      </c>
      <c r="D1655" s="1" t="s">
        <v>626</v>
      </c>
      <c r="E1655" s="1" t="s">
        <v>649</v>
      </c>
      <c r="F1655" s="80" t="s">
        <v>1451</v>
      </c>
      <c r="G1655" s="30" t="s">
        <v>303</v>
      </c>
      <c r="H1655" s="316">
        <f t="shared" si="116"/>
        <v>-160000</v>
      </c>
      <c r="I1655" s="256">
        <f t="shared" si="113"/>
        <v>47.05882352941177</v>
      </c>
      <c r="K1655" t="s">
        <v>338</v>
      </c>
      <c r="L1655">
        <v>19</v>
      </c>
      <c r="M1655" s="2">
        <v>425</v>
      </c>
    </row>
    <row r="1656" spans="1:13" s="67" customFormat="1" ht="12.75">
      <c r="A1656" s="63"/>
      <c r="B1656" s="347">
        <f>SUM(B1650:B1655)</f>
        <v>160000</v>
      </c>
      <c r="C1656" s="63"/>
      <c r="D1656" s="63"/>
      <c r="E1656" s="78" t="s">
        <v>1470</v>
      </c>
      <c r="F1656" s="65"/>
      <c r="G1656" s="65"/>
      <c r="H1656" s="317">
        <v>0</v>
      </c>
      <c r="I1656" s="318">
        <f t="shared" si="113"/>
        <v>376.47058823529414</v>
      </c>
      <c r="M1656" s="2">
        <v>425</v>
      </c>
    </row>
    <row r="1657" spans="2:13" ht="12.75">
      <c r="B1657" s="74"/>
      <c r="H1657" s="316">
        <f>H1656-B1657</f>
        <v>0</v>
      </c>
      <c r="I1657" s="256">
        <f t="shared" si="113"/>
        <v>0</v>
      </c>
      <c r="M1657" s="2">
        <v>425</v>
      </c>
    </row>
    <row r="1658" spans="2:13" ht="12.75">
      <c r="B1658" s="74"/>
      <c r="H1658" s="316">
        <f>H1657-B1658</f>
        <v>0</v>
      </c>
      <c r="I1658" s="256">
        <f t="shared" si="113"/>
        <v>0</v>
      </c>
      <c r="M1658" s="2">
        <v>425</v>
      </c>
    </row>
    <row r="1659" spans="1:13" s="18" customFormat="1" ht="12.75">
      <c r="A1659" s="15"/>
      <c r="B1659" s="266">
        <v>1000</v>
      </c>
      <c r="C1659" s="15" t="s">
        <v>1338</v>
      </c>
      <c r="D1659" s="15" t="s">
        <v>625</v>
      </c>
      <c r="E1659" s="15" t="s">
        <v>1562</v>
      </c>
      <c r="F1659" s="33" t="s">
        <v>887</v>
      </c>
      <c r="G1659" s="33" t="s">
        <v>642</v>
      </c>
      <c r="H1659" s="316">
        <f>H1658-B1659</f>
        <v>-1000</v>
      </c>
      <c r="I1659" s="256">
        <f t="shared" si="113"/>
        <v>2.3529411764705883</v>
      </c>
      <c r="K1659" s="18" t="s">
        <v>877</v>
      </c>
      <c r="M1659" s="44">
        <v>425</v>
      </c>
    </row>
    <row r="1660" spans="1:13" s="60" customFormat="1" ht="12.75">
      <c r="A1660" s="14"/>
      <c r="B1660" s="368">
        <f>SUM(B1659)</f>
        <v>1000</v>
      </c>
      <c r="C1660" s="14"/>
      <c r="D1660" s="14"/>
      <c r="E1660" s="14" t="s">
        <v>1562</v>
      </c>
      <c r="F1660" s="21"/>
      <c r="G1660" s="21"/>
      <c r="H1660" s="317">
        <v>0</v>
      </c>
      <c r="I1660" s="318">
        <f t="shared" si="113"/>
        <v>2.3529411764705883</v>
      </c>
      <c r="M1660" s="61">
        <v>425</v>
      </c>
    </row>
    <row r="1661" spans="1:13" s="18" customFormat="1" ht="12.75">
      <c r="A1661" s="15"/>
      <c r="B1661" s="35"/>
      <c r="C1661" s="15"/>
      <c r="D1661" s="15"/>
      <c r="E1661" s="15"/>
      <c r="F1661" s="33"/>
      <c r="G1661" s="33"/>
      <c r="H1661" s="316">
        <f>H1660-B1661</f>
        <v>0</v>
      </c>
      <c r="I1661" s="256">
        <f t="shared" si="113"/>
        <v>0</v>
      </c>
      <c r="M1661" s="44">
        <v>425</v>
      </c>
    </row>
    <row r="1662" spans="2:13" ht="12.75">
      <c r="B1662" s="74"/>
      <c r="H1662" s="316">
        <f>H1661-B1662</f>
        <v>0</v>
      </c>
      <c r="I1662" s="256">
        <f t="shared" si="113"/>
        <v>0</v>
      </c>
      <c r="M1662" s="44">
        <v>425</v>
      </c>
    </row>
    <row r="1663" spans="2:13" ht="12.75">
      <c r="B1663" s="74"/>
      <c r="H1663" s="316">
        <f>H1662-B1663</f>
        <v>0</v>
      </c>
      <c r="I1663" s="256">
        <f t="shared" si="113"/>
        <v>0</v>
      </c>
      <c r="M1663" s="44">
        <v>425</v>
      </c>
    </row>
    <row r="1664" spans="1:13" s="60" customFormat="1" ht="12.75">
      <c r="A1664" s="63"/>
      <c r="B1664" s="73">
        <f>+B1672+B1681+B1690+B1699+B1709+B1715</f>
        <v>298900</v>
      </c>
      <c r="C1664" s="68" t="s">
        <v>1490</v>
      </c>
      <c r="D1664" s="69" t="s">
        <v>1436</v>
      </c>
      <c r="E1664" s="68" t="s">
        <v>44</v>
      </c>
      <c r="F1664" s="70" t="s">
        <v>486</v>
      </c>
      <c r="G1664" s="77" t="s">
        <v>1564</v>
      </c>
      <c r="H1664" s="317"/>
      <c r="I1664" s="318">
        <f t="shared" si="113"/>
        <v>703.2941176470588</v>
      </c>
      <c r="J1664" s="66"/>
      <c r="K1664" s="66"/>
      <c r="L1664" s="67"/>
      <c r="M1664" s="2">
        <v>425</v>
      </c>
    </row>
    <row r="1665" spans="2:13" ht="12.75">
      <c r="B1665" s="74"/>
      <c r="H1665" s="316">
        <f aca="true" t="shared" si="117" ref="H1665:H1671">H1664-B1665</f>
        <v>0</v>
      </c>
      <c r="I1665" s="256">
        <f t="shared" si="113"/>
        <v>0</v>
      </c>
      <c r="M1665" s="2">
        <v>425</v>
      </c>
    </row>
    <row r="1666" spans="2:13" ht="12.75">
      <c r="B1666" s="198">
        <v>5000</v>
      </c>
      <c r="C1666" s="1" t="s">
        <v>18</v>
      </c>
      <c r="D1666" s="303" t="s">
        <v>625</v>
      </c>
      <c r="E1666" s="1" t="s">
        <v>1475</v>
      </c>
      <c r="F1666" s="62" t="s">
        <v>1476</v>
      </c>
      <c r="G1666" s="30" t="s">
        <v>169</v>
      </c>
      <c r="H1666" s="316">
        <f t="shared" si="117"/>
        <v>-5000</v>
      </c>
      <c r="I1666" s="256">
        <f t="shared" si="113"/>
        <v>11.764705882352942</v>
      </c>
      <c r="K1666" t="s">
        <v>0</v>
      </c>
      <c r="L1666">
        <v>19</v>
      </c>
      <c r="M1666" s="2">
        <v>425</v>
      </c>
    </row>
    <row r="1667" spans="2:13" ht="12.75">
      <c r="B1667" s="198">
        <v>2500</v>
      </c>
      <c r="C1667" s="1" t="s">
        <v>18</v>
      </c>
      <c r="D1667" s="303" t="s">
        <v>625</v>
      </c>
      <c r="E1667" s="1" t="s">
        <v>1475</v>
      </c>
      <c r="F1667" s="62" t="s">
        <v>1481</v>
      </c>
      <c r="G1667" s="30" t="s">
        <v>632</v>
      </c>
      <c r="H1667" s="316">
        <f t="shared" si="117"/>
        <v>-7500</v>
      </c>
      <c r="I1667" s="256">
        <f t="shared" si="113"/>
        <v>5.882352941176471</v>
      </c>
      <c r="K1667" t="s">
        <v>0</v>
      </c>
      <c r="L1667">
        <v>19</v>
      </c>
      <c r="M1667" s="2">
        <v>425</v>
      </c>
    </row>
    <row r="1668" spans="2:13" ht="12.75">
      <c r="B1668" s="198">
        <v>7000</v>
      </c>
      <c r="C1668" s="1" t="s">
        <v>18</v>
      </c>
      <c r="D1668" s="303" t="s">
        <v>625</v>
      </c>
      <c r="E1668" s="1" t="s">
        <v>1475</v>
      </c>
      <c r="F1668" s="62" t="s">
        <v>1482</v>
      </c>
      <c r="G1668" s="30" t="s">
        <v>301</v>
      </c>
      <c r="H1668" s="316">
        <f t="shared" si="117"/>
        <v>-14500</v>
      </c>
      <c r="I1668" s="256">
        <f t="shared" si="113"/>
        <v>16.470588235294116</v>
      </c>
      <c r="K1668" t="s">
        <v>0</v>
      </c>
      <c r="L1668">
        <v>19</v>
      </c>
      <c r="M1668" s="2">
        <v>425</v>
      </c>
    </row>
    <row r="1669" spans="2:13" ht="12.75">
      <c r="B1669" s="257">
        <v>2500</v>
      </c>
      <c r="C1669" s="1" t="s">
        <v>18</v>
      </c>
      <c r="D1669" s="303" t="s">
        <v>625</v>
      </c>
      <c r="E1669" s="1" t="s">
        <v>1477</v>
      </c>
      <c r="F1669" s="62" t="s">
        <v>1479</v>
      </c>
      <c r="G1669" s="30" t="s">
        <v>301</v>
      </c>
      <c r="H1669" s="316">
        <f t="shared" si="117"/>
        <v>-17000</v>
      </c>
      <c r="I1669" s="256">
        <f t="shared" si="113"/>
        <v>5.882352941176471</v>
      </c>
      <c r="K1669" t="s">
        <v>0</v>
      </c>
      <c r="L1669">
        <v>19</v>
      </c>
      <c r="M1669" s="2">
        <v>425</v>
      </c>
    </row>
    <row r="1670" spans="2:13" ht="12.75">
      <c r="B1670" s="198">
        <v>10000</v>
      </c>
      <c r="C1670" s="1" t="s">
        <v>18</v>
      </c>
      <c r="D1670" s="303" t="s">
        <v>625</v>
      </c>
      <c r="E1670" s="1" t="s">
        <v>338</v>
      </c>
      <c r="F1670" s="62" t="s">
        <v>1485</v>
      </c>
      <c r="G1670" s="30" t="s">
        <v>175</v>
      </c>
      <c r="H1670" s="316">
        <f t="shared" si="117"/>
        <v>-27000</v>
      </c>
      <c r="I1670" s="256">
        <f t="shared" si="113"/>
        <v>23.529411764705884</v>
      </c>
      <c r="K1670" t="s">
        <v>0</v>
      </c>
      <c r="L1670">
        <v>19</v>
      </c>
      <c r="M1670" s="2">
        <v>425</v>
      </c>
    </row>
    <row r="1671" spans="2:13" ht="12.75">
      <c r="B1671" s="198">
        <v>5000</v>
      </c>
      <c r="C1671" s="1" t="s">
        <v>18</v>
      </c>
      <c r="D1671" s="303" t="s">
        <v>625</v>
      </c>
      <c r="E1671" s="1" t="s">
        <v>338</v>
      </c>
      <c r="F1671" s="62" t="s">
        <v>1486</v>
      </c>
      <c r="G1671" s="30" t="s">
        <v>301</v>
      </c>
      <c r="H1671" s="316">
        <f t="shared" si="117"/>
        <v>-32000</v>
      </c>
      <c r="I1671" s="256">
        <f t="shared" si="113"/>
        <v>11.764705882352942</v>
      </c>
      <c r="K1671" t="s">
        <v>0</v>
      </c>
      <c r="L1671">
        <v>19</v>
      </c>
      <c r="M1671" s="2">
        <v>425</v>
      </c>
    </row>
    <row r="1672" spans="1:13" s="60" customFormat="1" ht="12.75">
      <c r="A1672" s="14"/>
      <c r="B1672" s="357">
        <f>SUM(B1666:B1671)</f>
        <v>32000</v>
      </c>
      <c r="C1672" s="14" t="s">
        <v>18</v>
      </c>
      <c r="D1672" s="306"/>
      <c r="E1672" s="14"/>
      <c r="F1672" s="91"/>
      <c r="G1672" s="21"/>
      <c r="H1672" s="317">
        <v>0</v>
      </c>
      <c r="I1672" s="318">
        <f t="shared" si="113"/>
        <v>75.29411764705883</v>
      </c>
      <c r="M1672" s="2">
        <v>425</v>
      </c>
    </row>
    <row r="1673" spans="2:13" ht="12.75">
      <c r="B1673" s="35"/>
      <c r="D1673" s="303"/>
      <c r="F1673" s="62"/>
      <c r="H1673" s="316">
        <f aca="true" t="shared" si="118" ref="H1673:H1680">H1672-B1673</f>
        <v>0</v>
      </c>
      <c r="I1673" s="256">
        <f t="shared" si="113"/>
        <v>0</v>
      </c>
      <c r="M1673" s="2">
        <v>425</v>
      </c>
    </row>
    <row r="1674" spans="2:13" ht="12.75">
      <c r="B1674" s="35"/>
      <c r="D1674" s="303"/>
      <c r="F1674" s="62"/>
      <c r="H1674" s="316">
        <f t="shared" si="118"/>
        <v>0</v>
      </c>
      <c r="I1674" s="256">
        <f t="shared" si="113"/>
        <v>0</v>
      </c>
      <c r="M1674" s="2">
        <v>425</v>
      </c>
    </row>
    <row r="1675" spans="2:13" ht="12.75">
      <c r="B1675" s="203">
        <v>5600</v>
      </c>
      <c r="C1675" s="36" t="s">
        <v>630</v>
      </c>
      <c r="D1675" s="15" t="s">
        <v>625</v>
      </c>
      <c r="E1675" s="36" t="s">
        <v>86</v>
      </c>
      <c r="F1675" s="85" t="s">
        <v>631</v>
      </c>
      <c r="G1675" s="34" t="s">
        <v>632</v>
      </c>
      <c r="H1675" s="316">
        <f t="shared" si="118"/>
        <v>-5600</v>
      </c>
      <c r="I1675" s="256">
        <f t="shared" si="113"/>
        <v>13.176470588235293</v>
      </c>
      <c r="K1675" s="86" t="s">
        <v>633</v>
      </c>
      <c r="M1675" s="2">
        <v>425</v>
      </c>
    </row>
    <row r="1676" spans="2:13" ht="12.75">
      <c r="B1676" s="203">
        <v>5600</v>
      </c>
      <c r="C1676" s="36" t="s">
        <v>630</v>
      </c>
      <c r="D1676" s="15" t="s">
        <v>625</v>
      </c>
      <c r="E1676" s="36" t="s">
        <v>86</v>
      </c>
      <c r="F1676" s="30" t="s">
        <v>634</v>
      </c>
      <c r="G1676" s="34" t="s">
        <v>632</v>
      </c>
      <c r="H1676" s="316">
        <f t="shared" si="118"/>
        <v>-11200</v>
      </c>
      <c r="I1676" s="256">
        <f t="shared" si="113"/>
        <v>13.176470588235293</v>
      </c>
      <c r="K1676" t="s">
        <v>635</v>
      </c>
      <c r="L1676">
        <v>19</v>
      </c>
      <c r="M1676" s="2">
        <v>425</v>
      </c>
    </row>
    <row r="1677" spans="2:13" ht="12.75">
      <c r="B1677" s="278">
        <v>3000</v>
      </c>
      <c r="C1677" s="1" t="s">
        <v>53</v>
      </c>
      <c r="D1677" s="15" t="s">
        <v>625</v>
      </c>
      <c r="E1677" s="1" t="s">
        <v>346</v>
      </c>
      <c r="F1677" s="30" t="s">
        <v>636</v>
      </c>
      <c r="G1677" s="30" t="s">
        <v>173</v>
      </c>
      <c r="H1677" s="316">
        <f t="shared" si="118"/>
        <v>-14200</v>
      </c>
      <c r="I1677" s="256">
        <f t="shared" si="113"/>
        <v>7.0588235294117645</v>
      </c>
      <c r="K1677" t="s">
        <v>338</v>
      </c>
      <c r="L1677">
        <v>19</v>
      </c>
      <c r="M1677" s="2">
        <v>425</v>
      </c>
    </row>
    <row r="1678" spans="2:13" ht="12.75">
      <c r="B1678" s="278">
        <v>5600</v>
      </c>
      <c r="C1678" s="1" t="s">
        <v>630</v>
      </c>
      <c r="D1678" s="15" t="s">
        <v>625</v>
      </c>
      <c r="E1678" s="1" t="s">
        <v>346</v>
      </c>
      <c r="F1678" s="30" t="s">
        <v>637</v>
      </c>
      <c r="G1678" s="30" t="s">
        <v>175</v>
      </c>
      <c r="H1678" s="316">
        <f t="shared" si="118"/>
        <v>-19800</v>
      </c>
      <c r="I1678" s="256">
        <f t="shared" si="113"/>
        <v>13.176470588235293</v>
      </c>
      <c r="K1678" t="s">
        <v>338</v>
      </c>
      <c r="L1678">
        <v>19</v>
      </c>
      <c r="M1678" s="2">
        <v>425</v>
      </c>
    </row>
    <row r="1679" spans="2:13" ht="12.75">
      <c r="B1679" s="278">
        <v>5600</v>
      </c>
      <c r="C1679" s="1" t="s">
        <v>630</v>
      </c>
      <c r="D1679" s="15" t="s">
        <v>625</v>
      </c>
      <c r="E1679" s="1" t="s">
        <v>346</v>
      </c>
      <c r="F1679" s="30" t="s">
        <v>637</v>
      </c>
      <c r="G1679" s="30" t="s">
        <v>175</v>
      </c>
      <c r="H1679" s="316">
        <f t="shared" si="118"/>
        <v>-25400</v>
      </c>
      <c r="I1679" s="256">
        <f t="shared" si="113"/>
        <v>13.176470588235293</v>
      </c>
      <c r="K1679" t="s">
        <v>338</v>
      </c>
      <c r="L1679">
        <v>19</v>
      </c>
      <c r="M1679" s="2">
        <v>425</v>
      </c>
    </row>
    <row r="1680" spans="1:13" s="18" customFormat="1" ht="12.75">
      <c r="A1680" s="15"/>
      <c r="B1680" s="203">
        <v>30000</v>
      </c>
      <c r="C1680" s="15" t="s">
        <v>326</v>
      </c>
      <c r="D1680" s="15" t="s">
        <v>625</v>
      </c>
      <c r="E1680" s="15" t="s">
        <v>822</v>
      </c>
      <c r="F1680" s="33" t="s">
        <v>889</v>
      </c>
      <c r="G1680" s="33" t="s">
        <v>640</v>
      </c>
      <c r="H1680" s="316">
        <f t="shared" si="118"/>
        <v>-55400</v>
      </c>
      <c r="I1680" s="256">
        <f t="shared" si="113"/>
        <v>70.58823529411765</v>
      </c>
      <c r="K1680" s="18" t="s">
        <v>877</v>
      </c>
      <c r="M1680" s="44">
        <v>425</v>
      </c>
    </row>
    <row r="1681" spans="1:13" s="60" customFormat="1" ht="12.75">
      <c r="A1681" s="14"/>
      <c r="B1681" s="279">
        <f>SUM(B1675:B1680)</f>
        <v>55400</v>
      </c>
      <c r="C1681" s="14" t="s">
        <v>1511</v>
      </c>
      <c r="D1681" s="14"/>
      <c r="E1681" s="14"/>
      <c r="F1681" s="21"/>
      <c r="G1681" s="21"/>
      <c r="H1681" s="317">
        <v>0</v>
      </c>
      <c r="I1681" s="318">
        <f t="shared" si="113"/>
        <v>130.35294117647058</v>
      </c>
      <c r="M1681" s="2">
        <v>425</v>
      </c>
    </row>
    <row r="1682" spans="2:13" ht="12.75">
      <c r="B1682" s="278"/>
      <c r="H1682" s="316">
        <f aca="true" t="shared" si="119" ref="H1682:H1689">H1681-B1682</f>
        <v>0</v>
      </c>
      <c r="I1682" s="256">
        <f t="shared" si="113"/>
        <v>0</v>
      </c>
      <c r="M1682" s="2">
        <v>425</v>
      </c>
    </row>
    <row r="1683" spans="2:13" ht="12.75">
      <c r="B1683" s="278"/>
      <c r="H1683" s="316">
        <f t="shared" si="119"/>
        <v>0</v>
      </c>
      <c r="I1683" s="256">
        <f t="shared" si="113"/>
        <v>0</v>
      </c>
      <c r="M1683" s="2">
        <v>425</v>
      </c>
    </row>
    <row r="1684" spans="2:13" ht="12.75">
      <c r="B1684" s="203">
        <v>1000</v>
      </c>
      <c r="C1684" s="15" t="s">
        <v>609</v>
      </c>
      <c r="D1684" s="15" t="s">
        <v>625</v>
      </c>
      <c r="E1684" s="15" t="s">
        <v>201</v>
      </c>
      <c r="F1684" s="30" t="s">
        <v>639</v>
      </c>
      <c r="G1684" s="33" t="s">
        <v>632</v>
      </c>
      <c r="H1684" s="316">
        <f t="shared" si="119"/>
        <v>-1000</v>
      </c>
      <c r="I1684" s="256">
        <f t="shared" si="113"/>
        <v>2.3529411764705883</v>
      </c>
      <c r="K1684" t="s">
        <v>635</v>
      </c>
      <c r="L1684">
        <v>19</v>
      </c>
      <c r="M1684" s="2">
        <v>425</v>
      </c>
    </row>
    <row r="1685" spans="2:13" ht="12.75">
      <c r="B1685" s="278">
        <v>1500</v>
      </c>
      <c r="C1685" s="15" t="s">
        <v>609</v>
      </c>
      <c r="D1685" s="15" t="s">
        <v>625</v>
      </c>
      <c r="E1685" s="1" t="s">
        <v>201</v>
      </c>
      <c r="F1685" s="30" t="s">
        <v>639</v>
      </c>
      <c r="G1685" s="30" t="s">
        <v>640</v>
      </c>
      <c r="H1685" s="316">
        <f t="shared" si="119"/>
        <v>-2500</v>
      </c>
      <c r="I1685" s="256">
        <f t="shared" si="113"/>
        <v>3.5294117647058822</v>
      </c>
      <c r="K1685" t="s">
        <v>635</v>
      </c>
      <c r="L1685">
        <v>19</v>
      </c>
      <c r="M1685" s="2">
        <v>425</v>
      </c>
    </row>
    <row r="1686" spans="2:13" ht="12.75">
      <c r="B1686" s="203">
        <v>1000</v>
      </c>
      <c r="C1686" s="15" t="s">
        <v>609</v>
      </c>
      <c r="D1686" s="15" t="s">
        <v>625</v>
      </c>
      <c r="E1686" s="15" t="s">
        <v>201</v>
      </c>
      <c r="F1686" s="85" t="s">
        <v>643</v>
      </c>
      <c r="G1686" s="33" t="s">
        <v>632</v>
      </c>
      <c r="H1686" s="316">
        <f t="shared" si="119"/>
        <v>-3500</v>
      </c>
      <c r="I1686" s="256">
        <f t="shared" si="113"/>
        <v>2.3529411764705883</v>
      </c>
      <c r="K1686" s="86" t="s">
        <v>633</v>
      </c>
      <c r="L1686">
        <v>19</v>
      </c>
      <c r="M1686" s="2">
        <v>425</v>
      </c>
    </row>
    <row r="1687" spans="2:13" ht="12.75">
      <c r="B1687" s="278">
        <v>1500</v>
      </c>
      <c r="C1687" s="15" t="s">
        <v>609</v>
      </c>
      <c r="D1687" s="15" t="s">
        <v>625</v>
      </c>
      <c r="E1687" s="1" t="s">
        <v>201</v>
      </c>
      <c r="F1687" s="85" t="s">
        <v>643</v>
      </c>
      <c r="G1687" s="30" t="s">
        <v>640</v>
      </c>
      <c r="H1687" s="316">
        <f t="shared" si="119"/>
        <v>-5000</v>
      </c>
      <c r="I1687" s="256">
        <f t="shared" si="113"/>
        <v>3.5294117647058822</v>
      </c>
      <c r="K1687" s="86" t="s">
        <v>633</v>
      </c>
      <c r="L1687">
        <v>19</v>
      </c>
      <c r="M1687" s="2">
        <v>425</v>
      </c>
    </row>
    <row r="1688" spans="2:13" ht="12.75">
      <c r="B1688" s="278">
        <v>2000</v>
      </c>
      <c r="C1688" s="1" t="s">
        <v>35</v>
      </c>
      <c r="D1688" s="15" t="s">
        <v>625</v>
      </c>
      <c r="E1688" s="1" t="s">
        <v>36</v>
      </c>
      <c r="F1688" s="30" t="s">
        <v>638</v>
      </c>
      <c r="G1688" s="30" t="s">
        <v>175</v>
      </c>
      <c r="H1688" s="316">
        <f t="shared" si="119"/>
        <v>-7000</v>
      </c>
      <c r="I1688" s="256">
        <f t="shared" si="113"/>
        <v>4.705882352941177</v>
      </c>
      <c r="K1688" t="s">
        <v>338</v>
      </c>
      <c r="L1688">
        <v>19</v>
      </c>
      <c r="M1688" s="2">
        <v>425</v>
      </c>
    </row>
    <row r="1689" spans="2:13" ht="12.75">
      <c r="B1689" s="278">
        <v>1500</v>
      </c>
      <c r="C1689" s="1" t="s">
        <v>35</v>
      </c>
      <c r="D1689" s="15" t="s">
        <v>625</v>
      </c>
      <c r="E1689" s="1" t="s">
        <v>36</v>
      </c>
      <c r="F1689" s="30" t="s">
        <v>638</v>
      </c>
      <c r="G1689" s="30" t="s">
        <v>301</v>
      </c>
      <c r="H1689" s="316">
        <f t="shared" si="119"/>
        <v>-8500</v>
      </c>
      <c r="I1689" s="256">
        <f aca="true" t="shared" si="120" ref="I1689:I1752">+B1689/M1689</f>
        <v>3.5294117647058822</v>
      </c>
      <c r="K1689" t="s">
        <v>338</v>
      </c>
      <c r="L1689">
        <v>19</v>
      </c>
      <c r="M1689" s="2">
        <v>425</v>
      </c>
    </row>
    <row r="1690" spans="1:13" s="60" customFormat="1" ht="12.75">
      <c r="A1690" s="14"/>
      <c r="B1690" s="279">
        <f>SUM(B1684:B1689)</f>
        <v>8500</v>
      </c>
      <c r="C1690" s="14"/>
      <c r="D1690" s="14"/>
      <c r="E1690" s="14" t="s">
        <v>201</v>
      </c>
      <c r="F1690" s="21"/>
      <c r="G1690" s="21"/>
      <c r="H1690" s="317">
        <v>0</v>
      </c>
      <c r="I1690" s="318">
        <f t="shared" si="120"/>
        <v>20</v>
      </c>
      <c r="M1690" s="2">
        <v>425</v>
      </c>
    </row>
    <row r="1691" spans="2:13" ht="12.75">
      <c r="B1691" s="74"/>
      <c r="H1691" s="316">
        <f aca="true" t="shared" si="121" ref="H1691:H1698">H1690-B1691</f>
        <v>0</v>
      </c>
      <c r="I1691" s="256">
        <f t="shared" si="120"/>
        <v>0</v>
      </c>
      <c r="M1691" s="2">
        <v>425</v>
      </c>
    </row>
    <row r="1692" spans="2:13" ht="12.75">
      <c r="B1692" s="74"/>
      <c r="H1692" s="316">
        <f t="shared" si="121"/>
        <v>0</v>
      </c>
      <c r="I1692" s="256">
        <f t="shared" si="120"/>
        <v>0</v>
      </c>
      <c r="M1692" s="2">
        <v>425</v>
      </c>
    </row>
    <row r="1693" spans="2:13" ht="12.75">
      <c r="B1693" s="198">
        <v>5000</v>
      </c>
      <c r="C1693" s="15" t="s">
        <v>312</v>
      </c>
      <c r="D1693" s="15" t="s">
        <v>625</v>
      </c>
      <c r="E1693" s="36" t="s">
        <v>86</v>
      </c>
      <c r="F1693" s="30" t="s">
        <v>644</v>
      </c>
      <c r="G1693" s="34" t="s">
        <v>632</v>
      </c>
      <c r="H1693" s="316">
        <f t="shared" si="121"/>
        <v>-5000</v>
      </c>
      <c r="I1693" s="256">
        <f t="shared" si="120"/>
        <v>11.764705882352942</v>
      </c>
      <c r="K1693" t="s">
        <v>635</v>
      </c>
      <c r="L1693">
        <v>19</v>
      </c>
      <c r="M1693" s="2">
        <v>425</v>
      </c>
    </row>
    <row r="1694" spans="2:13" ht="12.75">
      <c r="B1694" s="198">
        <v>5000</v>
      </c>
      <c r="C1694" s="15" t="s">
        <v>312</v>
      </c>
      <c r="D1694" s="15" t="s">
        <v>625</v>
      </c>
      <c r="E1694" s="36" t="s">
        <v>86</v>
      </c>
      <c r="F1694" s="30" t="s">
        <v>644</v>
      </c>
      <c r="G1694" s="34" t="s">
        <v>640</v>
      </c>
      <c r="H1694" s="316">
        <f t="shared" si="121"/>
        <v>-10000</v>
      </c>
      <c r="I1694" s="256">
        <f t="shared" si="120"/>
        <v>11.764705882352942</v>
      </c>
      <c r="K1694" t="s">
        <v>635</v>
      </c>
      <c r="L1694">
        <v>19</v>
      </c>
      <c r="M1694" s="2">
        <v>425</v>
      </c>
    </row>
    <row r="1695" spans="2:13" ht="12.75">
      <c r="B1695" s="198">
        <v>5000</v>
      </c>
      <c r="C1695" s="15" t="s">
        <v>312</v>
      </c>
      <c r="D1695" s="15" t="s">
        <v>625</v>
      </c>
      <c r="E1695" s="36" t="s">
        <v>86</v>
      </c>
      <c r="F1695" s="85" t="s">
        <v>645</v>
      </c>
      <c r="G1695" s="34" t="s">
        <v>632</v>
      </c>
      <c r="H1695" s="316">
        <f t="shared" si="121"/>
        <v>-15000</v>
      </c>
      <c r="I1695" s="256">
        <f t="shared" si="120"/>
        <v>11.764705882352942</v>
      </c>
      <c r="K1695" s="86" t="s">
        <v>633</v>
      </c>
      <c r="M1695" s="2">
        <v>425</v>
      </c>
    </row>
    <row r="1696" spans="2:13" ht="12.75">
      <c r="B1696" s="198">
        <v>5000</v>
      </c>
      <c r="C1696" s="15" t="s">
        <v>312</v>
      </c>
      <c r="D1696" s="15" t="s">
        <v>625</v>
      </c>
      <c r="E1696" s="36" t="s">
        <v>86</v>
      </c>
      <c r="F1696" s="85" t="s">
        <v>645</v>
      </c>
      <c r="G1696" s="34" t="s">
        <v>640</v>
      </c>
      <c r="H1696" s="316">
        <f t="shared" si="121"/>
        <v>-20000</v>
      </c>
      <c r="I1696" s="256">
        <f t="shared" si="120"/>
        <v>11.764705882352942</v>
      </c>
      <c r="K1696" s="86" t="s">
        <v>633</v>
      </c>
      <c r="M1696" s="2">
        <v>425</v>
      </c>
    </row>
    <row r="1697" spans="2:13" ht="12.75">
      <c r="B1697" s="257">
        <v>5000</v>
      </c>
      <c r="C1697" s="1" t="s">
        <v>69</v>
      </c>
      <c r="D1697" s="15" t="s">
        <v>625</v>
      </c>
      <c r="E1697" s="1" t="s">
        <v>346</v>
      </c>
      <c r="F1697" s="30" t="s">
        <v>646</v>
      </c>
      <c r="G1697" s="30" t="s">
        <v>173</v>
      </c>
      <c r="H1697" s="316">
        <f t="shared" si="121"/>
        <v>-25000</v>
      </c>
      <c r="I1697" s="256">
        <f t="shared" si="120"/>
        <v>11.764705882352942</v>
      </c>
      <c r="K1697" t="s">
        <v>338</v>
      </c>
      <c r="L1697">
        <v>19</v>
      </c>
      <c r="M1697" s="2">
        <v>425</v>
      </c>
    </row>
    <row r="1698" spans="2:13" ht="12.75">
      <c r="B1698" s="257">
        <v>5000</v>
      </c>
      <c r="C1698" s="79" t="s">
        <v>69</v>
      </c>
      <c r="D1698" s="15" t="s">
        <v>625</v>
      </c>
      <c r="E1698" s="79" t="s">
        <v>346</v>
      </c>
      <c r="F1698" s="85" t="s">
        <v>647</v>
      </c>
      <c r="G1698" s="85" t="s">
        <v>175</v>
      </c>
      <c r="H1698" s="316">
        <f t="shared" si="121"/>
        <v>-30000</v>
      </c>
      <c r="I1698" s="256">
        <f t="shared" si="120"/>
        <v>11.764705882352942</v>
      </c>
      <c r="K1698" t="s">
        <v>338</v>
      </c>
      <c r="L1698">
        <v>19</v>
      </c>
      <c r="M1698" s="2">
        <v>425</v>
      </c>
    </row>
    <row r="1699" spans="1:13" s="60" customFormat="1" ht="12.75">
      <c r="A1699" s="14"/>
      <c r="B1699" s="357">
        <f>SUM(B1693:B1698)</f>
        <v>30000</v>
      </c>
      <c r="C1699" s="14" t="s">
        <v>312</v>
      </c>
      <c r="D1699" s="14"/>
      <c r="E1699" s="14"/>
      <c r="F1699" s="21"/>
      <c r="G1699" s="21"/>
      <c r="H1699" s="317">
        <v>0</v>
      </c>
      <c r="I1699" s="318">
        <f t="shared" si="120"/>
        <v>70.58823529411765</v>
      </c>
      <c r="M1699" s="2">
        <v>425</v>
      </c>
    </row>
    <row r="1700" spans="2:13" ht="12.75">
      <c r="B1700" s="257"/>
      <c r="H1700" s="316">
        <f aca="true" t="shared" si="122" ref="H1700:H1708">H1699-B1700</f>
        <v>0</v>
      </c>
      <c r="I1700" s="256">
        <f t="shared" si="120"/>
        <v>0</v>
      </c>
      <c r="M1700" s="2">
        <v>425</v>
      </c>
    </row>
    <row r="1701" spans="2:13" ht="12.75">
      <c r="B1701" s="257"/>
      <c r="H1701" s="316">
        <f t="shared" si="122"/>
        <v>0</v>
      </c>
      <c r="I1701" s="256">
        <f t="shared" si="120"/>
        <v>0</v>
      </c>
      <c r="M1701" s="2">
        <v>425</v>
      </c>
    </row>
    <row r="1702" spans="1:13" ht="12.75">
      <c r="A1702" s="15"/>
      <c r="B1702" s="198">
        <v>2000</v>
      </c>
      <c r="C1702" s="15" t="s">
        <v>313</v>
      </c>
      <c r="D1702" s="15" t="s">
        <v>625</v>
      </c>
      <c r="E1702" s="15" t="s">
        <v>86</v>
      </c>
      <c r="F1702" s="30" t="s">
        <v>639</v>
      </c>
      <c r="G1702" s="33" t="s">
        <v>632</v>
      </c>
      <c r="H1702" s="316">
        <f t="shared" si="122"/>
        <v>-2000</v>
      </c>
      <c r="I1702" s="256">
        <f t="shared" si="120"/>
        <v>4.705882352941177</v>
      </c>
      <c r="J1702" s="18"/>
      <c r="K1702" t="s">
        <v>635</v>
      </c>
      <c r="L1702">
        <v>19</v>
      </c>
      <c r="M1702" s="2">
        <v>425</v>
      </c>
    </row>
    <row r="1703" spans="2:13" ht="12.75">
      <c r="B1703" s="198">
        <v>2000</v>
      </c>
      <c r="C1703" s="1" t="s">
        <v>313</v>
      </c>
      <c r="D1703" s="15" t="s">
        <v>625</v>
      </c>
      <c r="E1703" s="1" t="s">
        <v>86</v>
      </c>
      <c r="F1703" s="30" t="s">
        <v>639</v>
      </c>
      <c r="G1703" s="30" t="s">
        <v>640</v>
      </c>
      <c r="H1703" s="316">
        <f t="shared" si="122"/>
        <v>-4000</v>
      </c>
      <c r="I1703" s="256">
        <f t="shared" si="120"/>
        <v>4.705882352941177</v>
      </c>
      <c r="K1703" t="s">
        <v>635</v>
      </c>
      <c r="L1703">
        <v>19</v>
      </c>
      <c r="M1703" s="2">
        <v>425</v>
      </c>
    </row>
    <row r="1704" spans="1:13" ht="12.75">
      <c r="A1704" s="15"/>
      <c r="B1704" s="198">
        <v>2000</v>
      </c>
      <c r="C1704" s="15" t="s">
        <v>313</v>
      </c>
      <c r="D1704" s="15" t="s">
        <v>625</v>
      </c>
      <c r="E1704" s="15" t="s">
        <v>86</v>
      </c>
      <c r="F1704" s="85" t="s">
        <v>643</v>
      </c>
      <c r="G1704" s="33" t="s">
        <v>632</v>
      </c>
      <c r="H1704" s="316">
        <f t="shared" si="122"/>
        <v>-6000</v>
      </c>
      <c r="I1704" s="256">
        <f t="shared" si="120"/>
        <v>4.705882352941177</v>
      </c>
      <c r="J1704" s="18"/>
      <c r="K1704" s="86" t="s">
        <v>633</v>
      </c>
      <c r="L1704">
        <v>19</v>
      </c>
      <c r="M1704" s="2">
        <v>425</v>
      </c>
    </row>
    <row r="1705" spans="2:13" ht="12.75">
      <c r="B1705" s="198">
        <v>2000</v>
      </c>
      <c r="C1705" s="1" t="s">
        <v>313</v>
      </c>
      <c r="D1705" s="15" t="s">
        <v>625</v>
      </c>
      <c r="E1705" s="1" t="s">
        <v>86</v>
      </c>
      <c r="F1705" s="85" t="s">
        <v>643</v>
      </c>
      <c r="G1705" s="30" t="s">
        <v>640</v>
      </c>
      <c r="H1705" s="316">
        <f t="shared" si="122"/>
        <v>-8000</v>
      </c>
      <c r="I1705" s="256">
        <f t="shared" si="120"/>
        <v>4.705882352941177</v>
      </c>
      <c r="K1705" s="86" t="s">
        <v>633</v>
      </c>
      <c r="L1705">
        <v>19</v>
      </c>
      <c r="M1705" s="2">
        <v>425</v>
      </c>
    </row>
    <row r="1706" spans="2:13" ht="12.75">
      <c r="B1706" s="257">
        <v>2000</v>
      </c>
      <c r="C1706" s="1" t="s">
        <v>39</v>
      </c>
      <c r="D1706" s="15" t="s">
        <v>625</v>
      </c>
      <c r="E1706" s="1" t="s">
        <v>346</v>
      </c>
      <c r="F1706" s="30" t="s">
        <v>638</v>
      </c>
      <c r="G1706" s="30" t="s">
        <v>175</v>
      </c>
      <c r="H1706" s="316">
        <f t="shared" si="122"/>
        <v>-10000</v>
      </c>
      <c r="I1706" s="256">
        <f t="shared" si="120"/>
        <v>4.705882352941177</v>
      </c>
      <c r="K1706" t="s">
        <v>338</v>
      </c>
      <c r="L1706">
        <v>19</v>
      </c>
      <c r="M1706" s="2">
        <v>425</v>
      </c>
    </row>
    <row r="1707" spans="2:13" ht="12.75">
      <c r="B1707" s="257">
        <v>2000</v>
      </c>
      <c r="C1707" s="1" t="s">
        <v>39</v>
      </c>
      <c r="D1707" s="15" t="s">
        <v>625</v>
      </c>
      <c r="E1707" s="1" t="s">
        <v>346</v>
      </c>
      <c r="F1707" s="30" t="s">
        <v>638</v>
      </c>
      <c r="G1707" s="30" t="s">
        <v>301</v>
      </c>
      <c r="H1707" s="316">
        <f t="shared" si="122"/>
        <v>-12000</v>
      </c>
      <c r="I1707" s="256">
        <f t="shared" si="120"/>
        <v>4.705882352941177</v>
      </c>
      <c r="K1707" t="s">
        <v>338</v>
      </c>
      <c r="L1707">
        <v>19</v>
      </c>
      <c r="M1707" s="2">
        <v>425</v>
      </c>
    </row>
    <row r="1708" spans="2:13" ht="12.75">
      <c r="B1708" s="257">
        <v>1000</v>
      </c>
      <c r="C1708" s="1" t="s">
        <v>39</v>
      </c>
      <c r="D1708" s="15" t="s">
        <v>625</v>
      </c>
      <c r="E1708" s="1" t="s">
        <v>346</v>
      </c>
      <c r="F1708" s="30" t="s">
        <v>638</v>
      </c>
      <c r="G1708" s="30" t="s">
        <v>301</v>
      </c>
      <c r="H1708" s="316">
        <f t="shared" si="122"/>
        <v>-13000</v>
      </c>
      <c r="I1708" s="256">
        <f t="shared" si="120"/>
        <v>2.3529411764705883</v>
      </c>
      <c r="K1708" t="s">
        <v>338</v>
      </c>
      <c r="L1708">
        <v>19</v>
      </c>
      <c r="M1708" s="2">
        <v>425</v>
      </c>
    </row>
    <row r="1709" spans="1:13" s="60" customFormat="1" ht="12.75">
      <c r="A1709" s="14"/>
      <c r="B1709" s="357">
        <f>SUM(B1702:B1708)</f>
        <v>13000</v>
      </c>
      <c r="C1709" s="14" t="s">
        <v>313</v>
      </c>
      <c r="D1709" s="14"/>
      <c r="E1709" s="14"/>
      <c r="F1709" s="21"/>
      <c r="G1709" s="21"/>
      <c r="H1709" s="317">
        <v>0</v>
      </c>
      <c r="I1709" s="318">
        <f t="shared" si="120"/>
        <v>30.58823529411765</v>
      </c>
      <c r="M1709" s="2">
        <v>425</v>
      </c>
    </row>
    <row r="1710" spans="2:13" ht="12.75">
      <c r="B1710" s="35"/>
      <c r="D1710" s="15"/>
      <c r="H1710" s="316">
        <f>H1709-B1710</f>
        <v>0</v>
      </c>
      <c r="I1710" s="256">
        <f t="shared" si="120"/>
        <v>0</v>
      </c>
      <c r="M1710" s="2">
        <v>425</v>
      </c>
    </row>
    <row r="1711" spans="2:13" ht="12.75">
      <c r="B1711" s="35"/>
      <c r="D1711" s="15"/>
      <c r="H1711" s="316">
        <f>H1710-B1711</f>
        <v>0</v>
      </c>
      <c r="I1711" s="256">
        <f t="shared" si="120"/>
        <v>0</v>
      </c>
      <c r="M1711" s="2">
        <v>425</v>
      </c>
    </row>
    <row r="1712" spans="2:13" ht="12.75">
      <c r="B1712" s="346">
        <v>80000</v>
      </c>
      <c r="C1712" s="1" t="s">
        <v>650</v>
      </c>
      <c r="D1712" s="15" t="s">
        <v>625</v>
      </c>
      <c r="E1712" s="1" t="s">
        <v>649</v>
      </c>
      <c r="F1712" s="80" t="s">
        <v>1450</v>
      </c>
      <c r="G1712" s="30" t="s">
        <v>301</v>
      </c>
      <c r="H1712" s="316">
        <f>H1711-B1712</f>
        <v>-80000</v>
      </c>
      <c r="I1712" s="256">
        <f t="shared" si="120"/>
        <v>188.23529411764707</v>
      </c>
      <c r="K1712" t="s">
        <v>338</v>
      </c>
      <c r="L1712">
        <v>19</v>
      </c>
      <c r="M1712" s="2">
        <v>425</v>
      </c>
    </row>
    <row r="1713" spans="2:13" ht="12.75">
      <c r="B1713" s="257">
        <v>40000</v>
      </c>
      <c r="C1713" s="1" t="s">
        <v>648</v>
      </c>
      <c r="D1713" s="15" t="s">
        <v>625</v>
      </c>
      <c r="E1713" s="1" t="s">
        <v>649</v>
      </c>
      <c r="F1713" s="30" t="s">
        <v>639</v>
      </c>
      <c r="G1713" s="30" t="s">
        <v>640</v>
      </c>
      <c r="H1713" s="316">
        <f>H1712-B1713</f>
        <v>-120000</v>
      </c>
      <c r="I1713" s="256">
        <f t="shared" si="120"/>
        <v>94.11764705882354</v>
      </c>
      <c r="K1713" t="s">
        <v>635</v>
      </c>
      <c r="L1713">
        <v>19</v>
      </c>
      <c r="M1713" s="2">
        <v>425</v>
      </c>
    </row>
    <row r="1714" spans="2:13" ht="12.75">
      <c r="B1714" s="257">
        <v>40000</v>
      </c>
      <c r="C1714" s="1" t="s">
        <v>648</v>
      </c>
      <c r="D1714" s="15" t="s">
        <v>625</v>
      </c>
      <c r="E1714" s="1" t="s">
        <v>649</v>
      </c>
      <c r="F1714" s="85" t="s">
        <v>643</v>
      </c>
      <c r="G1714" s="30" t="s">
        <v>640</v>
      </c>
      <c r="H1714" s="316">
        <f>H1713-B1714</f>
        <v>-160000</v>
      </c>
      <c r="I1714" s="256">
        <f t="shared" si="120"/>
        <v>94.11764705882354</v>
      </c>
      <c r="K1714" s="86" t="s">
        <v>633</v>
      </c>
      <c r="L1714">
        <v>19</v>
      </c>
      <c r="M1714" s="2">
        <v>425</v>
      </c>
    </row>
    <row r="1715" spans="1:13" s="60" customFormat="1" ht="12.75">
      <c r="A1715" s="14"/>
      <c r="B1715" s="110">
        <f>SUM(B1712:B1714)</f>
        <v>160000</v>
      </c>
      <c r="C1715" s="14"/>
      <c r="D1715" s="14"/>
      <c r="E1715" s="14" t="s">
        <v>1470</v>
      </c>
      <c r="F1715" s="21"/>
      <c r="G1715" s="21"/>
      <c r="H1715" s="317">
        <v>0</v>
      </c>
      <c r="I1715" s="318">
        <f t="shared" si="120"/>
        <v>376.47058823529414</v>
      </c>
      <c r="M1715" s="2">
        <v>425</v>
      </c>
    </row>
    <row r="1716" spans="2:13" ht="12.75">
      <c r="B1716" s="35"/>
      <c r="D1716" s="15"/>
      <c r="H1716" s="316">
        <f>H1715-B1716</f>
        <v>0</v>
      </c>
      <c r="I1716" s="256">
        <f t="shared" si="120"/>
        <v>0</v>
      </c>
      <c r="M1716" s="2">
        <v>425</v>
      </c>
    </row>
    <row r="1717" spans="2:13" ht="12.75">
      <c r="B1717" s="35"/>
      <c r="D1717" s="15"/>
      <c r="H1717" s="316">
        <f>H1716-B1717</f>
        <v>0</v>
      </c>
      <c r="I1717" s="256">
        <f t="shared" si="120"/>
        <v>0</v>
      </c>
      <c r="M1717" s="2">
        <v>425</v>
      </c>
    </row>
    <row r="1718" spans="2:13" ht="12.75">
      <c r="B1718" s="74"/>
      <c r="H1718" s="316">
        <f>H1717-B1718</f>
        <v>0</v>
      </c>
      <c r="I1718" s="256">
        <f t="shared" si="120"/>
        <v>0</v>
      </c>
      <c r="M1718" s="2">
        <v>425</v>
      </c>
    </row>
    <row r="1719" spans="2:13" ht="12.75">
      <c r="B1719" s="74"/>
      <c r="H1719" s="316">
        <f>H1718-B1719</f>
        <v>0</v>
      </c>
      <c r="I1719" s="256">
        <f t="shared" si="120"/>
        <v>0</v>
      </c>
      <c r="M1719" s="2">
        <v>425</v>
      </c>
    </row>
    <row r="1720" spans="1:13" s="60" customFormat="1" ht="12.75">
      <c r="A1720" s="63"/>
      <c r="B1720" s="73">
        <f>+B1726+B1731+B1739+B1744+B1750+B1758</f>
        <v>270000</v>
      </c>
      <c r="C1720" s="68" t="s">
        <v>1576</v>
      </c>
      <c r="D1720" s="87" t="s">
        <v>1435</v>
      </c>
      <c r="E1720" s="68" t="s">
        <v>188</v>
      </c>
      <c r="F1720" s="70" t="s">
        <v>334</v>
      </c>
      <c r="G1720" s="77" t="s">
        <v>1434</v>
      </c>
      <c r="H1720" s="317"/>
      <c r="I1720" s="318">
        <f t="shared" si="120"/>
        <v>635.2941176470588</v>
      </c>
      <c r="J1720" s="66"/>
      <c r="K1720" s="66"/>
      <c r="L1720" s="67"/>
      <c r="M1720" s="2">
        <v>425</v>
      </c>
    </row>
    <row r="1721" spans="2:13" ht="12.75">
      <c r="B1721" s="74"/>
      <c r="H1721" s="316">
        <v>0</v>
      </c>
      <c r="I1721" s="256">
        <f t="shared" si="120"/>
        <v>0</v>
      </c>
      <c r="M1721" s="2">
        <v>425</v>
      </c>
    </row>
    <row r="1722" spans="2:13" ht="12.75">
      <c r="B1722" s="257">
        <v>5000</v>
      </c>
      <c r="C1722" s="1" t="s">
        <v>18</v>
      </c>
      <c r="D1722" s="1" t="s">
        <v>626</v>
      </c>
      <c r="E1722" s="1" t="s">
        <v>338</v>
      </c>
      <c r="F1722" s="62" t="s">
        <v>651</v>
      </c>
      <c r="G1722" s="30" t="s">
        <v>364</v>
      </c>
      <c r="H1722" s="316">
        <f>H1721-B1722</f>
        <v>-5000</v>
      </c>
      <c r="I1722" s="256">
        <f t="shared" si="120"/>
        <v>11.764705882352942</v>
      </c>
      <c r="K1722" t="s">
        <v>0</v>
      </c>
      <c r="L1722">
        <v>25</v>
      </c>
      <c r="M1722" s="2">
        <v>425</v>
      </c>
    </row>
    <row r="1723" spans="2:13" ht="12.75">
      <c r="B1723" s="257">
        <v>2000</v>
      </c>
      <c r="C1723" s="1" t="s">
        <v>18</v>
      </c>
      <c r="D1723" s="1" t="s">
        <v>626</v>
      </c>
      <c r="E1723" s="1" t="s">
        <v>338</v>
      </c>
      <c r="F1723" s="62" t="s">
        <v>652</v>
      </c>
      <c r="G1723" s="30" t="s">
        <v>364</v>
      </c>
      <c r="H1723" s="316">
        <f>H1722-B1723</f>
        <v>-7000</v>
      </c>
      <c r="I1723" s="256">
        <f t="shared" si="120"/>
        <v>4.705882352941177</v>
      </c>
      <c r="K1723" t="s">
        <v>0</v>
      </c>
      <c r="L1723">
        <v>25</v>
      </c>
      <c r="M1723" s="2">
        <v>425</v>
      </c>
    </row>
    <row r="1724" spans="2:13" ht="12.75">
      <c r="B1724" s="198">
        <v>5000</v>
      </c>
      <c r="C1724" s="1" t="s">
        <v>18</v>
      </c>
      <c r="D1724" s="1" t="s">
        <v>626</v>
      </c>
      <c r="E1724" s="1" t="s">
        <v>338</v>
      </c>
      <c r="F1724" s="62" t="s">
        <v>653</v>
      </c>
      <c r="G1724" s="30" t="s">
        <v>366</v>
      </c>
      <c r="H1724" s="316">
        <f>H1723-B1724</f>
        <v>-12000</v>
      </c>
      <c r="I1724" s="256">
        <f t="shared" si="120"/>
        <v>11.764705882352942</v>
      </c>
      <c r="K1724" t="s">
        <v>0</v>
      </c>
      <c r="L1724">
        <v>25</v>
      </c>
      <c r="M1724" s="2">
        <v>425</v>
      </c>
    </row>
    <row r="1725" spans="2:13" ht="12.75">
      <c r="B1725" s="257">
        <v>10000</v>
      </c>
      <c r="C1725" s="1" t="s">
        <v>18</v>
      </c>
      <c r="D1725" s="1" t="s">
        <v>626</v>
      </c>
      <c r="E1725" s="1" t="s">
        <v>338</v>
      </c>
      <c r="F1725" s="62" t="s">
        <v>654</v>
      </c>
      <c r="G1725" s="30" t="s">
        <v>368</v>
      </c>
      <c r="H1725" s="316">
        <f>H1724-B1725</f>
        <v>-22000</v>
      </c>
      <c r="I1725" s="256">
        <f t="shared" si="120"/>
        <v>23.529411764705884</v>
      </c>
      <c r="K1725" t="s">
        <v>0</v>
      </c>
      <c r="L1725">
        <v>25</v>
      </c>
      <c r="M1725" s="2">
        <v>425</v>
      </c>
    </row>
    <row r="1726" spans="1:13" s="67" customFormat="1" ht="12.75">
      <c r="A1726" s="63"/>
      <c r="B1726" s="358">
        <f>SUM(B1722:B1725)</f>
        <v>22000</v>
      </c>
      <c r="C1726" s="78" t="s">
        <v>18</v>
      </c>
      <c r="D1726" s="63"/>
      <c r="E1726" s="63"/>
      <c r="F1726" s="65"/>
      <c r="G1726" s="65"/>
      <c r="H1726" s="317">
        <v>0</v>
      </c>
      <c r="I1726" s="318">
        <f t="shared" si="120"/>
        <v>51.76470588235294</v>
      </c>
      <c r="M1726" s="2">
        <v>425</v>
      </c>
    </row>
    <row r="1727" spans="2:13" ht="12.75">
      <c r="B1727" s="74"/>
      <c r="H1727" s="316">
        <f>H1726-B1727</f>
        <v>0</v>
      </c>
      <c r="I1727" s="256">
        <f t="shared" si="120"/>
        <v>0</v>
      </c>
      <c r="M1727" s="2">
        <v>425</v>
      </c>
    </row>
    <row r="1728" spans="2:13" ht="12.75">
      <c r="B1728" s="74"/>
      <c r="H1728" s="316">
        <f>H1727-B1728</f>
        <v>0</v>
      </c>
      <c r="I1728" s="256">
        <f t="shared" si="120"/>
        <v>0</v>
      </c>
      <c r="M1728" s="2">
        <v>425</v>
      </c>
    </row>
    <row r="1729" spans="1:13" ht="12.75">
      <c r="A1729" s="15"/>
      <c r="B1729" s="203">
        <v>3000</v>
      </c>
      <c r="C1729" s="15" t="s">
        <v>607</v>
      </c>
      <c r="D1729" s="15" t="s">
        <v>626</v>
      </c>
      <c r="E1729" s="15" t="s">
        <v>346</v>
      </c>
      <c r="F1729" s="33" t="s">
        <v>655</v>
      </c>
      <c r="G1729" s="33" t="s">
        <v>364</v>
      </c>
      <c r="H1729" s="316">
        <f>H1728-B1729</f>
        <v>-3000</v>
      </c>
      <c r="I1729" s="256">
        <f t="shared" si="120"/>
        <v>7.0588235294117645</v>
      </c>
      <c r="J1729" s="18"/>
      <c r="K1729" t="s">
        <v>338</v>
      </c>
      <c r="L1729" s="18">
        <v>25</v>
      </c>
      <c r="M1729" s="2">
        <v>425</v>
      </c>
    </row>
    <row r="1730" spans="2:13" ht="12.75">
      <c r="B1730" s="278">
        <v>3000</v>
      </c>
      <c r="C1730" s="1" t="s">
        <v>348</v>
      </c>
      <c r="D1730" s="15" t="s">
        <v>626</v>
      </c>
      <c r="E1730" s="1" t="s">
        <v>346</v>
      </c>
      <c r="F1730" s="30" t="s">
        <v>656</v>
      </c>
      <c r="G1730" s="30" t="s">
        <v>368</v>
      </c>
      <c r="H1730" s="316">
        <f>H1729-B1730</f>
        <v>-6000</v>
      </c>
      <c r="I1730" s="256">
        <f t="shared" si="120"/>
        <v>7.0588235294117645</v>
      </c>
      <c r="K1730" t="s">
        <v>338</v>
      </c>
      <c r="L1730" s="18">
        <v>25</v>
      </c>
      <c r="M1730" s="2">
        <v>425</v>
      </c>
    </row>
    <row r="1731" spans="1:13" s="67" customFormat="1" ht="12.75">
      <c r="A1731" s="63"/>
      <c r="B1731" s="367">
        <f>SUM(B1729:B1730)</f>
        <v>6000</v>
      </c>
      <c r="C1731" s="78" t="s">
        <v>68</v>
      </c>
      <c r="D1731" s="63"/>
      <c r="E1731" s="63"/>
      <c r="F1731" s="65"/>
      <c r="G1731" s="65"/>
      <c r="H1731" s="317">
        <v>0</v>
      </c>
      <c r="I1731" s="318">
        <f t="shared" si="120"/>
        <v>14.117647058823529</v>
      </c>
      <c r="M1731" s="2">
        <v>425</v>
      </c>
    </row>
    <row r="1732" spans="2:13" ht="12.75">
      <c r="B1732" s="278"/>
      <c r="H1732" s="316">
        <f aca="true" t="shared" si="123" ref="H1732:H1738">H1731-B1732</f>
        <v>0</v>
      </c>
      <c r="I1732" s="256">
        <f t="shared" si="120"/>
        <v>0</v>
      </c>
      <c r="M1732" s="2">
        <v>425</v>
      </c>
    </row>
    <row r="1733" spans="2:13" ht="12.75">
      <c r="B1733" s="278"/>
      <c r="H1733" s="316">
        <f t="shared" si="123"/>
        <v>0</v>
      </c>
      <c r="I1733" s="256">
        <f t="shared" si="120"/>
        <v>0</v>
      </c>
      <c r="M1733" s="2">
        <v>425</v>
      </c>
    </row>
    <row r="1734" spans="2:13" ht="12.75">
      <c r="B1734" s="278">
        <v>2000</v>
      </c>
      <c r="C1734" s="1" t="s">
        <v>35</v>
      </c>
      <c r="D1734" s="15" t="s">
        <v>626</v>
      </c>
      <c r="E1734" s="1" t="s">
        <v>36</v>
      </c>
      <c r="F1734" s="33" t="s">
        <v>657</v>
      </c>
      <c r="G1734" s="30" t="s">
        <v>364</v>
      </c>
      <c r="H1734" s="316">
        <f t="shared" si="123"/>
        <v>-2000</v>
      </c>
      <c r="I1734" s="256">
        <f t="shared" si="120"/>
        <v>4.705882352941177</v>
      </c>
      <c r="K1734" t="s">
        <v>338</v>
      </c>
      <c r="L1734" s="18">
        <v>25</v>
      </c>
      <c r="M1734" s="2">
        <v>425</v>
      </c>
    </row>
    <row r="1735" spans="1:13" ht="12.75">
      <c r="A1735" s="15"/>
      <c r="B1735" s="203">
        <v>20000</v>
      </c>
      <c r="C1735" s="15" t="s">
        <v>1509</v>
      </c>
      <c r="D1735" s="15" t="s">
        <v>626</v>
      </c>
      <c r="E1735" s="1" t="s">
        <v>36</v>
      </c>
      <c r="F1735" s="80" t="s">
        <v>1452</v>
      </c>
      <c r="G1735" s="30" t="s">
        <v>366</v>
      </c>
      <c r="H1735" s="316">
        <f t="shared" si="123"/>
        <v>-22000</v>
      </c>
      <c r="I1735" s="256">
        <f t="shared" si="120"/>
        <v>47.05882352941177</v>
      </c>
      <c r="K1735" t="s">
        <v>338</v>
      </c>
      <c r="L1735" s="18">
        <v>25</v>
      </c>
      <c r="M1735" s="2">
        <v>425</v>
      </c>
    </row>
    <row r="1736" spans="2:13" ht="12.75">
      <c r="B1736" s="278">
        <v>2000</v>
      </c>
      <c r="C1736" s="1" t="s">
        <v>35</v>
      </c>
      <c r="D1736" s="15" t="s">
        <v>626</v>
      </c>
      <c r="E1736" s="1" t="s">
        <v>36</v>
      </c>
      <c r="F1736" s="33" t="s">
        <v>657</v>
      </c>
      <c r="G1736" s="30" t="s">
        <v>366</v>
      </c>
      <c r="H1736" s="316">
        <f t="shared" si="123"/>
        <v>-24000</v>
      </c>
      <c r="I1736" s="256">
        <f t="shared" si="120"/>
        <v>4.705882352941177</v>
      </c>
      <c r="K1736" t="s">
        <v>338</v>
      </c>
      <c r="L1736" s="18">
        <v>25</v>
      </c>
      <c r="M1736" s="2">
        <v>425</v>
      </c>
    </row>
    <row r="1737" spans="2:13" ht="12.75">
      <c r="B1737" s="278">
        <v>2000</v>
      </c>
      <c r="C1737" s="1" t="s">
        <v>35</v>
      </c>
      <c r="D1737" s="15" t="s">
        <v>626</v>
      </c>
      <c r="E1737" s="1" t="s">
        <v>36</v>
      </c>
      <c r="F1737" s="33" t="s">
        <v>657</v>
      </c>
      <c r="G1737" s="30" t="s">
        <v>368</v>
      </c>
      <c r="H1737" s="316">
        <f t="shared" si="123"/>
        <v>-26000</v>
      </c>
      <c r="I1737" s="256">
        <f t="shared" si="120"/>
        <v>4.705882352941177</v>
      </c>
      <c r="K1737" t="s">
        <v>338</v>
      </c>
      <c r="L1737" s="18">
        <v>25</v>
      </c>
      <c r="M1737" s="2">
        <v>425</v>
      </c>
    </row>
    <row r="1738" spans="2:13" ht="12.75">
      <c r="B1738" s="203">
        <v>20000</v>
      </c>
      <c r="C1738" s="15" t="s">
        <v>1509</v>
      </c>
      <c r="D1738" s="15" t="s">
        <v>626</v>
      </c>
      <c r="E1738" s="1" t="s">
        <v>36</v>
      </c>
      <c r="F1738" s="80" t="s">
        <v>1453</v>
      </c>
      <c r="G1738" s="30" t="s">
        <v>368</v>
      </c>
      <c r="H1738" s="316">
        <f t="shared" si="123"/>
        <v>-46000</v>
      </c>
      <c r="I1738" s="256">
        <f t="shared" si="120"/>
        <v>47.05882352941177</v>
      </c>
      <c r="K1738" t="s">
        <v>338</v>
      </c>
      <c r="L1738" s="18">
        <v>25</v>
      </c>
      <c r="M1738" s="2">
        <v>425</v>
      </c>
    </row>
    <row r="1739" spans="1:13" s="67" customFormat="1" ht="12.75">
      <c r="A1739" s="63"/>
      <c r="B1739" s="367">
        <f>SUM(B1734:B1738)</f>
        <v>46000</v>
      </c>
      <c r="C1739" s="63"/>
      <c r="D1739" s="63"/>
      <c r="E1739" s="78" t="s">
        <v>36</v>
      </c>
      <c r="F1739" s="65"/>
      <c r="G1739" s="65"/>
      <c r="H1739" s="317">
        <v>0</v>
      </c>
      <c r="I1739" s="318">
        <f t="shared" si="120"/>
        <v>108.23529411764706</v>
      </c>
      <c r="M1739" s="2">
        <v>425</v>
      </c>
    </row>
    <row r="1740" spans="2:13" ht="12.75">
      <c r="B1740" s="74"/>
      <c r="H1740" s="316">
        <f>H1739-B1740</f>
        <v>0</v>
      </c>
      <c r="I1740" s="256">
        <f t="shared" si="120"/>
        <v>0</v>
      </c>
      <c r="M1740" s="2">
        <v>425</v>
      </c>
    </row>
    <row r="1741" spans="2:13" ht="12.75">
      <c r="B1741" s="74"/>
      <c r="H1741" s="316">
        <f>H1740-B1741</f>
        <v>0</v>
      </c>
      <c r="I1741" s="256">
        <f t="shared" si="120"/>
        <v>0</v>
      </c>
      <c r="M1741" s="2">
        <v>425</v>
      </c>
    </row>
    <row r="1742" spans="2:13" ht="12.75">
      <c r="B1742" s="257">
        <v>5000</v>
      </c>
      <c r="C1742" s="1" t="s">
        <v>69</v>
      </c>
      <c r="D1742" s="15" t="s">
        <v>626</v>
      </c>
      <c r="E1742" s="1" t="s">
        <v>346</v>
      </c>
      <c r="F1742" s="30" t="s">
        <v>658</v>
      </c>
      <c r="G1742" s="30" t="s">
        <v>364</v>
      </c>
      <c r="H1742" s="316">
        <f>H1741-B1742</f>
        <v>-5000</v>
      </c>
      <c r="I1742" s="256">
        <f t="shared" si="120"/>
        <v>11.764705882352942</v>
      </c>
      <c r="K1742" t="s">
        <v>338</v>
      </c>
      <c r="L1742" s="18">
        <v>25</v>
      </c>
      <c r="M1742" s="2">
        <v>425</v>
      </c>
    </row>
    <row r="1743" spans="2:13" ht="12.75">
      <c r="B1743" s="257">
        <v>5000</v>
      </c>
      <c r="C1743" s="1" t="s">
        <v>69</v>
      </c>
      <c r="D1743" s="15" t="s">
        <v>626</v>
      </c>
      <c r="E1743" s="1" t="s">
        <v>346</v>
      </c>
      <c r="F1743" s="30" t="s">
        <v>658</v>
      </c>
      <c r="G1743" s="30" t="s">
        <v>366</v>
      </c>
      <c r="H1743" s="316">
        <f>H1742-B1743</f>
        <v>-10000</v>
      </c>
      <c r="I1743" s="256">
        <f t="shared" si="120"/>
        <v>11.764705882352942</v>
      </c>
      <c r="K1743" t="s">
        <v>338</v>
      </c>
      <c r="L1743" s="18">
        <v>25</v>
      </c>
      <c r="M1743" s="2">
        <v>425</v>
      </c>
    </row>
    <row r="1744" spans="1:13" s="67" customFormat="1" ht="12.75">
      <c r="A1744" s="63"/>
      <c r="B1744" s="358">
        <f>SUM(B1742:B1743)</f>
        <v>10000</v>
      </c>
      <c r="C1744" s="78" t="s">
        <v>69</v>
      </c>
      <c r="D1744" s="63"/>
      <c r="E1744" s="63"/>
      <c r="F1744" s="65"/>
      <c r="G1744" s="65"/>
      <c r="H1744" s="317">
        <v>0</v>
      </c>
      <c r="I1744" s="318">
        <f t="shared" si="120"/>
        <v>23.529411764705884</v>
      </c>
      <c r="M1744" s="2">
        <v>425</v>
      </c>
    </row>
    <row r="1745" spans="2:13" ht="12.75">
      <c r="B1745" s="257"/>
      <c r="H1745" s="316">
        <f>H1744-B1745</f>
        <v>0</v>
      </c>
      <c r="I1745" s="256">
        <f t="shared" si="120"/>
        <v>0</v>
      </c>
      <c r="M1745" s="2">
        <v>425</v>
      </c>
    </row>
    <row r="1746" spans="2:13" ht="12.75">
      <c r="B1746" s="257"/>
      <c r="H1746" s="316">
        <f>H1745-B1746</f>
        <v>0</v>
      </c>
      <c r="I1746" s="256">
        <f t="shared" si="120"/>
        <v>0</v>
      </c>
      <c r="M1746" s="2">
        <v>425</v>
      </c>
    </row>
    <row r="1747" spans="2:13" ht="12.75">
      <c r="B1747" s="257">
        <v>2000</v>
      </c>
      <c r="C1747" s="1" t="s">
        <v>39</v>
      </c>
      <c r="D1747" s="15" t="s">
        <v>626</v>
      </c>
      <c r="E1747" s="1" t="s">
        <v>346</v>
      </c>
      <c r="F1747" s="30" t="s">
        <v>657</v>
      </c>
      <c r="G1747" s="30" t="s">
        <v>364</v>
      </c>
      <c r="H1747" s="316">
        <f>H1746-B1747</f>
        <v>-2000</v>
      </c>
      <c r="I1747" s="256">
        <f t="shared" si="120"/>
        <v>4.705882352941177</v>
      </c>
      <c r="K1747" t="s">
        <v>338</v>
      </c>
      <c r="L1747" s="18">
        <v>25</v>
      </c>
      <c r="M1747" s="2">
        <v>425</v>
      </c>
    </row>
    <row r="1748" spans="2:13" ht="12.75">
      <c r="B1748" s="257">
        <v>2000</v>
      </c>
      <c r="C1748" s="1" t="s">
        <v>39</v>
      </c>
      <c r="D1748" s="15" t="s">
        <v>626</v>
      </c>
      <c r="E1748" s="1" t="s">
        <v>346</v>
      </c>
      <c r="F1748" s="30" t="s">
        <v>657</v>
      </c>
      <c r="G1748" s="30" t="s">
        <v>366</v>
      </c>
      <c r="H1748" s="316">
        <f>H1747-B1748</f>
        <v>-4000</v>
      </c>
      <c r="I1748" s="256">
        <f t="shared" si="120"/>
        <v>4.705882352941177</v>
      </c>
      <c r="K1748" t="s">
        <v>338</v>
      </c>
      <c r="L1748" s="18">
        <v>25</v>
      </c>
      <c r="M1748" s="2">
        <v>425</v>
      </c>
    </row>
    <row r="1749" spans="2:13" ht="12.75">
      <c r="B1749" s="257">
        <v>2000</v>
      </c>
      <c r="C1749" s="1" t="s">
        <v>39</v>
      </c>
      <c r="D1749" s="15" t="s">
        <v>626</v>
      </c>
      <c r="E1749" s="1" t="s">
        <v>346</v>
      </c>
      <c r="F1749" s="30" t="s">
        <v>657</v>
      </c>
      <c r="G1749" s="30" t="s">
        <v>368</v>
      </c>
      <c r="H1749" s="316">
        <f>H1748-B1749</f>
        <v>-6000</v>
      </c>
      <c r="I1749" s="256">
        <f t="shared" si="120"/>
        <v>4.705882352941177</v>
      </c>
      <c r="K1749" t="s">
        <v>338</v>
      </c>
      <c r="L1749" s="18">
        <v>25</v>
      </c>
      <c r="M1749" s="2">
        <v>425</v>
      </c>
    </row>
    <row r="1750" spans="1:13" s="67" customFormat="1" ht="12.75">
      <c r="A1750" s="63"/>
      <c r="B1750" s="358">
        <f>SUM(B1747:B1749)</f>
        <v>6000</v>
      </c>
      <c r="C1750" s="78" t="s">
        <v>313</v>
      </c>
      <c r="D1750" s="63"/>
      <c r="E1750" s="63"/>
      <c r="F1750" s="65"/>
      <c r="G1750" s="65"/>
      <c r="H1750" s="317">
        <v>0</v>
      </c>
      <c r="I1750" s="318">
        <f t="shared" si="120"/>
        <v>14.117647058823529</v>
      </c>
      <c r="M1750" s="2">
        <v>425</v>
      </c>
    </row>
    <row r="1751" spans="2:13" ht="12.75">
      <c r="B1751" s="257"/>
      <c r="H1751" s="316">
        <f aca="true" t="shared" si="124" ref="H1751:H1757">H1750-B1751</f>
        <v>0</v>
      </c>
      <c r="I1751" s="256">
        <f t="shared" si="120"/>
        <v>0</v>
      </c>
      <c r="M1751" s="2">
        <v>425</v>
      </c>
    </row>
    <row r="1752" spans="2:13" ht="12.75">
      <c r="B1752" s="257"/>
      <c r="H1752" s="316">
        <f t="shared" si="124"/>
        <v>0</v>
      </c>
      <c r="I1752" s="256">
        <f t="shared" si="120"/>
        <v>0</v>
      </c>
      <c r="M1752" s="2">
        <v>425</v>
      </c>
    </row>
    <row r="1753" spans="2:13" ht="12.75">
      <c r="B1753" s="257">
        <v>50000</v>
      </c>
      <c r="C1753" s="15" t="s">
        <v>1494</v>
      </c>
      <c r="D1753" s="15" t="s">
        <v>626</v>
      </c>
      <c r="E1753" s="79" t="s">
        <v>649</v>
      </c>
      <c r="F1753" s="80" t="s">
        <v>1454</v>
      </c>
      <c r="G1753" s="30" t="s">
        <v>366</v>
      </c>
      <c r="H1753" s="316">
        <f t="shared" si="124"/>
        <v>-50000</v>
      </c>
      <c r="I1753" s="256">
        <f aca="true" t="shared" si="125" ref="I1753:I1816">+B1753/M1753</f>
        <v>117.6470588235294</v>
      </c>
      <c r="K1753" t="s">
        <v>338</v>
      </c>
      <c r="L1753" s="18">
        <v>25</v>
      </c>
      <c r="M1753" s="2">
        <v>425</v>
      </c>
    </row>
    <row r="1754" spans="2:13" ht="12.75">
      <c r="B1754" s="257">
        <v>30000</v>
      </c>
      <c r="C1754" s="15" t="s">
        <v>624</v>
      </c>
      <c r="D1754" s="15" t="s">
        <v>626</v>
      </c>
      <c r="E1754" s="79" t="s">
        <v>649</v>
      </c>
      <c r="F1754" s="80" t="s">
        <v>1455</v>
      </c>
      <c r="G1754" s="30" t="s">
        <v>366</v>
      </c>
      <c r="H1754" s="316">
        <f t="shared" si="124"/>
        <v>-80000</v>
      </c>
      <c r="I1754" s="256">
        <f t="shared" si="125"/>
        <v>70.58823529411765</v>
      </c>
      <c r="K1754" t="s">
        <v>338</v>
      </c>
      <c r="L1754" s="18">
        <v>25</v>
      </c>
      <c r="M1754" s="2">
        <v>425</v>
      </c>
    </row>
    <row r="1755" spans="2:13" ht="12.75">
      <c r="B1755" s="257">
        <v>30000</v>
      </c>
      <c r="C1755" s="15" t="s">
        <v>1495</v>
      </c>
      <c r="D1755" s="15" t="s">
        <v>626</v>
      </c>
      <c r="E1755" s="79" t="s">
        <v>649</v>
      </c>
      <c r="F1755" s="80" t="s">
        <v>1456</v>
      </c>
      <c r="G1755" s="30" t="s">
        <v>368</v>
      </c>
      <c r="H1755" s="316">
        <f t="shared" si="124"/>
        <v>-110000</v>
      </c>
      <c r="I1755" s="256">
        <f t="shared" si="125"/>
        <v>70.58823529411765</v>
      </c>
      <c r="K1755" t="s">
        <v>338</v>
      </c>
      <c r="L1755" s="18">
        <v>25</v>
      </c>
      <c r="M1755" s="2">
        <v>425</v>
      </c>
    </row>
    <row r="1756" spans="1:13" s="18" customFormat="1" ht="12.75">
      <c r="A1756" s="15"/>
      <c r="B1756" s="198">
        <v>50000</v>
      </c>
      <c r="C1756" s="15" t="s">
        <v>1496</v>
      </c>
      <c r="D1756" s="15" t="s">
        <v>626</v>
      </c>
      <c r="E1756" s="36" t="s">
        <v>649</v>
      </c>
      <c r="F1756" s="80" t="s">
        <v>1457</v>
      </c>
      <c r="G1756" s="33" t="s">
        <v>368</v>
      </c>
      <c r="H1756" s="316">
        <f t="shared" si="124"/>
        <v>-160000</v>
      </c>
      <c r="I1756" s="256">
        <f t="shared" si="125"/>
        <v>117.6470588235294</v>
      </c>
      <c r="K1756" s="18" t="s">
        <v>338</v>
      </c>
      <c r="L1756" s="18">
        <v>25</v>
      </c>
      <c r="M1756" s="44">
        <v>425</v>
      </c>
    </row>
    <row r="1757" spans="1:13" s="300" customFormat="1" ht="12.75">
      <c r="A1757" s="296"/>
      <c r="B1757" s="365">
        <v>20000</v>
      </c>
      <c r="C1757" s="296" t="s">
        <v>1472</v>
      </c>
      <c r="D1757" s="296" t="s">
        <v>626</v>
      </c>
      <c r="E1757" s="302" t="s">
        <v>649</v>
      </c>
      <c r="F1757" s="301" t="s">
        <v>1458</v>
      </c>
      <c r="G1757" s="298" t="s">
        <v>368</v>
      </c>
      <c r="H1757" s="316">
        <f t="shared" si="124"/>
        <v>-180000</v>
      </c>
      <c r="I1757" s="256">
        <f t="shared" si="125"/>
        <v>47.05882352941177</v>
      </c>
      <c r="K1757" s="300" t="s">
        <v>338</v>
      </c>
      <c r="L1757" s="300">
        <v>25</v>
      </c>
      <c r="M1757" s="44">
        <v>425</v>
      </c>
    </row>
    <row r="1758" spans="1:13" s="67" customFormat="1" ht="12.75">
      <c r="A1758" s="63"/>
      <c r="B1758" s="358">
        <f>SUM(B1753:B1757)</f>
        <v>180000</v>
      </c>
      <c r="C1758" s="63"/>
      <c r="D1758" s="63"/>
      <c r="E1758" s="78" t="s">
        <v>353</v>
      </c>
      <c r="F1758" s="65"/>
      <c r="G1758" s="65"/>
      <c r="H1758" s="317">
        <v>0</v>
      </c>
      <c r="I1758" s="318">
        <f t="shared" si="125"/>
        <v>423.52941176470586</v>
      </c>
      <c r="M1758" s="2">
        <v>425</v>
      </c>
    </row>
    <row r="1759" spans="2:13" ht="12.75">
      <c r="B1759" s="74"/>
      <c r="H1759" s="316">
        <f>H1758-B1759</f>
        <v>0</v>
      </c>
      <c r="I1759" s="256">
        <f t="shared" si="125"/>
        <v>0</v>
      </c>
      <c r="M1759" s="2">
        <v>425</v>
      </c>
    </row>
    <row r="1760" spans="2:13" ht="12.75">
      <c r="B1760" s="74"/>
      <c r="H1760" s="316">
        <f>H1759-B1760</f>
        <v>0</v>
      </c>
      <c r="I1760" s="256">
        <f t="shared" si="125"/>
        <v>0</v>
      </c>
      <c r="M1760" s="2">
        <v>425</v>
      </c>
    </row>
    <row r="1761" spans="2:13" ht="12.75">
      <c r="B1761" s="74"/>
      <c r="H1761" s="316">
        <f>H1760-B1761</f>
        <v>0</v>
      </c>
      <c r="I1761" s="256">
        <f t="shared" si="125"/>
        <v>0</v>
      </c>
      <c r="M1761" s="2">
        <v>425</v>
      </c>
    </row>
    <row r="1762" spans="2:13" ht="12.75">
      <c r="B1762" s="74"/>
      <c r="H1762" s="316">
        <f>H1761-B1762</f>
        <v>0</v>
      </c>
      <c r="I1762" s="256">
        <f t="shared" si="125"/>
        <v>0</v>
      </c>
      <c r="M1762" s="2">
        <v>425</v>
      </c>
    </row>
    <row r="1763" spans="1:13" s="60" customFormat="1" ht="12.75">
      <c r="A1763" s="63"/>
      <c r="B1763" s="358">
        <f>+B1766</f>
        <v>20000</v>
      </c>
      <c r="C1763" s="68" t="s">
        <v>1433</v>
      </c>
      <c r="D1763" s="87" t="s">
        <v>1493</v>
      </c>
      <c r="E1763" s="68" t="s">
        <v>44</v>
      </c>
      <c r="F1763" s="70" t="s">
        <v>148</v>
      </c>
      <c r="G1763" s="77" t="s">
        <v>241</v>
      </c>
      <c r="H1763" s="317">
        <f>H1762-B1763</f>
        <v>-20000</v>
      </c>
      <c r="I1763" s="318">
        <f t="shared" si="125"/>
        <v>47.05882352941177</v>
      </c>
      <c r="J1763" s="66"/>
      <c r="K1763" s="66"/>
      <c r="L1763" s="67"/>
      <c r="M1763" s="2">
        <v>425</v>
      </c>
    </row>
    <row r="1764" spans="1:13" s="18" customFormat="1" ht="12.75">
      <c r="A1764" s="296"/>
      <c r="B1764" s="365"/>
      <c r="C1764" s="307"/>
      <c r="D1764" s="308"/>
      <c r="E1764" s="307"/>
      <c r="F1764" s="309"/>
      <c r="G1764" s="310"/>
      <c r="H1764" s="316">
        <v>0</v>
      </c>
      <c r="I1764" s="256">
        <f t="shared" si="125"/>
        <v>0</v>
      </c>
      <c r="J1764" s="299"/>
      <c r="K1764" s="299"/>
      <c r="L1764" s="300"/>
      <c r="M1764" s="2">
        <v>425</v>
      </c>
    </row>
    <row r="1765" spans="2:13" ht="12.75">
      <c r="B1765" s="257">
        <v>20000</v>
      </c>
      <c r="C1765" s="1" t="s">
        <v>1491</v>
      </c>
      <c r="D1765" s="1" t="s">
        <v>626</v>
      </c>
      <c r="E1765" s="1" t="s">
        <v>649</v>
      </c>
      <c r="F1765" s="30" t="s">
        <v>687</v>
      </c>
      <c r="G1765" s="30" t="s">
        <v>1492</v>
      </c>
      <c r="H1765" s="316">
        <f>H1764-B1765</f>
        <v>-20000</v>
      </c>
      <c r="I1765" s="256">
        <f t="shared" si="125"/>
        <v>47.05882352941177</v>
      </c>
      <c r="M1765" s="2">
        <v>425</v>
      </c>
    </row>
    <row r="1766" spans="1:13" s="60" customFormat="1" ht="12.75">
      <c r="A1766" s="14"/>
      <c r="B1766" s="357">
        <f>SUM(B1765)</f>
        <v>20000</v>
      </c>
      <c r="C1766" s="14"/>
      <c r="D1766" s="14"/>
      <c r="E1766" s="14"/>
      <c r="F1766" s="21"/>
      <c r="G1766" s="21"/>
      <c r="H1766" s="317">
        <v>0</v>
      </c>
      <c r="I1766" s="318">
        <f t="shared" si="125"/>
        <v>47.05882352941177</v>
      </c>
      <c r="M1766" s="2">
        <v>425</v>
      </c>
    </row>
    <row r="1767" spans="2:13" ht="12.75">
      <c r="B1767" s="74"/>
      <c r="H1767" s="316">
        <f aca="true" t="shared" si="126" ref="H1767:H1773">H1766-B1767</f>
        <v>0</v>
      </c>
      <c r="I1767" s="256">
        <f t="shared" si="125"/>
        <v>0</v>
      </c>
      <c r="M1767" s="2">
        <v>425</v>
      </c>
    </row>
    <row r="1768" spans="2:13" ht="12.75">
      <c r="B1768" s="74"/>
      <c r="H1768" s="316">
        <f t="shared" si="126"/>
        <v>0</v>
      </c>
      <c r="I1768" s="256">
        <f t="shared" si="125"/>
        <v>0</v>
      </c>
      <c r="M1768" s="2">
        <v>425</v>
      </c>
    </row>
    <row r="1769" spans="2:13" ht="12.75">
      <c r="B1769" s="74"/>
      <c r="H1769" s="316">
        <f t="shared" si="126"/>
        <v>0</v>
      </c>
      <c r="I1769" s="256">
        <f t="shared" si="125"/>
        <v>0</v>
      </c>
      <c r="M1769" s="2">
        <v>425</v>
      </c>
    </row>
    <row r="1770" spans="2:13" ht="12.75">
      <c r="B1770" s="74"/>
      <c r="H1770" s="316">
        <f t="shared" si="126"/>
        <v>0</v>
      </c>
      <c r="I1770" s="256">
        <f t="shared" si="125"/>
        <v>0</v>
      </c>
      <c r="M1770" s="2">
        <v>425</v>
      </c>
    </row>
    <row r="1771" spans="1:13" ht="12.75">
      <c r="A1771" s="15"/>
      <c r="B1771" s="280">
        <v>180000</v>
      </c>
      <c r="C1771" s="1" t="s">
        <v>335</v>
      </c>
      <c r="D1771" s="1" t="s">
        <v>625</v>
      </c>
      <c r="F1771" s="85" t="s">
        <v>1320</v>
      </c>
      <c r="G1771" s="33" t="s">
        <v>1521</v>
      </c>
      <c r="H1771" s="316">
        <f t="shared" si="126"/>
        <v>-180000</v>
      </c>
      <c r="I1771" s="256">
        <f t="shared" si="125"/>
        <v>423.52941176470586</v>
      </c>
      <c r="J1771" s="18"/>
      <c r="K1771" s="18"/>
      <c r="L1771" s="18"/>
      <c r="M1771" s="2">
        <v>425</v>
      </c>
    </row>
    <row r="1772" spans="1:13" ht="12.75">
      <c r="A1772" s="15"/>
      <c r="B1772" s="280">
        <v>30000</v>
      </c>
      <c r="C1772" s="1" t="s">
        <v>335</v>
      </c>
      <c r="D1772" s="1" t="s">
        <v>626</v>
      </c>
      <c r="E1772" s="1" t="s">
        <v>649</v>
      </c>
      <c r="F1772" s="85"/>
      <c r="G1772" s="33" t="s">
        <v>1521</v>
      </c>
      <c r="H1772" s="316">
        <f t="shared" si="126"/>
        <v>-210000</v>
      </c>
      <c r="I1772" s="256">
        <f t="shared" si="125"/>
        <v>70.58823529411765</v>
      </c>
      <c r="J1772" s="18"/>
      <c r="K1772" s="18"/>
      <c r="L1772" s="18"/>
      <c r="M1772" s="2">
        <v>425</v>
      </c>
    </row>
    <row r="1773" spans="1:13" ht="12.75">
      <c r="A1773" s="15"/>
      <c r="B1773" s="280">
        <v>180000</v>
      </c>
      <c r="C1773" s="15" t="s">
        <v>1403</v>
      </c>
      <c r="D1773" s="15" t="s">
        <v>625</v>
      </c>
      <c r="E1773" s="15" t="s">
        <v>649</v>
      </c>
      <c r="F1773" s="34"/>
      <c r="G1773" s="33" t="s">
        <v>1521</v>
      </c>
      <c r="H1773" s="316">
        <f t="shared" si="126"/>
        <v>-390000</v>
      </c>
      <c r="I1773" s="256">
        <f t="shared" si="125"/>
        <v>423.52941176470586</v>
      </c>
      <c r="J1773" s="18"/>
      <c r="K1773" s="18"/>
      <c r="L1773" s="18"/>
      <c r="M1773" s="2">
        <v>425</v>
      </c>
    </row>
    <row r="1774" spans="1:13" ht="12.75">
      <c r="A1774" s="14"/>
      <c r="B1774" s="342">
        <f>SUM(B1770:B1773)</f>
        <v>390000</v>
      </c>
      <c r="C1774" s="14" t="s">
        <v>1608</v>
      </c>
      <c r="D1774" s="14"/>
      <c r="E1774" s="14"/>
      <c r="F1774" s="119"/>
      <c r="G1774" s="21"/>
      <c r="H1774" s="317">
        <v>0</v>
      </c>
      <c r="I1774" s="318">
        <f t="shared" si="125"/>
        <v>917.6470588235294</v>
      </c>
      <c r="J1774" s="60"/>
      <c r="K1774" s="60"/>
      <c r="L1774" s="60"/>
      <c r="M1774" s="2">
        <v>425</v>
      </c>
    </row>
    <row r="1775" spans="2:13" ht="12.75">
      <c r="B1775" s="74"/>
      <c r="H1775" s="316">
        <f>H1774-B1775</f>
        <v>0</v>
      </c>
      <c r="I1775" s="256">
        <f t="shared" si="125"/>
        <v>0</v>
      </c>
      <c r="M1775" s="2">
        <v>425</v>
      </c>
    </row>
    <row r="1776" spans="2:13" ht="12.75">
      <c r="B1776" s="74"/>
      <c r="H1776" s="316">
        <f>H1775-B1776</f>
        <v>0</v>
      </c>
      <c r="I1776" s="256">
        <f t="shared" si="125"/>
        <v>0</v>
      </c>
      <c r="M1776" s="2">
        <v>425</v>
      </c>
    </row>
    <row r="1777" spans="2:13" ht="12.75">
      <c r="B1777" s="74"/>
      <c r="H1777" s="316">
        <f>H1776-B1777</f>
        <v>0</v>
      </c>
      <c r="I1777" s="256">
        <f t="shared" si="125"/>
        <v>0</v>
      </c>
      <c r="M1777" s="2">
        <v>425</v>
      </c>
    </row>
    <row r="1778" spans="1:13" ht="13.5" thickBot="1">
      <c r="A1778" s="45"/>
      <c r="B1778" s="88">
        <f>+B1938+B1949+B1954+B2004+B2141+B2174+B2237+B2264+B2270+B2275+B2286</f>
        <v>2132025</v>
      </c>
      <c r="C1778" s="48"/>
      <c r="D1778" s="89" t="s">
        <v>659</v>
      </c>
      <c r="E1778" s="45"/>
      <c r="F1778" s="90"/>
      <c r="G1778" s="50"/>
      <c r="H1778" s="84">
        <f>H1777-B1778</f>
        <v>-2132025</v>
      </c>
      <c r="I1778" s="52">
        <f t="shared" si="125"/>
        <v>5016.529411764706</v>
      </c>
      <c r="J1778" s="53"/>
      <c r="K1778" s="53"/>
      <c r="L1778" s="53"/>
      <c r="M1778" s="2">
        <v>425</v>
      </c>
    </row>
    <row r="1779" spans="2:13" ht="12.75">
      <c r="B1779" s="35"/>
      <c r="C1779" s="15"/>
      <c r="D1779" s="80"/>
      <c r="E1779" s="38"/>
      <c r="G1779" s="39"/>
      <c r="H1779" s="316">
        <v>0</v>
      </c>
      <c r="I1779" s="256">
        <f t="shared" si="125"/>
        <v>0</v>
      </c>
      <c r="M1779" s="2">
        <v>425</v>
      </c>
    </row>
    <row r="1780" spans="2:13" ht="12.75">
      <c r="B1780" s="35"/>
      <c r="C1780" s="15"/>
      <c r="D1780" s="80"/>
      <c r="E1780" s="15"/>
      <c r="G1780" s="33"/>
      <c r="H1780" s="316">
        <f aca="true" t="shared" si="127" ref="H1780:H1811">H1779-B1780</f>
        <v>0</v>
      </c>
      <c r="I1780" s="256">
        <f t="shared" si="125"/>
        <v>0</v>
      </c>
      <c r="M1780" s="2">
        <v>425</v>
      </c>
    </row>
    <row r="1781" spans="1:13" s="18" customFormat="1" ht="12.75">
      <c r="A1781" s="1"/>
      <c r="B1781" s="278">
        <v>5000</v>
      </c>
      <c r="C1781" s="1" t="s">
        <v>18</v>
      </c>
      <c r="D1781" s="80" t="s">
        <v>659</v>
      </c>
      <c r="E1781" s="1" t="s">
        <v>660</v>
      </c>
      <c r="F1781" s="62" t="s">
        <v>661</v>
      </c>
      <c r="G1781" s="34" t="s">
        <v>48</v>
      </c>
      <c r="H1781" s="316">
        <f t="shared" si="127"/>
        <v>-5000</v>
      </c>
      <c r="I1781" s="256">
        <f t="shared" si="125"/>
        <v>11.764705882352942</v>
      </c>
      <c r="J1781"/>
      <c r="K1781" t="s">
        <v>0</v>
      </c>
      <c r="L1781"/>
      <c r="M1781" s="2">
        <v>425</v>
      </c>
    </row>
    <row r="1782" spans="2:13" ht="12.75">
      <c r="B1782" s="278">
        <v>5000</v>
      </c>
      <c r="C1782" s="1" t="s">
        <v>18</v>
      </c>
      <c r="D1782" s="62" t="s">
        <v>659</v>
      </c>
      <c r="E1782" s="1" t="s">
        <v>660</v>
      </c>
      <c r="F1782" s="62" t="s">
        <v>662</v>
      </c>
      <c r="G1782" s="30" t="s">
        <v>50</v>
      </c>
      <c r="H1782" s="316">
        <f t="shared" si="127"/>
        <v>-10000</v>
      </c>
      <c r="I1782" s="256">
        <f t="shared" si="125"/>
        <v>11.764705882352942</v>
      </c>
      <c r="K1782" t="s">
        <v>0</v>
      </c>
      <c r="M1782" s="2">
        <v>425</v>
      </c>
    </row>
    <row r="1783" spans="2:13" ht="12.75">
      <c r="B1783" s="278">
        <v>5000</v>
      </c>
      <c r="C1783" s="1" t="s">
        <v>18</v>
      </c>
      <c r="D1783" s="62" t="s">
        <v>659</v>
      </c>
      <c r="E1783" s="1" t="s">
        <v>660</v>
      </c>
      <c r="F1783" s="62" t="s">
        <v>663</v>
      </c>
      <c r="G1783" s="30" t="s">
        <v>22</v>
      </c>
      <c r="H1783" s="316">
        <f t="shared" si="127"/>
        <v>-15000</v>
      </c>
      <c r="I1783" s="256">
        <f t="shared" si="125"/>
        <v>11.764705882352942</v>
      </c>
      <c r="K1783" t="s">
        <v>0</v>
      </c>
      <c r="M1783" s="2">
        <v>425</v>
      </c>
    </row>
    <row r="1784" spans="2:13" ht="12.75">
      <c r="B1784" s="278">
        <v>3000</v>
      </c>
      <c r="C1784" s="1" t="s">
        <v>18</v>
      </c>
      <c r="D1784" s="62" t="s">
        <v>659</v>
      </c>
      <c r="E1784" s="1" t="s">
        <v>660</v>
      </c>
      <c r="F1784" s="62" t="s">
        <v>664</v>
      </c>
      <c r="G1784" s="30" t="s">
        <v>82</v>
      </c>
      <c r="H1784" s="316">
        <f t="shared" si="127"/>
        <v>-18000</v>
      </c>
      <c r="I1784" s="256">
        <f t="shared" si="125"/>
        <v>7.0588235294117645</v>
      </c>
      <c r="K1784" t="s">
        <v>0</v>
      </c>
      <c r="M1784" s="2">
        <v>425</v>
      </c>
    </row>
    <row r="1785" spans="2:14" ht="12.75">
      <c r="B1785" s="278">
        <v>5000</v>
      </c>
      <c r="C1785" s="1" t="s">
        <v>18</v>
      </c>
      <c r="D1785" s="62" t="s">
        <v>659</v>
      </c>
      <c r="E1785" s="1" t="s">
        <v>660</v>
      </c>
      <c r="F1785" s="62" t="s">
        <v>665</v>
      </c>
      <c r="G1785" s="30" t="s">
        <v>84</v>
      </c>
      <c r="H1785" s="316">
        <f t="shared" si="127"/>
        <v>-23000</v>
      </c>
      <c r="I1785" s="256">
        <f t="shared" si="125"/>
        <v>11.764705882352942</v>
      </c>
      <c r="K1785" t="s">
        <v>0</v>
      </c>
      <c r="M1785" s="2">
        <v>425</v>
      </c>
      <c r="N1785" s="42">
        <v>500</v>
      </c>
    </row>
    <row r="1786" spans="2:13" ht="12.75">
      <c r="B1786" s="203">
        <v>5000</v>
      </c>
      <c r="C1786" s="1" t="s">
        <v>18</v>
      </c>
      <c r="D1786" s="62" t="s">
        <v>666</v>
      </c>
      <c r="E1786" s="1" t="s">
        <v>660</v>
      </c>
      <c r="F1786" s="62" t="s">
        <v>667</v>
      </c>
      <c r="G1786" s="30" t="s">
        <v>132</v>
      </c>
      <c r="H1786" s="316">
        <f t="shared" si="127"/>
        <v>-28000</v>
      </c>
      <c r="I1786" s="256">
        <f t="shared" si="125"/>
        <v>11.764705882352942</v>
      </c>
      <c r="K1786" t="s">
        <v>0</v>
      </c>
      <c r="M1786" s="2">
        <v>425</v>
      </c>
    </row>
    <row r="1787" spans="2:13" ht="12.75">
      <c r="B1787" s="278">
        <v>5000</v>
      </c>
      <c r="C1787" s="1" t="s">
        <v>0</v>
      </c>
      <c r="D1787" s="62" t="s">
        <v>659</v>
      </c>
      <c r="E1787" s="1" t="s">
        <v>660</v>
      </c>
      <c r="F1787" s="62" t="s">
        <v>668</v>
      </c>
      <c r="G1787" s="30" t="s">
        <v>37</v>
      </c>
      <c r="H1787" s="316">
        <f t="shared" si="127"/>
        <v>-33000</v>
      </c>
      <c r="I1787" s="256">
        <f t="shared" si="125"/>
        <v>11.764705882352942</v>
      </c>
      <c r="K1787" t="s">
        <v>0</v>
      </c>
      <c r="M1787" s="2">
        <v>425</v>
      </c>
    </row>
    <row r="1788" spans="2:13" ht="12.75">
      <c r="B1788" s="278">
        <v>5000</v>
      </c>
      <c r="C1788" s="1" t="s">
        <v>18</v>
      </c>
      <c r="D1788" s="62" t="s">
        <v>659</v>
      </c>
      <c r="E1788" s="1" t="s">
        <v>660</v>
      </c>
      <c r="F1788" s="62" t="s">
        <v>669</v>
      </c>
      <c r="G1788" s="30" t="s">
        <v>165</v>
      </c>
      <c r="H1788" s="316">
        <f t="shared" si="127"/>
        <v>-38000</v>
      </c>
      <c r="I1788" s="256">
        <f t="shared" si="125"/>
        <v>11.764705882352942</v>
      </c>
      <c r="K1788" t="s">
        <v>0</v>
      </c>
      <c r="M1788" s="2">
        <v>425</v>
      </c>
    </row>
    <row r="1789" spans="2:13" ht="12.75">
      <c r="B1789" s="278">
        <v>3000</v>
      </c>
      <c r="C1789" s="1" t="s">
        <v>18</v>
      </c>
      <c r="D1789" s="62" t="s">
        <v>659</v>
      </c>
      <c r="E1789" s="1" t="s">
        <v>660</v>
      </c>
      <c r="F1789" s="62" t="s">
        <v>670</v>
      </c>
      <c r="G1789" s="30" t="s">
        <v>167</v>
      </c>
      <c r="H1789" s="316">
        <f t="shared" si="127"/>
        <v>-41000</v>
      </c>
      <c r="I1789" s="256">
        <f t="shared" si="125"/>
        <v>7.0588235294117645</v>
      </c>
      <c r="K1789" t="s">
        <v>0</v>
      </c>
      <c r="M1789" s="2">
        <v>425</v>
      </c>
    </row>
    <row r="1790" spans="2:13" ht="12.75">
      <c r="B1790" s="203">
        <v>5000</v>
      </c>
      <c r="C1790" s="1" t="s">
        <v>18</v>
      </c>
      <c r="D1790" s="62" t="s">
        <v>659</v>
      </c>
      <c r="E1790" s="1" t="s">
        <v>660</v>
      </c>
      <c r="F1790" s="62" t="s">
        <v>671</v>
      </c>
      <c r="G1790" s="30" t="s">
        <v>169</v>
      </c>
      <c r="H1790" s="316">
        <f t="shared" si="127"/>
        <v>-46000</v>
      </c>
      <c r="I1790" s="256">
        <f t="shared" si="125"/>
        <v>11.764705882352942</v>
      </c>
      <c r="K1790" t="s">
        <v>0</v>
      </c>
      <c r="M1790" s="2">
        <v>425</v>
      </c>
    </row>
    <row r="1791" spans="2:13" ht="12.75">
      <c r="B1791" s="203">
        <v>5000</v>
      </c>
      <c r="C1791" s="1" t="s">
        <v>18</v>
      </c>
      <c r="D1791" s="62" t="s">
        <v>666</v>
      </c>
      <c r="E1791" s="1" t="s">
        <v>660</v>
      </c>
      <c r="F1791" s="62" t="s">
        <v>672</v>
      </c>
      <c r="G1791" s="30" t="s">
        <v>171</v>
      </c>
      <c r="H1791" s="316">
        <f t="shared" si="127"/>
        <v>-51000</v>
      </c>
      <c r="I1791" s="256">
        <f t="shared" si="125"/>
        <v>11.764705882352942</v>
      </c>
      <c r="K1791" t="s">
        <v>0</v>
      </c>
      <c r="M1791" s="2">
        <v>425</v>
      </c>
    </row>
    <row r="1792" spans="2:13" ht="12.75">
      <c r="B1792" s="278">
        <v>3000</v>
      </c>
      <c r="C1792" s="1" t="s">
        <v>18</v>
      </c>
      <c r="D1792" s="62" t="s">
        <v>659</v>
      </c>
      <c r="E1792" s="1" t="s">
        <v>660</v>
      </c>
      <c r="F1792" s="62" t="s">
        <v>673</v>
      </c>
      <c r="G1792" s="30" t="s">
        <v>175</v>
      </c>
      <c r="H1792" s="316">
        <f t="shared" si="127"/>
        <v>-54000</v>
      </c>
      <c r="I1792" s="256">
        <f t="shared" si="125"/>
        <v>7.0588235294117645</v>
      </c>
      <c r="K1792" t="s">
        <v>0</v>
      </c>
      <c r="M1792" s="2">
        <v>425</v>
      </c>
    </row>
    <row r="1793" spans="2:13" ht="12.75">
      <c r="B1793" s="203">
        <v>5000</v>
      </c>
      <c r="C1793" s="1" t="s">
        <v>18</v>
      </c>
      <c r="D1793" s="62" t="s">
        <v>659</v>
      </c>
      <c r="E1793" s="1" t="s">
        <v>660</v>
      </c>
      <c r="F1793" s="62" t="s">
        <v>674</v>
      </c>
      <c r="G1793" s="30" t="s">
        <v>301</v>
      </c>
      <c r="H1793" s="316">
        <f t="shared" si="127"/>
        <v>-59000</v>
      </c>
      <c r="I1793" s="256">
        <f t="shared" si="125"/>
        <v>11.764705882352942</v>
      </c>
      <c r="K1793" t="s">
        <v>0</v>
      </c>
      <c r="M1793" s="2">
        <v>425</v>
      </c>
    </row>
    <row r="1794" spans="2:13" ht="12.75">
      <c r="B1794" s="278">
        <v>3000</v>
      </c>
      <c r="C1794" s="1" t="s">
        <v>18</v>
      </c>
      <c r="D1794" s="62" t="s">
        <v>659</v>
      </c>
      <c r="E1794" s="1" t="s">
        <v>660</v>
      </c>
      <c r="F1794" s="62" t="s">
        <v>675</v>
      </c>
      <c r="G1794" s="30" t="s">
        <v>303</v>
      </c>
      <c r="H1794" s="316">
        <f t="shared" si="127"/>
        <v>-62000</v>
      </c>
      <c r="I1794" s="256">
        <f t="shared" si="125"/>
        <v>7.0588235294117645</v>
      </c>
      <c r="K1794" t="s">
        <v>0</v>
      </c>
      <c r="M1794" s="2">
        <v>425</v>
      </c>
    </row>
    <row r="1795" spans="2:13" ht="12.75">
      <c r="B1795" s="278">
        <v>2500</v>
      </c>
      <c r="C1795" s="1" t="s">
        <v>18</v>
      </c>
      <c r="D1795" s="62" t="s">
        <v>659</v>
      </c>
      <c r="E1795" s="1" t="s">
        <v>660</v>
      </c>
      <c r="F1795" s="62" t="s">
        <v>676</v>
      </c>
      <c r="G1795" s="30" t="s">
        <v>303</v>
      </c>
      <c r="H1795" s="316">
        <f t="shared" si="127"/>
        <v>-64500</v>
      </c>
      <c r="I1795" s="256">
        <f t="shared" si="125"/>
        <v>5.882352941176471</v>
      </c>
      <c r="K1795" t="s">
        <v>0</v>
      </c>
      <c r="M1795" s="2">
        <v>425</v>
      </c>
    </row>
    <row r="1796" spans="2:13" ht="12.75">
      <c r="B1796" s="278">
        <v>10000</v>
      </c>
      <c r="C1796" s="1" t="s">
        <v>18</v>
      </c>
      <c r="D1796" s="62" t="s">
        <v>659</v>
      </c>
      <c r="E1796" s="1" t="s">
        <v>660</v>
      </c>
      <c r="F1796" s="62" t="s">
        <v>677</v>
      </c>
      <c r="G1796" s="30" t="s">
        <v>303</v>
      </c>
      <c r="H1796" s="316">
        <f t="shared" si="127"/>
        <v>-74500</v>
      </c>
      <c r="I1796" s="256">
        <f t="shared" si="125"/>
        <v>23.529411764705884</v>
      </c>
      <c r="K1796" t="s">
        <v>0</v>
      </c>
      <c r="M1796" s="2">
        <v>425</v>
      </c>
    </row>
    <row r="1797" spans="2:13" ht="12.75">
      <c r="B1797" s="203">
        <v>8000</v>
      </c>
      <c r="C1797" s="1" t="s">
        <v>18</v>
      </c>
      <c r="D1797" s="62" t="s">
        <v>659</v>
      </c>
      <c r="E1797" s="1" t="s">
        <v>660</v>
      </c>
      <c r="F1797" s="62" t="s">
        <v>678</v>
      </c>
      <c r="G1797" s="30" t="s">
        <v>360</v>
      </c>
      <c r="H1797" s="316">
        <f t="shared" si="127"/>
        <v>-82500</v>
      </c>
      <c r="I1797" s="256">
        <f t="shared" si="125"/>
        <v>18.823529411764707</v>
      </c>
      <c r="K1797" t="s">
        <v>0</v>
      </c>
      <c r="M1797" s="2">
        <v>425</v>
      </c>
    </row>
    <row r="1798" spans="2:13" ht="12.75">
      <c r="B1798" s="278">
        <v>3000</v>
      </c>
      <c r="C1798" s="1" t="s">
        <v>18</v>
      </c>
      <c r="D1798" s="62" t="s">
        <v>659</v>
      </c>
      <c r="E1798" s="1" t="s">
        <v>660</v>
      </c>
      <c r="F1798" s="62" t="s">
        <v>679</v>
      </c>
      <c r="G1798" s="30" t="s">
        <v>362</v>
      </c>
      <c r="H1798" s="316">
        <f t="shared" si="127"/>
        <v>-85500</v>
      </c>
      <c r="I1798" s="256">
        <f t="shared" si="125"/>
        <v>7.0588235294117645</v>
      </c>
      <c r="K1798" t="s">
        <v>0</v>
      </c>
      <c r="M1798" s="2">
        <v>425</v>
      </c>
    </row>
    <row r="1799" spans="2:13" ht="12.75">
      <c r="B1799" s="278">
        <v>10000</v>
      </c>
      <c r="C1799" s="1" t="s">
        <v>18</v>
      </c>
      <c r="D1799" s="62" t="s">
        <v>659</v>
      </c>
      <c r="E1799" s="1" t="s">
        <v>660</v>
      </c>
      <c r="F1799" s="62" t="s">
        <v>680</v>
      </c>
      <c r="G1799" s="30" t="s">
        <v>364</v>
      </c>
      <c r="H1799" s="316">
        <f t="shared" si="127"/>
        <v>-95500</v>
      </c>
      <c r="I1799" s="256">
        <f t="shared" si="125"/>
        <v>23.529411764705884</v>
      </c>
      <c r="K1799" t="s">
        <v>0</v>
      </c>
      <c r="M1799" s="2">
        <v>425</v>
      </c>
    </row>
    <row r="1800" spans="2:13" ht="12.75">
      <c r="B1800" s="203">
        <v>10000</v>
      </c>
      <c r="C1800" s="1" t="s">
        <v>18</v>
      </c>
      <c r="D1800" s="62" t="s">
        <v>659</v>
      </c>
      <c r="E1800" s="1" t="s">
        <v>660</v>
      </c>
      <c r="F1800" s="62" t="s">
        <v>681</v>
      </c>
      <c r="G1800" s="30" t="s">
        <v>366</v>
      </c>
      <c r="H1800" s="316">
        <f t="shared" si="127"/>
        <v>-105500</v>
      </c>
      <c r="I1800" s="256">
        <f t="shared" si="125"/>
        <v>23.529411764705884</v>
      </c>
      <c r="K1800" t="s">
        <v>0</v>
      </c>
      <c r="M1800" s="2">
        <v>425</v>
      </c>
    </row>
    <row r="1801" spans="2:13" ht="12.75">
      <c r="B1801" s="278">
        <v>7000</v>
      </c>
      <c r="C1801" s="1" t="s">
        <v>18</v>
      </c>
      <c r="D1801" s="62" t="s">
        <v>659</v>
      </c>
      <c r="E1801" s="1" t="s">
        <v>660</v>
      </c>
      <c r="F1801" s="62" t="s">
        <v>682</v>
      </c>
      <c r="G1801" s="30" t="s">
        <v>368</v>
      </c>
      <c r="H1801" s="316">
        <f t="shared" si="127"/>
        <v>-112500</v>
      </c>
      <c r="I1801" s="256">
        <f t="shared" si="125"/>
        <v>16.470588235294116</v>
      </c>
      <c r="K1801" t="s">
        <v>0</v>
      </c>
      <c r="M1801" s="2">
        <v>425</v>
      </c>
    </row>
    <row r="1802" spans="2:13" ht="12.75">
      <c r="B1802" s="278">
        <v>10000</v>
      </c>
      <c r="C1802" s="1" t="s">
        <v>18</v>
      </c>
      <c r="D1802" s="62" t="s">
        <v>659</v>
      </c>
      <c r="E1802" s="1" t="s">
        <v>660</v>
      </c>
      <c r="F1802" s="62" t="s">
        <v>683</v>
      </c>
      <c r="G1802" s="30" t="s">
        <v>370</v>
      </c>
      <c r="H1802" s="316">
        <f t="shared" si="127"/>
        <v>-122500</v>
      </c>
      <c r="I1802" s="256">
        <f t="shared" si="125"/>
        <v>23.529411764705884</v>
      </c>
      <c r="K1802" t="s">
        <v>0</v>
      </c>
      <c r="M1802" s="2">
        <v>425</v>
      </c>
    </row>
    <row r="1803" spans="2:13" ht="12.75">
      <c r="B1803" s="203">
        <v>5000</v>
      </c>
      <c r="C1803" s="1" t="s">
        <v>18</v>
      </c>
      <c r="D1803" s="62" t="s">
        <v>659</v>
      </c>
      <c r="E1803" s="1" t="s">
        <v>660</v>
      </c>
      <c r="F1803" s="62" t="s">
        <v>684</v>
      </c>
      <c r="G1803" s="30" t="s">
        <v>470</v>
      </c>
      <c r="H1803" s="316">
        <f t="shared" si="127"/>
        <v>-127500</v>
      </c>
      <c r="I1803" s="256">
        <f t="shared" si="125"/>
        <v>11.764705882352942</v>
      </c>
      <c r="K1803" t="s">
        <v>0</v>
      </c>
      <c r="M1803" s="2">
        <v>425</v>
      </c>
    </row>
    <row r="1804" spans="2:13" ht="12.75">
      <c r="B1804" s="203">
        <v>5000</v>
      </c>
      <c r="C1804" s="1" t="s">
        <v>18</v>
      </c>
      <c r="D1804" s="62" t="s">
        <v>659</v>
      </c>
      <c r="E1804" s="1" t="s">
        <v>660</v>
      </c>
      <c r="F1804" s="62" t="s">
        <v>685</v>
      </c>
      <c r="G1804" s="30" t="s">
        <v>472</v>
      </c>
      <c r="H1804" s="316">
        <f t="shared" si="127"/>
        <v>-132500</v>
      </c>
      <c r="I1804" s="256">
        <f t="shared" si="125"/>
        <v>11.764705882352942</v>
      </c>
      <c r="K1804" t="s">
        <v>0</v>
      </c>
      <c r="M1804" s="2">
        <v>425</v>
      </c>
    </row>
    <row r="1805" spans="2:13" ht="12.75">
      <c r="B1805" s="203">
        <v>4000</v>
      </c>
      <c r="C1805" s="1" t="s">
        <v>18</v>
      </c>
      <c r="D1805" s="62" t="s">
        <v>659</v>
      </c>
      <c r="E1805" s="1" t="s">
        <v>660</v>
      </c>
      <c r="F1805" s="62" t="s">
        <v>686</v>
      </c>
      <c r="G1805" s="30" t="s">
        <v>488</v>
      </c>
      <c r="H1805" s="316">
        <f t="shared" si="127"/>
        <v>-136500</v>
      </c>
      <c r="I1805" s="256">
        <f t="shared" si="125"/>
        <v>9.411764705882353</v>
      </c>
      <c r="K1805" t="s">
        <v>0</v>
      </c>
      <c r="M1805" s="2">
        <v>425</v>
      </c>
    </row>
    <row r="1806" spans="2:13" ht="12.75">
      <c r="B1806" s="203">
        <v>2500</v>
      </c>
      <c r="C1806" s="1" t="s">
        <v>18</v>
      </c>
      <c r="D1806" s="80" t="s">
        <v>659</v>
      </c>
      <c r="E1806" s="15" t="s">
        <v>687</v>
      </c>
      <c r="F1806" s="62" t="s">
        <v>688</v>
      </c>
      <c r="G1806" s="34" t="s">
        <v>48</v>
      </c>
      <c r="H1806" s="316">
        <f t="shared" si="127"/>
        <v>-139000</v>
      </c>
      <c r="I1806" s="256">
        <f t="shared" si="125"/>
        <v>5.882352941176471</v>
      </c>
      <c r="K1806" t="s">
        <v>0</v>
      </c>
      <c r="M1806" s="2">
        <v>425</v>
      </c>
    </row>
    <row r="1807" spans="2:13" ht="12.75">
      <c r="B1807" s="278">
        <v>3000</v>
      </c>
      <c r="C1807" s="1" t="s">
        <v>18</v>
      </c>
      <c r="D1807" s="62" t="s">
        <v>659</v>
      </c>
      <c r="E1807" s="1" t="s">
        <v>687</v>
      </c>
      <c r="F1807" s="62" t="s">
        <v>689</v>
      </c>
      <c r="G1807" s="30" t="s">
        <v>50</v>
      </c>
      <c r="H1807" s="316">
        <f t="shared" si="127"/>
        <v>-142000</v>
      </c>
      <c r="I1807" s="256">
        <f t="shared" si="125"/>
        <v>7.0588235294117645</v>
      </c>
      <c r="K1807" t="s">
        <v>0</v>
      </c>
      <c r="M1807" s="2">
        <v>425</v>
      </c>
    </row>
    <row r="1808" spans="2:13" ht="12.75">
      <c r="B1808" s="278">
        <v>3000</v>
      </c>
      <c r="C1808" s="1" t="s">
        <v>18</v>
      </c>
      <c r="D1808" s="62" t="s">
        <v>659</v>
      </c>
      <c r="E1808" s="1" t="s">
        <v>687</v>
      </c>
      <c r="F1808" s="62" t="s">
        <v>690</v>
      </c>
      <c r="G1808" s="30" t="s">
        <v>20</v>
      </c>
      <c r="H1808" s="316">
        <f t="shared" si="127"/>
        <v>-145000</v>
      </c>
      <c r="I1808" s="256">
        <f t="shared" si="125"/>
        <v>7.0588235294117645</v>
      </c>
      <c r="K1808" t="s">
        <v>0</v>
      </c>
      <c r="M1808" s="2">
        <v>425</v>
      </c>
    </row>
    <row r="1809" spans="2:13" ht="12.75">
      <c r="B1809" s="278">
        <v>2000</v>
      </c>
      <c r="C1809" s="1" t="s">
        <v>18</v>
      </c>
      <c r="D1809" s="62" t="s">
        <v>659</v>
      </c>
      <c r="E1809" s="1" t="s">
        <v>687</v>
      </c>
      <c r="F1809" s="62" t="s">
        <v>691</v>
      </c>
      <c r="G1809" s="30" t="s">
        <v>22</v>
      </c>
      <c r="H1809" s="316">
        <f t="shared" si="127"/>
        <v>-147000</v>
      </c>
      <c r="I1809" s="256">
        <f t="shared" si="125"/>
        <v>4.705882352941177</v>
      </c>
      <c r="K1809" t="s">
        <v>0</v>
      </c>
      <c r="M1809" s="2">
        <v>425</v>
      </c>
    </row>
    <row r="1810" spans="2:13" ht="12.75">
      <c r="B1810" s="278">
        <v>2000</v>
      </c>
      <c r="C1810" s="1" t="s">
        <v>18</v>
      </c>
      <c r="D1810" s="62" t="s">
        <v>659</v>
      </c>
      <c r="E1810" s="1" t="s">
        <v>687</v>
      </c>
      <c r="F1810" s="62" t="s">
        <v>692</v>
      </c>
      <c r="G1810" s="30" t="s">
        <v>693</v>
      </c>
      <c r="H1810" s="316">
        <f t="shared" si="127"/>
        <v>-149000</v>
      </c>
      <c r="I1810" s="256">
        <f t="shared" si="125"/>
        <v>4.705882352941177</v>
      </c>
      <c r="K1810" t="s">
        <v>0</v>
      </c>
      <c r="M1810" s="2">
        <v>425</v>
      </c>
    </row>
    <row r="1811" spans="2:13" ht="12.75">
      <c r="B1811" s="278">
        <v>2500</v>
      </c>
      <c r="C1811" s="1" t="s">
        <v>18</v>
      </c>
      <c r="D1811" s="62" t="s">
        <v>659</v>
      </c>
      <c r="E1811" s="1" t="s">
        <v>687</v>
      </c>
      <c r="F1811" s="62" t="s">
        <v>694</v>
      </c>
      <c r="G1811" s="30" t="s">
        <v>84</v>
      </c>
      <c r="H1811" s="316">
        <f t="shared" si="127"/>
        <v>-151500</v>
      </c>
      <c r="I1811" s="256">
        <f t="shared" si="125"/>
        <v>5.882352941176471</v>
      </c>
      <c r="K1811" t="s">
        <v>0</v>
      </c>
      <c r="M1811" s="2">
        <v>425</v>
      </c>
    </row>
    <row r="1812" spans="2:13" ht="12.75">
      <c r="B1812" s="278">
        <v>2500</v>
      </c>
      <c r="C1812" s="1" t="s">
        <v>18</v>
      </c>
      <c r="D1812" s="62" t="s">
        <v>659</v>
      </c>
      <c r="E1812" s="1" t="s">
        <v>687</v>
      </c>
      <c r="F1812" s="62" t="s">
        <v>695</v>
      </c>
      <c r="G1812" s="30" t="s">
        <v>150</v>
      </c>
      <c r="H1812" s="316">
        <f aca="true" t="shared" si="128" ref="H1812:H1843">H1811-B1812</f>
        <v>-154000</v>
      </c>
      <c r="I1812" s="256">
        <f t="shared" si="125"/>
        <v>5.882352941176471</v>
      </c>
      <c r="K1812" t="s">
        <v>0</v>
      </c>
      <c r="M1812" s="2">
        <v>425</v>
      </c>
    </row>
    <row r="1813" spans="2:13" ht="12.75">
      <c r="B1813" s="278">
        <v>2500</v>
      </c>
      <c r="C1813" s="1" t="s">
        <v>18</v>
      </c>
      <c r="D1813" s="62" t="s">
        <v>659</v>
      </c>
      <c r="E1813" s="1" t="s">
        <v>687</v>
      </c>
      <c r="F1813" s="62" t="s">
        <v>696</v>
      </c>
      <c r="G1813" s="30" t="s">
        <v>132</v>
      </c>
      <c r="H1813" s="316">
        <f t="shared" si="128"/>
        <v>-156500</v>
      </c>
      <c r="I1813" s="256">
        <f t="shared" si="125"/>
        <v>5.882352941176471</v>
      </c>
      <c r="K1813" t="s">
        <v>0</v>
      </c>
      <c r="M1813" s="2">
        <v>425</v>
      </c>
    </row>
    <row r="1814" spans="2:13" ht="12.75">
      <c r="B1814" s="278">
        <v>2500</v>
      </c>
      <c r="C1814" s="1" t="s">
        <v>0</v>
      </c>
      <c r="D1814" s="62" t="s">
        <v>659</v>
      </c>
      <c r="E1814" s="1" t="s">
        <v>687</v>
      </c>
      <c r="F1814" s="62" t="s">
        <v>697</v>
      </c>
      <c r="G1814" s="30" t="s">
        <v>37</v>
      </c>
      <c r="H1814" s="316">
        <f t="shared" si="128"/>
        <v>-159000</v>
      </c>
      <c r="I1814" s="256">
        <f t="shared" si="125"/>
        <v>5.882352941176471</v>
      </c>
      <c r="K1814" t="s">
        <v>0</v>
      </c>
      <c r="M1814" s="2">
        <v>425</v>
      </c>
    </row>
    <row r="1815" spans="2:13" ht="12.75">
      <c r="B1815" s="278">
        <v>2500</v>
      </c>
      <c r="C1815" s="1" t="s">
        <v>18</v>
      </c>
      <c r="D1815" s="62" t="s">
        <v>659</v>
      </c>
      <c r="E1815" s="1" t="s">
        <v>687</v>
      </c>
      <c r="F1815" s="62" t="s">
        <v>698</v>
      </c>
      <c r="G1815" s="30" t="s">
        <v>165</v>
      </c>
      <c r="H1815" s="316">
        <f t="shared" si="128"/>
        <v>-161500</v>
      </c>
      <c r="I1815" s="256">
        <f t="shared" si="125"/>
        <v>5.882352941176471</v>
      </c>
      <c r="K1815" t="s">
        <v>0</v>
      </c>
      <c r="M1815" s="2">
        <v>425</v>
      </c>
    </row>
    <row r="1816" spans="2:13" ht="12.75">
      <c r="B1816" s="278">
        <v>2500</v>
      </c>
      <c r="C1816" s="1" t="s">
        <v>18</v>
      </c>
      <c r="D1816" s="62" t="s">
        <v>659</v>
      </c>
      <c r="E1816" s="1" t="s">
        <v>687</v>
      </c>
      <c r="F1816" s="62" t="s">
        <v>699</v>
      </c>
      <c r="G1816" s="30" t="s">
        <v>167</v>
      </c>
      <c r="H1816" s="316">
        <f t="shared" si="128"/>
        <v>-164000</v>
      </c>
      <c r="I1816" s="256">
        <f t="shared" si="125"/>
        <v>5.882352941176471</v>
      </c>
      <c r="K1816" t="s">
        <v>0</v>
      </c>
      <c r="M1816" s="2">
        <v>425</v>
      </c>
    </row>
    <row r="1817" spans="2:13" ht="12.75">
      <c r="B1817" s="278">
        <v>4500</v>
      </c>
      <c r="C1817" s="1" t="s">
        <v>18</v>
      </c>
      <c r="D1817" s="62" t="s">
        <v>659</v>
      </c>
      <c r="E1817" s="1" t="s">
        <v>687</v>
      </c>
      <c r="F1817" s="62" t="s">
        <v>700</v>
      </c>
      <c r="G1817" s="30" t="s">
        <v>169</v>
      </c>
      <c r="H1817" s="316">
        <f t="shared" si="128"/>
        <v>-168500</v>
      </c>
      <c r="I1817" s="256">
        <f aca="true" t="shared" si="129" ref="I1817:I1880">+B1817/M1817</f>
        <v>10.588235294117647</v>
      </c>
      <c r="K1817" t="s">
        <v>0</v>
      </c>
      <c r="M1817" s="2">
        <v>425</v>
      </c>
    </row>
    <row r="1818" spans="2:13" ht="12.75">
      <c r="B1818" s="278">
        <v>5000</v>
      </c>
      <c r="C1818" s="1" t="s">
        <v>18</v>
      </c>
      <c r="D1818" s="62" t="s">
        <v>659</v>
      </c>
      <c r="E1818" s="1" t="s">
        <v>687</v>
      </c>
      <c r="F1818" s="62" t="s">
        <v>701</v>
      </c>
      <c r="G1818" s="30" t="s">
        <v>171</v>
      </c>
      <c r="H1818" s="316">
        <f t="shared" si="128"/>
        <v>-173500</v>
      </c>
      <c r="I1818" s="256">
        <f t="shared" si="129"/>
        <v>11.764705882352942</v>
      </c>
      <c r="K1818" t="s">
        <v>0</v>
      </c>
      <c r="M1818" s="2">
        <v>425</v>
      </c>
    </row>
    <row r="1819" spans="2:13" ht="12.75">
      <c r="B1819" s="278">
        <v>5000</v>
      </c>
      <c r="C1819" s="1" t="s">
        <v>18</v>
      </c>
      <c r="D1819" s="62" t="s">
        <v>659</v>
      </c>
      <c r="E1819" s="1" t="s">
        <v>687</v>
      </c>
      <c r="F1819" s="62" t="s">
        <v>702</v>
      </c>
      <c r="G1819" s="30" t="s">
        <v>173</v>
      </c>
      <c r="H1819" s="316">
        <f t="shared" si="128"/>
        <v>-178500</v>
      </c>
      <c r="I1819" s="256">
        <f t="shared" si="129"/>
        <v>11.764705882352942</v>
      </c>
      <c r="K1819" t="s">
        <v>0</v>
      </c>
      <c r="M1819" s="2">
        <v>425</v>
      </c>
    </row>
    <row r="1820" spans="2:13" ht="12.75">
      <c r="B1820" s="278">
        <v>2500</v>
      </c>
      <c r="C1820" s="1" t="s">
        <v>18</v>
      </c>
      <c r="D1820" s="62" t="s">
        <v>659</v>
      </c>
      <c r="E1820" s="1" t="s">
        <v>687</v>
      </c>
      <c r="F1820" s="62" t="s">
        <v>703</v>
      </c>
      <c r="G1820" s="30" t="s">
        <v>175</v>
      </c>
      <c r="H1820" s="316">
        <f t="shared" si="128"/>
        <v>-181000</v>
      </c>
      <c r="I1820" s="256">
        <f t="shared" si="129"/>
        <v>5.882352941176471</v>
      </c>
      <c r="K1820" t="s">
        <v>0</v>
      </c>
      <c r="M1820" s="2">
        <v>425</v>
      </c>
    </row>
    <row r="1821" spans="2:13" ht="12.75">
      <c r="B1821" s="278">
        <v>5000</v>
      </c>
      <c r="C1821" s="1" t="s">
        <v>18</v>
      </c>
      <c r="D1821" s="62" t="s">
        <v>659</v>
      </c>
      <c r="E1821" s="1" t="s">
        <v>687</v>
      </c>
      <c r="F1821" s="62" t="s">
        <v>704</v>
      </c>
      <c r="G1821" s="30" t="s">
        <v>301</v>
      </c>
      <c r="H1821" s="316">
        <f t="shared" si="128"/>
        <v>-186000</v>
      </c>
      <c r="I1821" s="256">
        <f t="shared" si="129"/>
        <v>11.764705882352942</v>
      </c>
      <c r="K1821" t="s">
        <v>0</v>
      </c>
      <c r="M1821" s="2">
        <v>425</v>
      </c>
    </row>
    <row r="1822" spans="2:13" ht="12.75">
      <c r="B1822" s="278">
        <v>20000</v>
      </c>
      <c r="C1822" s="1" t="s">
        <v>18</v>
      </c>
      <c r="D1822" s="62" t="s">
        <v>659</v>
      </c>
      <c r="E1822" s="1" t="s">
        <v>687</v>
      </c>
      <c r="F1822" s="62" t="s">
        <v>705</v>
      </c>
      <c r="G1822" s="30" t="s">
        <v>303</v>
      </c>
      <c r="H1822" s="316">
        <f t="shared" si="128"/>
        <v>-206000</v>
      </c>
      <c r="I1822" s="256">
        <f t="shared" si="129"/>
        <v>47.05882352941177</v>
      </c>
      <c r="K1822" t="s">
        <v>0</v>
      </c>
      <c r="M1822" s="2">
        <v>425</v>
      </c>
    </row>
    <row r="1823" spans="2:13" ht="12.75">
      <c r="B1823" s="203">
        <v>15000</v>
      </c>
      <c r="C1823" s="1" t="s">
        <v>18</v>
      </c>
      <c r="D1823" s="62" t="s">
        <v>659</v>
      </c>
      <c r="E1823" s="1" t="s">
        <v>687</v>
      </c>
      <c r="F1823" s="62" t="s">
        <v>706</v>
      </c>
      <c r="G1823" s="30" t="s">
        <v>360</v>
      </c>
      <c r="H1823" s="316">
        <f t="shared" si="128"/>
        <v>-221000</v>
      </c>
      <c r="I1823" s="256">
        <f t="shared" si="129"/>
        <v>35.294117647058826</v>
      </c>
      <c r="K1823" t="s">
        <v>0</v>
      </c>
      <c r="M1823" s="2">
        <v>425</v>
      </c>
    </row>
    <row r="1824" spans="2:13" ht="12.75">
      <c r="B1824" s="278">
        <v>5000</v>
      </c>
      <c r="C1824" s="1" t="s">
        <v>18</v>
      </c>
      <c r="D1824" s="62" t="s">
        <v>659</v>
      </c>
      <c r="E1824" s="1" t="s">
        <v>687</v>
      </c>
      <c r="F1824" s="62" t="s">
        <v>707</v>
      </c>
      <c r="G1824" s="30" t="s">
        <v>362</v>
      </c>
      <c r="H1824" s="316">
        <f t="shared" si="128"/>
        <v>-226000</v>
      </c>
      <c r="I1824" s="256">
        <f t="shared" si="129"/>
        <v>11.764705882352942</v>
      </c>
      <c r="K1824" t="s">
        <v>0</v>
      </c>
      <c r="M1824" s="2">
        <v>425</v>
      </c>
    </row>
    <row r="1825" spans="2:13" ht="12.75">
      <c r="B1825" s="278">
        <v>5000</v>
      </c>
      <c r="C1825" s="1" t="s">
        <v>18</v>
      </c>
      <c r="D1825" s="62" t="s">
        <v>659</v>
      </c>
      <c r="E1825" s="1" t="s">
        <v>687</v>
      </c>
      <c r="F1825" s="62" t="s">
        <v>708</v>
      </c>
      <c r="G1825" s="30" t="s">
        <v>398</v>
      </c>
      <c r="H1825" s="316">
        <f t="shared" si="128"/>
        <v>-231000</v>
      </c>
      <c r="I1825" s="256">
        <f t="shared" si="129"/>
        <v>11.764705882352942</v>
      </c>
      <c r="K1825" t="s">
        <v>0</v>
      </c>
      <c r="M1825" s="2">
        <v>425</v>
      </c>
    </row>
    <row r="1826" spans="2:13" ht="12.75">
      <c r="B1826" s="278">
        <v>2500</v>
      </c>
      <c r="C1826" s="1" t="s">
        <v>18</v>
      </c>
      <c r="D1826" s="62" t="s">
        <v>659</v>
      </c>
      <c r="E1826" s="1" t="s">
        <v>687</v>
      </c>
      <c r="F1826" s="62" t="s">
        <v>709</v>
      </c>
      <c r="G1826" s="30" t="s">
        <v>419</v>
      </c>
      <c r="H1826" s="316">
        <f t="shared" si="128"/>
        <v>-233500</v>
      </c>
      <c r="I1826" s="256">
        <f t="shared" si="129"/>
        <v>5.882352941176471</v>
      </c>
      <c r="K1826" t="s">
        <v>0</v>
      </c>
      <c r="M1826" s="2">
        <v>425</v>
      </c>
    </row>
    <row r="1827" spans="2:13" ht="12.75">
      <c r="B1827" s="278">
        <v>5000</v>
      </c>
      <c r="C1827" s="1" t="s">
        <v>18</v>
      </c>
      <c r="D1827" s="62" t="s">
        <v>659</v>
      </c>
      <c r="E1827" s="1" t="s">
        <v>687</v>
      </c>
      <c r="F1827" s="62" t="s">
        <v>710</v>
      </c>
      <c r="G1827" s="30" t="s">
        <v>364</v>
      </c>
      <c r="H1827" s="316">
        <f t="shared" si="128"/>
        <v>-238500</v>
      </c>
      <c r="I1827" s="256">
        <f t="shared" si="129"/>
        <v>11.764705882352942</v>
      </c>
      <c r="K1827" t="s">
        <v>0</v>
      </c>
      <c r="M1827" s="2">
        <v>425</v>
      </c>
    </row>
    <row r="1828" spans="2:13" ht="12.75">
      <c r="B1828" s="278">
        <v>2500</v>
      </c>
      <c r="C1828" s="1" t="s">
        <v>18</v>
      </c>
      <c r="D1828" s="62" t="s">
        <v>659</v>
      </c>
      <c r="E1828" s="1" t="s">
        <v>687</v>
      </c>
      <c r="F1828" s="62" t="s">
        <v>711</v>
      </c>
      <c r="G1828" s="30" t="s">
        <v>366</v>
      </c>
      <c r="H1828" s="316">
        <f t="shared" si="128"/>
        <v>-241000</v>
      </c>
      <c r="I1828" s="256">
        <f t="shared" si="129"/>
        <v>5.882352941176471</v>
      </c>
      <c r="K1828" t="s">
        <v>0</v>
      </c>
      <c r="M1828" s="2">
        <v>425</v>
      </c>
    </row>
    <row r="1829" spans="2:13" ht="12.75">
      <c r="B1829" s="278">
        <v>2500</v>
      </c>
      <c r="C1829" s="1" t="s">
        <v>18</v>
      </c>
      <c r="D1829" s="62" t="s">
        <v>659</v>
      </c>
      <c r="E1829" s="1" t="s">
        <v>687</v>
      </c>
      <c r="F1829" s="62" t="s">
        <v>712</v>
      </c>
      <c r="G1829" s="30" t="s">
        <v>370</v>
      </c>
      <c r="H1829" s="316">
        <f t="shared" si="128"/>
        <v>-243500</v>
      </c>
      <c r="I1829" s="256">
        <f t="shared" si="129"/>
        <v>5.882352941176471</v>
      </c>
      <c r="K1829" t="s">
        <v>0</v>
      </c>
      <c r="M1829" s="2">
        <v>425</v>
      </c>
    </row>
    <row r="1830" spans="2:13" ht="12.75">
      <c r="B1830" s="278">
        <v>2500</v>
      </c>
      <c r="C1830" s="1" t="s">
        <v>18</v>
      </c>
      <c r="D1830" s="62" t="s">
        <v>659</v>
      </c>
      <c r="E1830" s="1" t="s">
        <v>687</v>
      </c>
      <c r="F1830" s="62" t="s">
        <v>713</v>
      </c>
      <c r="G1830" s="30" t="s">
        <v>472</v>
      </c>
      <c r="H1830" s="316">
        <f t="shared" si="128"/>
        <v>-246000</v>
      </c>
      <c r="I1830" s="256">
        <f t="shared" si="129"/>
        <v>5.882352941176471</v>
      </c>
      <c r="K1830" t="s">
        <v>0</v>
      </c>
      <c r="M1830" s="2">
        <v>425</v>
      </c>
    </row>
    <row r="1831" spans="2:13" ht="12.75">
      <c r="B1831" s="278">
        <v>2500</v>
      </c>
      <c r="C1831" s="1" t="s">
        <v>18</v>
      </c>
      <c r="D1831" s="62" t="s">
        <v>659</v>
      </c>
      <c r="E1831" s="1" t="s">
        <v>687</v>
      </c>
      <c r="F1831" s="62" t="s">
        <v>714</v>
      </c>
      <c r="G1831" s="30" t="s">
        <v>474</v>
      </c>
      <c r="H1831" s="316">
        <f t="shared" si="128"/>
        <v>-248500</v>
      </c>
      <c r="I1831" s="256">
        <f t="shared" si="129"/>
        <v>5.882352941176471</v>
      </c>
      <c r="K1831" t="s">
        <v>0</v>
      </c>
      <c r="M1831" s="2">
        <v>425</v>
      </c>
    </row>
    <row r="1832" spans="2:13" ht="12.75">
      <c r="B1832" s="278">
        <v>5000</v>
      </c>
      <c r="C1832" s="1" t="s">
        <v>18</v>
      </c>
      <c r="D1832" s="62" t="s">
        <v>659</v>
      </c>
      <c r="E1832" s="1" t="s">
        <v>687</v>
      </c>
      <c r="F1832" s="62" t="s">
        <v>715</v>
      </c>
      <c r="G1832" s="30" t="s">
        <v>488</v>
      </c>
      <c r="H1832" s="316">
        <f t="shared" si="128"/>
        <v>-253500</v>
      </c>
      <c r="I1832" s="256">
        <f t="shared" si="129"/>
        <v>11.764705882352942</v>
      </c>
      <c r="K1832" t="s">
        <v>0</v>
      </c>
      <c r="M1832" s="2">
        <v>425</v>
      </c>
    </row>
    <row r="1833" spans="2:13" ht="12.75">
      <c r="B1833" s="278">
        <v>3000</v>
      </c>
      <c r="C1833" s="1" t="s">
        <v>18</v>
      </c>
      <c r="D1833" s="80" t="s">
        <v>659</v>
      </c>
      <c r="E1833" s="1" t="s">
        <v>716</v>
      </c>
      <c r="F1833" s="62" t="s">
        <v>717</v>
      </c>
      <c r="G1833" s="30" t="s">
        <v>48</v>
      </c>
      <c r="H1833" s="316">
        <f t="shared" si="128"/>
        <v>-256500</v>
      </c>
      <c r="I1833" s="256">
        <f t="shared" si="129"/>
        <v>7.0588235294117645</v>
      </c>
      <c r="K1833" t="s">
        <v>0</v>
      </c>
      <c r="M1833" s="2">
        <v>425</v>
      </c>
    </row>
    <row r="1834" spans="2:13" ht="12.75">
      <c r="B1834" s="278">
        <v>2000</v>
      </c>
      <c r="C1834" s="1" t="s">
        <v>18</v>
      </c>
      <c r="D1834" s="62" t="s">
        <v>659</v>
      </c>
      <c r="E1834" s="1" t="s">
        <v>718</v>
      </c>
      <c r="F1834" s="62" t="s">
        <v>719</v>
      </c>
      <c r="G1834" s="30" t="s">
        <v>50</v>
      </c>
      <c r="H1834" s="316">
        <f t="shared" si="128"/>
        <v>-258500</v>
      </c>
      <c r="I1834" s="256">
        <f t="shared" si="129"/>
        <v>4.705882352941177</v>
      </c>
      <c r="K1834" t="s">
        <v>0</v>
      </c>
      <c r="M1834" s="2">
        <v>425</v>
      </c>
    </row>
    <row r="1835" spans="2:13" ht="12.75">
      <c r="B1835" s="203">
        <v>5000</v>
      </c>
      <c r="C1835" s="1" t="s">
        <v>18</v>
      </c>
      <c r="D1835" s="62" t="s">
        <v>659</v>
      </c>
      <c r="E1835" s="1" t="s">
        <v>716</v>
      </c>
      <c r="F1835" s="62" t="s">
        <v>720</v>
      </c>
      <c r="G1835" s="30" t="s">
        <v>20</v>
      </c>
      <c r="H1835" s="316">
        <f t="shared" si="128"/>
        <v>-263500</v>
      </c>
      <c r="I1835" s="256">
        <f t="shared" si="129"/>
        <v>11.764705882352942</v>
      </c>
      <c r="K1835" t="s">
        <v>0</v>
      </c>
      <c r="M1835" s="2">
        <v>425</v>
      </c>
    </row>
    <row r="1836" spans="2:13" ht="12.75">
      <c r="B1836" s="278">
        <v>5000</v>
      </c>
      <c r="C1836" s="1" t="s">
        <v>18</v>
      </c>
      <c r="D1836" s="62" t="s">
        <v>659</v>
      </c>
      <c r="E1836" s="1" t="s">
        <v>718</v>
      </c>
      <c r="F1836" s="62" t="s">
        <v>721</v>
      </c>
      <c r="G1836" s="30" t="s">
        <v>22</v>
      </c>
      <c r="H1836" s="316">
        <f t="shared" si="128"/>
        <v>-268500</v>
      </c>
      <c r="I1836" s="256">
        <f t="shared" si="129"/>
        <v>11.764705882352942</v>
      </c>
      <c r="K1836" t="s">
        <v>0</v>
      </c>
      <c r="M1836" s="2">
        <v>425</v>
      </c>
    </row>
    <row r="1837" spans="2:13" ht="12.75">
      <c r="B1837" s="278">
        <v>2000</v>
      </c>
      <c r="C1837" s="1" t="s">
        <v>18</v>
      </c>
      <c r="D1837" s="62" t="s">
        <v>666</v>
      </c>
      <c r="E1837" s="1" t="s">
        <v>718</v>
      </c>
      <c r="F1837" s="62" t="s">
        <v>722</v>
      </c>
      <c r="G1837" s="30" t="s">
        <v>82</v>
      </c>
      <c r="H1837" s="316">
        <f t="shared" si="128"/>
        <v>-270500</v>
      </c>
      <c r="I1837" s="256">
        <f t="shared" si="129"/>
        <v>4.705882352941177</v>
      </c>
      <c r="K1837" t="s">
        <v>0</v>
      </c>
      <c r="M1837" s="2">
        <v>425</v>
      </c>
    </row>
    <row r="1838" spans="2:13" ht="12.75">
      <c r="B1838" s="278">
        <v>2000</v>
      </c>
      <c r="C1838" s="1" t="s">
        <v>18</v>
      </c>
      <c r="D1838" s="62" t="s">
        <v>659</v>
      </c>
      <c r="E1838" s="1" t="s">
        <v>716</v>
      </c>
      <c r="F1838" s="62" t="s">
        <v>723</v>
      </c>
      <c r="G1838" s="30" t="s">
        <v>84</v>
      </c>
      <c r="H1838" s="316">
        <f t="shared" si="128"/>
        <v>-272500</v>
      </c>
      <c r="I1838" s="256">
        <f t="shared" si="129"/>
        <v>4.705882352941177</v>
      </c>
      <c r="K1838" t="s">
        <v>0</v>
      </c>
      <c r="M1838" s="2">
        <v>425</v>
      </c>
    </row>
    <row r="1839" spans="2:13" ht="12.75">
      <c r="B1839" s="278">
        <v>2000</v>
      </c>
      <c r="C1839" s="1" t="s">
        <v>18</v>
      </c>
      <c r="D1839" s="62" t="s">
        <v>659</v>
      </c>
      <c r="E1839" s="1" t="s">
        <v>718</v>
      </c>
      <c r="F1839" s="62" t="s">
        <v>724</v>
      </c>
      <c r="G1839" s="30" t="s">
        <v>150</v>
      </c>
      <c r="H1839" s="316">
        <f t="shared" si="128"/>
        <v>-274500</v>
      </c>
      <c r="I1839" s="256">
        <f t="shared" si="129"/>
        <v>4.705882352941177</v>
      </c>
      <c r="K1839" t="s">
        <v>0</v>
      </c>
      <c r="M1839" s="2">
        <v>425</v>
      </c>
    </row>
    <row r="1840" spans="2:13" ht="12.75">
      <c r="B1840" s="278">
        <v>2000</v>
      </c>
      <c r="C1840" s="1" t="s">
        <v>18</v>
      </c>
      <c r="D1840" s="62" t="s">
        <v>659</v>
      </c>
      <c r="E1840" s="1" t="s">
        <v>718</v>
      </c>
      <c r="F1840" s="62" t="s">
        <v>725</v>
      </c>
      <c r="G1840" s="30" t="s">
        <v>132</v>
      </c>
      <c r="H1840" s="316">
        <f t="shared" si="128"/>
        <v>-276500</v>
      </c>
      <c r="I1840" s="256">
        <f t="shared" si="129"/>
        <v>4.705882352941177</v>
      </c>
      <c r="K1840" t="s">
        <v>0</v>
      </c>
      <c r="M1840" s="2">
        <v>425</v>
      </c>
    </row>
    <row r="1841" spans="2:13" ht="12.75">
      <c r="B1841" s="203">
        <v>5000</v>
      </c>
      <c r="C1841" s="1" t="s">
        <v>18</v>
      </c>
      <c r="D1841" s="62" t="s">
        <v>659</v>
      </c>
      <c r="E1841" s="1" t="s">
        <v>716</v>
      </c>
      <c r="F1841" s="62" t="s">
        <v>726</v>
      </c>
      <c r="G1841" s="30" t="s">
        <v>37</v>
      </c>
      <c r="H1841" s="316">
        <f t="shared" si="128"/>
        <v>-281500</v>
      </c>
      <c r="I1841" s="256">
        <f t="shared" si="129"/>
        <v>11.764705882352942</v>
      </c>
      <c r="K1841" t="s">
        <v>0</v>
      </c>
      <c r="M1841" s="2">
        <v>425</v>
      </c>
    </row>
    <row r="1842" spans="2:13" ht="12.75">
      <c r="B1842" s="278">
        <v>2000</v>
      </c>
      <c r="C1842" s="1" t="s">
        <v>18</v>
      </c>
      <c r="D1842" s="62" t="s">
        <v>659</v>
      </c>
      <c r="E1842" s="1" t="s">
        <v>716</v>
      </c>
      <c r="F1842" s="62" t="s">
        <v>727</v>
      </c>
      <c r="G1842" s="30" t="s">
        <v>165</v>
      </c>
      <c r="H1842" s="316">
        <f t="shared" si="128"/>
        <v>-283500</v>
      </c>
      <c r="I1842" s="256">
        <f t="shared" si="129"/>
        <v>4.705882352941177</v>
      </c>
      <c r="K1842" t="s">
        <v>0</v>
      </c>
      <c r="M1842" s="2">
        <v>425</v>
      </c>
    </row>
    <row r="1843" spans="2:13" ht="12.75">
      <c r="B1843" s="278">
        <v>2000</v>
      </c>
      <c r="C1843" s="1" t="s">
        <v>18</v>
      </c>
      <c r="D1843" s="62" t="s">
        <v>659</v>
      </c>
      <c r="E1843" s="1" t="s">
        <v>716</v>
      </c>
      <c r="F1843" s="62" t="s">
        <v>728</v>
      </c>
      <c r="G1843" s="30" t="s">
        <v>167</v>
      </c>
      <c r="H1843" s="316">
        <f t="shared" si="128"/>
        <v>-285500</v>
      </c>
      <c r="I1843" s="256">
        <f t="shared" si="129"/>
        <v>4.705882352941177</v>
      </c>
      <c r="K1843" t="s">
        <v>0</v>
      </c>
      <c r="M1843" s="2">
        <v>425</v>
      </c>
    </row>
    <row r="1844" spans="2:13" ht="12.75">
      <c r="B1844" s="203">
        <v>5000</v>
      </c>
      <c r="C1844" s="1" t="s">
        <v>18</v>
      </c>
      <c r="D1844" s="62" t="s">
        <v>659</v>
      </c>
      <c r="E1844" s="1" t="s">
        <v>716</v>
      </c>
      <c r="F1844" s="62" t="s">
        <v>729</v>
      </c>
      <c r="G1844" s="30" t="s">
        <v>169</v>
      </c>
      <c r="H1844" s="316">
        <f aca="true" t="shared" si="130" ref="H1844:H1875">H1843-B1844</f>
        <v>-290500</v>
      </c>
      <c r="I1844" s="256">
        <f t="shared" si="129"/>
        <v>11.764705882352942</v>
      </c>
      <c r="K1844" t="s">
        <v>0</v>
      </c>
      <c r="M1844" s="2">
        <v>425</v>
      </c>
    </row>
    <row r="1845" spans="2:13" ht="12.75">
      <c r="B1845" s="278">
        <v>3000</v>
      </c>
      <c r="C1845" s="1" t="s">
        <v>18</v>
      </c>
      <c r="D1845" s="62" t="s">
        <v>659</v>
      </c>
      <c r="E1845" s="1" t="s">
        <v>716</v>
      </c>
      <c r="F1845" s="62" t="s">
        <v>730</v>
      </c>
      <c r="G1845" s="30" t="s">
        <v>171</v>
      </c>
      <c r="H1845" s="316">
        <f t="shared" si="130"/>
        <v>-293500</v>
      </c>
      <c r="I1845" s="256">
        <f t="shared" si="129"/>
        <v>7.0588235294117645</v>
      </c>
      <c r="K1845" t="s">
        <v>0</v>
      </c>
      <c r="M1845" s="2">
        <v>425</v>
      </c>
    </row>
    <row r="1846" spans="2:13" ht="12.75">
      <c r="B1846" s="278">
        <v>3000</v>
      </c>
      <c r="C1846" s="1" t="s">
        <v>18</v>
      </c>
      <c r="D1846" s="62" t="s">
        <v>659</v>
      </c>
      <c r="E1846" s="1" t="s">
        <v>716</v>
      </c>
      <c r="F1846" s="62" t="s">
        <v>731</v>
      </c>
      <c r="G1846" s="30" t="s">
        <v>175</v>
      </c>
      <c r="H1846" s="316">
        <f t="shared" si="130"/>
        <v>-296500</v>
      </c>
      <c r="I1846" s="256">
        <f t="shared" si="129"/>
        <v>7.0588235294117645</v>
      </c>
      <c r="K1846" t="s">
        <v>0</v>
      </c>
      <c r="M1846" s="2">
        <v>425</v>
      </c>
    </row>
    <row r="1847" spans="2:13" ht="12.75">
      <c r="B1847" s="278">
        <v>3000</v>
      </c>
      <c r="C1847" s="1" t="s">
        <v>18</v>
      </c>
      <c r="D1847" s="62" t="s">
        <v>659</v>
      </c>
      <c r="E1847" s="1" t="s">
        <v>716</v>
      </c>
      <c r="F1847" s="62" t="s">
        <v>732</v>
      </c>
      <c r="G1847" s="30" t="s">
        <v>301</v>
      </c>
      <c r="H1847" s="316">
        <f t="shared" si="130"/>
        <v>-299500</v>
      </c>
      <c r="I1847" s="256">
        <f t="shared" si="129"/>
        <v>7.0588235294117645</v>
      </c>
      <c r="K1847" t="s">
        <v>0</v>
      </c>
      <c r="M1847" s="2">
        <v>425</v>
      </c>
    </row>
    <row r="1848" spans="2:13" ht="12.75">
      <c r="B1848" s="278">
        <v>2000</v>
      </c>
      <c r="C1848" s="1" t="s">
        <v>18</v>
      </c>
      <c r="D1848" s="62" t="s">
        <v>659</v>
      </c>
      <c r="E1848" s="1" t="s">
        <v>716</v>
      </c>
      <c r="F1848" s="62" t="s">
        <v>733</v>
      </c>
      <c r="G1848" s="30" t="s">
        <v>303</v>
      </c>
      <c r="H1848" s="316">
        <f t="shared" si="130"/>
        <v>-301500</v>
      </c>
      <c r="I1848" s="256">
        <f t="shared" si="129"/>
        <v>4.705882352941177</v>
      </c>
      <c r="K1848" t="s">
        <v>0</v>
      </c>
      <c r="M1848" s="2">
        <v>425</v>
      </c>
    </row>
    <row r="1849" spans="2:13" ht="12.75">
      <c r="B1849" s="278">
        <v>5000</v>
      </c>
      <c r="C1849" s="1" t="s">
        <v>18</v>
      </c>
      <c r="D1849" s="62" t="s">
        <v>659</v>
      </c>
      <c r="E1849" s="1" t="s">
        <v>716</v>
      </c>
      <c r="F1849" s="62" t="s">
        <v>734</v>
      </c>
      <c r="G1849" s="30" t="s">
        <v>360</v>
      </c>
      <c r="H1849" s="316">
        <f t="shared" si="130"/>
        <v>-306500</v>
      </c>
      <c r="I1849" s="256">
        <f t="shared" si="129"/>
        <v>11.764705882352942</v>
      </c>
      <c r="K1849" t="s">
        <v>0</v>
      </c>
      <c r="M1849" s="2">
        <v>425</v>
      </c>
    </row>
    <row r="1850" spans="2:13" ht="12.75">
      <c r="B1850" s="278">
        <v>2500</v>
      </c>
      <c r="C1850" s="1" t="s">
        <v>18</v>
      </c>
      <c r="D1850" s="62" t="s">
        <v>659</v>
      </c>
      <c r="E1850" s="1" t="s">
        <v>716</v>
      </c>
      <c r="F1850" s="62" t="s">
        <v>735</v>
      </c>
      <c r="G1850" s="30" t="s">
        <v>364</v>
      </c>
      <c r="H1850" s="316">
        <f t="shared" si="130"/>
        <v>-309000</v>
      </c>
      <c r="I1850" s="256">
        <f t="shared" si="129"/>
        <v>5.882352941176471</v>
      </c>
      <c r="K1850" t="s">
        <v>0</v>
      </c>
      <c r="M1850" s="2">
        <v>425</v>
      </c>
    </row>
    <row r="1851" spans="2:13" ht="12.75">
      <c r="B1851" s="278">
        <v>3000</v>
      </c>
      <c r="C1851" s="1" t="s">
        <v>18</v>
      </c>
      <c r="D1851" s="62" t="s">
        <v>659</v>
      </c>
      <c r="E1851" s="1" t="s">
        <v>716</v>
      </c>
      <c r="F1851" s="62" t="s">
        <v>736</v>
      </c>
      <c r="G1851" s="30" t="s">
        <v>366</v>
      </c>
      <c r="H1851" s="316">
        <f t="shared" si="130"/>
        <v>-312000</v>
      </c>
      <c r="I1851" s="256">
        <f t="shared" si="129"/>
        <v>7.0588235294117645</v>
      </c>
      <c r="K1851" t="s">
        <v>0</v>
      </c>
      <c r="M1851" s="2">
        <v>425</v>
      </c>
    </row>
    <row r="1852" spans="2:13" ht="12.75">
      <c r="B1852" s="278">
        <v>5000</v>
      </c>
      <c r="C1852" s="1" t="s">
        <v>18</v>
      </c>
      <c r="D1852" s="62" t="s">
        <v>659</v>
      </c>
      <c r="E1852" s="1" t="s">
        <v>716</v>
      </c>
      <c r="F1852" s="62" t="s">
        <v>737</v>
      </c>
      <c r="G1852" s="30" t="s">
        <v>368</v>
      </c>
      <c r="H1852" s="316">
        <f t="shared" si="130"/>
        <v>-317000</v>
      </c>
      <c r="I1852" s="256">
        <f t="shared" si="129"/>
        <v>11.764705882352942</v>
      </c>
      <c r="K1852" t="s">
        <v>0</v>
      </c>
      <c r="M1852" s="2">
        <v>425</v>
      </c>
    </row>
    <row r="1853" spans="2:13" ht="12.75">
      <c r="B1853" s="203">
        <v>5000</v>
      </c>
      <c r="C1853" s="1" t="s">
        <v>18</v>
      </c>
      <c r="D1853" s="62" t="s">
        <v>659</v>
      </c>
      <c r="E1853" s="1" t="s">
        <v>716</v>
      </c>
      <c r="F1853" s="62" t="s">
        <v>738</v>
      </c>
      <c r="G1853" s="30" t="s">
        <v>370</v>
      </c>
      <c r="H1853" s="316">
        <f t="shared" si="130"/>
        <v>-322000</v>
      </c>
      <c r="I1853" s="256">
        <f t="shared" si="129"/>
        <v>11.764705882352942</v>
      </c>
      <c r="K1853" t="s">
        <v>0</v>
      </c>
      <c r="M1853" s="2">
        <v>425</v>
      </c>
    </row>
    <row r="1854" spans="2:13" ht="12.75">
      <c r="B1854" s="278">
        <v>2000</v>
      </c>
      <c r="C1854" s="1" t="s">
        <v>18</v>
      </c>
      <c r="D1854" s="62" t="s">
        <v>659</v>
      </c>
      <c r="E1854" s="1" t="s">
        <v>716</v>
      </c>
      <c r="F1854" s="62" t="s">
        <v>739</v>
      </c>
      <c r="G1854" s="30" t="s">
        <v>470</v>
      </c>
      <c r="H1854" s="316">
        <f t="shared" si="130"/>
        <v>-324000</v>
      </c>
      <c r="I1854" s="256">
        <f t="shared" si="129"/>
        <v>4.705882352941177</v>
      </c>
      <c r="K1854" t="s">
        <v>0</v>
      </c>
      <c r="M1854" s="2">
        <v>425</v>
      </c>
    </row>
    <row r="1855" spans="2:13" ht="12.75">
      <c r="B1855" s="278">
        <v>2000</v>
      </c>
      <c r="C1855" s="1" t="s">
        <v>18</v>
      </c>
      <c r="D1855" s="62" t="s">
        <v>659</v>
      </c>
      <c r="E1855" s="1" t="s">
        <v>716</v>
      </c>
      <c r="F1855" s="62" t="s">
        <v>740</v>
      </c>
      <c r="G1855" s="30" t="s">
        <v>472</v>
      </c>
      <c r="H1855" s="316">
        <f t="shared" si="130"/>
        <v>-326000</v>
      </c>
      <c r="I1855" s="256">
        <f t="shared" si="129"/>
        <v>4.705882352941177</v>
      </c>
      <c r="K1855" t="s">
        <v>0</v>
      </c>
      <c r="M1855" s="2">
        <v>425</v>
      </c>
    </row>
    <row r="1856" spans="2:13" ht="12.75">
      <c r="B1856" s="203">
        <v>4000</v>
      </c>
      <c r="C1856" s="1" t="s">
        <v>18</v>
      </c>
      <c r="D1856" s="62" t="s">
        <v>659</v>
      </c>
      <c r="E1856" s="1" t="s">
        <v>716</v>
      </c>
      <c r="F1856" s="62" t="s">
        <v>741</v>
      </c>
      <c r="G1856" s="30" t="s">
        <v>488</v>
      </c>
      <c r="H1856" s="316">
        <f t="shared" si="130"/>
        <v>-330000</v>
      </c>
      <c r="I1856" s="256">
        <f t="shared" si="129"/>
        <v>9.411764705882353</v>
      </c>
      <c r="K1856" t="s">
        <v>0</v>
      </c>
      <c r="M1856" s="2">
        <v>425</v>
      </c>
    </row>
    <row r="1857" spans="1:13" ht="12.75">
      <c r="A1857" s="15"/>
      <c r="B1857" s="203">
        <v>2500</v>
      </c>
      <c r="C1857" s="1" t="s">
        <v>18</v>
      </c>
      <c r="D1857" s="80" t="s">
        <v>659</v>
      </c>
      <c r="E1857" s="15" t="s">
        <v>742</v>
      </c>
      <c r="F1857" s="62" t="s">
        <v>743</v>
      </c>
      <c r="G1857" s="34" t="s">
        <v>48</v>
      </c>
      <c r="H1857" s="316">
        <f t="shared" si="130"/>
        <v>-332500</v>
      </c>
      <c r="I1857" s="256">
        <f t="shared" si="129"/>
        <v>5.882352941176471</v>
      </c>
      <c r="J1857" s="18"/>
      <c r="K1857" t="s">
        <v>0</v>
      </c>
      <c r="L1857" s="18"/>
      <c r="M1857" s="2">
        <v>425</v>
      </c>
    </row>
    <row r="1858" spans="2:13" ht="12.75">
      <c r="B1858" s="278">
        <v>2500</v>
      </c>
      <c r="C1858" s="1" t="s">
        <v>18</v>
      </c>
      <c r="D1858" s="62" t="s">
        <v>659</v>
      </c>
      <c r="E1858" s="1" t="s">
        <v>742</v>
      </c>
      <c r="F1858" s="62" t="s">
        <v>744</v>
      </c>
      <c r="G1858" s="30" t="s">
        <v>50</v>
      </c>
      <c r="H1858" s="316">
        <f t="shared" si="130"/>
        <v>-335000</v>
      </c>
      <c r="I1858" s="256">
        <f t="shared" si="129"/>
        <v>5.882352941176471</v>
      </c>
      <c r="K1858" t="s">
        <v>0</v>
      </c>
      <c r="M1858" s="2">
        <v>425</v>
      </c>
    </row>
    <row r="1859" spans="2:13" ht="12.75">
      <c r="B1859" s="278">
        <v>2500</v>
      </c>
      <c r="C1859" s="1" t="s">
        <v>18</v>
      </c>
      <c r="D1859" s="62" t="s">
        <v>659</v>
      </c>
      <c r="E1859" s="1" t="s">
        <v>742</v>
      </c>
      <c r="F1859" s="62" t="s">
        <v>745</v>
      </c>
      <c r="G1859" s="30" t="s">
        <v>20</v>
      </c>
      <c r="H1859" s="316">
        <f t="shared" si="130"/>
        <v>-337500</v>
      </c>
      <c r="I1859" s="256">
        <f t="shared" si="129"/>
        <v>5.882352941176471</v>
      </c>
      <c r="K1859" t="s">
        <v>0</v>
      </c>
      <c r="M1859" s="2">
        <v>425</v>
      </c>
    </row>
    <row r="1860" spans="2:13" ht="12.75">
      <c r="B1860" s="278">
        <v>2500</v>
      </c>
      <c r="C1860" s="1" t="s">
        <v>18</v>
      </c>
      <c r="D1860" s="62" t="s">
        <v>659</v>
      </c>
      <c r="E1860" s="1" t="s">
        <v>742</v>
      </c>
      <c r="F1860" s="62" t="s">
        <v>746</v>
      </c>
      <c r="G1860" s="30" t="s">
        <v>22</v>
      </c>
      <c r="H1860" s="316">
        <f t="shared" si="130"/>
        <v>-340000</v>
      </c>
      <c r="I1860" s="256">
        <f t="shared" si="129"/>
        <v>5.882352941176471</v>
      </c>
      <c r="K1860" t="s">
        <v>0</v>
      </c>
      <c r="M1860" s="2">
        <v>425</v>
      </c>
    </row>
    <row r="1861" spans="2:13" ht="12.75">
      <c r="B1861" s="278">
        <v>2500</v>
      </c>
      <c r="C1861" s="1" t="s">
        <v>18</v>
      </c>
      <c r="D1861" s="62" t="s">
        <v>659</v>
      </c>
      <c r="E1861" s="1" t="s">
        <v>742</v>
      </c>
      <c r="F1861" s="62" t="s">
        <v>747</v>
      </c>
      <c r="G1861" s="30" t="s">
        <v>82</v>
      </c>
      <c r="H1861" s="316">
        <f t="shared" si="130"/>
        <v>-342500</v>
      </c>
      <c r="I1861" s="256">
        <f t="shared" si="129"/>
        <v>5.882352941176471</v>
      </c>
      <c r="K1861" t="s">
        <v>0</v>
      </c>
      <c r="M1861" s="2">
        <v>425</v>
      </c>
    </row>
    <row r="1862" spans="2:13" ht="12.75">
      <c r="B1862" s="278">
        <v>2500</v>
      </c>
      <c r="C1862" s="1" t="s">
        <v>18</v>
      </c>
      <c r="D1862" s="62" t="s">
        <v>659</v>
      </c>
      <c r="E1862" s="1" t="s">
        <v>742</v>
      </c>
      <c r="F1862" s="62" t="s">
        <v>748</v>
      </c>
      <c r="G1862" s="30" t="s">
        <v>84</v>
      </c>
      <c r="H1862" s="316">
        <f t="shared" si="130"/>
        <v>-345000</v>
      </c>
      <c r="I1862" s="256">
        <f t="shared" si="129"/>
        <v>5.882352941176471</v>
      </c>
      <c r="K1862" t="s">
        <v>0</v>
      </c>
      <c r="M1862" s="2">
        <v>425</v>
      </c>
    </row>
    <row r="1863" spans="2:13" ht="12.75">
      <c r="B1863" s="278">
        <v>2500</v>
      </c>
      <c r="C1863" s="1" t="s">
        <v>18</v>
      </c>
      <c r="D1863" s="62" t="s">
        <v>659</v>
      </c>
      <c r="E1863" s="1" t="s">
        <v>742</v>
      </c>
      <c r="F1863" s="62" t="s">
        <v>749</v>
      </c>
      <c r="G1863" s="30" t="s">
        <v>132</v>
      </c>
      <c r="H1863" s="316">
        <f t="shared" si="130"/>
        <v>-347500</v>
      </c>
      <c r="I1863" s="256">
        <f t="shared" si="129"/>
        <v>5.882352941176471</v>
      </c>
      <c r="K1863" t="s">
        <v>0</v>
      </c>
      <c r="M1863" s="2">
        <v>425</v>
      </c>
    </row>
    <row r="1864" spans="2:13" ht="12.75">
      <c r="B1864" s="278">
        <v>2500</v>
      </c>
      <c r="C1864" s="1" t="s">
        <v>18</v>
      </c>
      <c r="D1864" s="62" t="s">
        <v>659</v>
      </c>
      <c r="E1864" s="1" t="s">
        <v>742</v>
      </c>
      <c r="F1864" s="62" t="s">
        <v>750</v>
      </c>
      <c r="G1864" s="30" t="s">
        <v>37</v>
      </c>
      <c r="H1864" s="316">
        <f t="shared" si="130"/>
        <v>-350000</v>
      </c>
      <c r="I1864" s="256">
        <f t="shared" si="129"/>
        <v>5.882352941176471</v>
      </c>
      <c r="K1864" t="s">
        <v>0</v>
      </c>
      <c r="M1864" s="2">
        <v>425</v>
      </c>
    </row>
    <row r="1865" spans="2:13" ht="12.75">
      <c r="B1865" s="278">
        <v>2500</v>
      </c>
      <c r="C1865" s="1" t="s">
        <v>18</v>
      </c>
      <c r="D1865" s="62" t="s">
        <v>659</v>
      </c>
      <c r="E1865" s="1" t="s">
        <v>742</v>
      </c>
      <c r="F1865" s="62" t="s">
        <v>751</v>
      </c>
      <c r="G1865" s="30" t="s">
        <v>165</v>
      </c>
      <c r="H1865" s="316">
        <f t="shared" si="130"/>
        <v>-352500</v>
      </c>
      <c r="I1865" s="256">
        <f t="shared" si="129"/>
        <v>5.882352941176471</v>
      </c>
      <c r="K1865" t="s">
        <v>0</v>
      </c>
      <c r="M1865" s="2">
        <v>425</v>
      </c>
    </row>
    <row r="1866" spans="2:13" ht="12.75">
      <c r="B1866" s="278">
        <v>2500</v>
      </c>
      <c r="C1866" s="1" t="s">
        <v>18</v>
      </c>
      <c r="D1866" s="62" t="s">
        <v>659</v>
      </c>
      <c r="E1866" s="1" t="s">
        <v>742</v>
      </c>
      <c r="F1866" s="62" t="s">
        <v>752</v>
      </c>
      <c r="G1866" s="30" t="s">
        <v>169</v>
      </c>
      <c r="H1866" s="316">
        <f t="shared" si="130"/>
        <v>-355000</v>
      </c>
      <c r="I1866" s="256">
        <f t="shared" si="129"/>
        <v>5.882352941176471</v>
      </c>
      <c r="K1866" t="s">
        <v>0</v>
      </c>
      <c r="M1866" s="2">
        <v>425</v>
      </c>
    </row>
    <row r="1867" spans="2:13" ht="12.75">
      <c r="B1867" s="278">
        <v>2500</v>
      </c>
      <c r="C1867" s="1" t="s">
        <v>18</v>
      </c>
      <c r="D1867" s="62" t="s">
        <v>659</v>
      </c>
      <c r="E1867" s="1" t="s">
        <v>742</v>
      </c>
      <c r="F1867" s="62" t="s">
        <v>753</v>
      </c>
      <c r="G1867" s="30" t="s">
        <v>175</v>
      </c>
      <c r="H1867" s="316">
        <f t="shared" si="130"/>
        <v>-357500</v>
      </c>
      <c r="I1867" s="256">
        <f t="shared" si="129"/>
        <v>5.882352941176471</v>
      </c>
      <c r="K1867" t="s">
        <v>0</v>
      </c>
      <c r="M1867" s="2">
        <v>425</v>
      </c>
    </row>
    <row r="1868" spans="2:13" ht="12.75">
      <c r="B1868" s="278">
        <v>2500</v>
      </c>
      <c r="C1868" s="1" t="s">
        <v>18</v>
      </c>
      <c r="D1868" s="62" t="s">
        <v>659</v>
      </c>
      <c r="E1868" s="1" t="s">
        <v>742</v>
      </c>
      <c r="F1868" s="62" t="s">
        <v>754</v>
      </c>
      <c r="G1868" s="30" t="s">
        <v>301</v>
      </c>
      <c r="H1868" s="316">
        <f t="shared" si="130"/>
        <v>-360000</v>
      </c>
      <c r="I1868" s="256">
        <f t="shared" si="129"/>
        <v>5.882352941176471</v>
      </c>
      <c r="K1868" t="s">
        <v>0</v>
      </c>
      <c r="M1868" s="2">
        <v>425</v>
      </c>
    </row>
    <row r="1869" spans="2:13" ht="12.75">
      <c r="B1869" s="278">
        <v>2500</v>
      </c>
      <c r="C1869" s="1" t="s">
        <v>18</v>
      </c>
      <c r="D1869" s="62" t="s">
        <v>659</v>
      </c>
      <c r="E1869" s="1" t="s">
        <v>742</v>
      </c>
      <c r="F1869" s="62" t="s">
        <v>755</v>
      </c>
      <c r="G1869" s="30" t="s">
        <v>360</v>
      </c>
      <c r="H1869" s="316">
        <f t="shared" si="130"/>
        <v>-362500</v>
      </c>
      <c r="I1869" s="256">
        <f t="shared" si="129"/>
        <v>5.882352941176471</v>
      </c>
      <c r="K1869" t="s">
        <v>0</v>
      </c>
      <c r="M1869" s="2">
        <v>425</v>
      </c>
    </row>
    <row r="1870" spans="2:13" ht="12.75">
      <c r="B1870" s="278">
        <v>2500</v>
      </c>
      <c r="C1870" s="1" t="s">
        <v>18</v>
      </c>
      <c r="D1870" s="62" t="s">
        <v>659</v>
      </c>
      <c r="E1870" s="1" t="s">
        <v>742</v>
      </c>
      <c r="F1870" s="62" t="s">
        <v>756</v>
      </c>
      <c r="G1870" s="30" t="s">
        <v>364</v>
      </c>
      <c r="H1870" s="316">
        <f t="shared" si="130"/>
        <v>-365000</v>
      </c>
      <c r="I1870" s="256">
        <f t="shared" si="129"/>
        <v>5.882352941176471</v>
      </c>
      <c r="K1870" t="s">
        <v>0</v>
      </c>
      <c r="M1870" s="2">
        <v>425</v>
      </c>
    </row>
    <row r="1871" spans="2:13" ht="12.75">
      <c r="B1871" s="278">
        <v>2500</v>
      </c>
      <c r="C1871" s="1" t="s">
        <v>18</v>
      </c>
      <c r="D1871" s="62" t="s">
        <v>659</v>
      </c>
      <c r="E1871" s="1" t="s">
        <v>742</v>
      </c>
      <c r="F1871" s="62" t="s">
        <v>757</v>
      </c>
      <c r="G1871" s="30" t="s">
        <v>366</v>
      </c>
      <c r="H1871" s="316">
        <f t="shared" si="130"/>
        <v>-367500</v>
      </c>
      <c r="I1871" s="256">
        <f t="shared" si="129"/>
        <v>5.882352941176471</v>
      </c>
      <c r="K1871" t="s">
        <v>0</v>
      </c>
      <c r="M1871" s="2">
        <v>425</v>
      </c>
    </row>
    <row r="1872" spans="2:13" ht="12.75">
      <c r="B1872" s="278">
        <v>2500</v>
      </c>
      <c r="C1872" s="1" t="s">
        <v>18</v>
      </c>
      <c r="D1872" s="62" t="s">
        <v>659</v>
      </c>
      <c r="E1872" s="1" t="s">
        <v>742</v>
      </c>
      <c r="F1872" s="62" t="s">
        <v>758</v>
      </c>
      <c r="G1872" s="30" t="s">
        <v>370</v>
      </c>
      <c r="H1872" s="316">
        <f t="shared" si="130"/>
        <v>-370000</v>
      </c>
      <c r="I1872" s="256">
        <f t="shared" si="129"/>
        <v>5.882352941176471</v>
      </c>
      <c r="K1872" t="s">
        <v>0</v>
      </c>
      <c r="M1872" s="2">
        <v>425</v>
      </c>
    </row>
    <row r="1873" spans="2:13" ht="12.75">
      <c r="B1873" s="278">
        <v>2500</v>
      </c>
      <c r="C1873" s="1" t="s">
        <v>18</v>
      </c>
      <c r="D1873" s="62" t="s">
        <v>659</v>
      </c>
      <c r="E1873" s="1" t="s">
        <v>742</v>
      </c>
      <c r="F1873" s="62" t="s">
        <v>759</v>
      </c>
      <c r="G1873" s="30" t="s">
        <v>470</v>
      </c>
      <c r="H1873" s="316">
        <f t="shared" si="130"/>
        <v>-372500</v>
      </c>
      <c r="I1873" s="256">
        <f t="shared" si="129"/>
        <v>5.882352941176471</v>
      </c>
      <c r="K1873" t="s">
        <v>0</v>
      </c>
      <c r="M1873" s="2">
        <v>425</v>
      </c>
    </row>
    <row r="1874" spans="2:13" ht="12.75">
      <c r="B1874" s="278">
        <v>2500</v>
      </c>
      <c r="C1874" s="1" t="s">
        <v>18</v>
      </c>
      <c r="D1874" s="62" t="s">
        <v>659</v>
      </c>
      <c r="E1874" s="1" t="s">
        <v>742</v>
      </c>
      <c r="F1874" s="62" t="s">
        <v>760</v>
      </c>
      <c r="G1874" s="30" t="s">
        <v>472</v>
      </c>
      <c r="H1874" s="316">
        <f t="shared" si="130"/>
        <v>-375000</v>
      </c>
      <c r="I1874" s="256">
        <f t="shared" si="129"/>
        <v>5.882352941176471</v>
      </c>
      <c r="K1874" t="s">
        <v>0</v>
      </c>
      <c r="M1874" s="2">
        <v>425</v>
      </c>
    </row>
    <row r="1875" spans="2:13" ht="12.75">
      <c r="B1875" s="278">
        <v>2500</v>
      </c>
      <c r="C1875" s="1" t="s">
        <v>18</v>
      </c>
      <c r="D1875" s="62" t="s">
        <v>659</v>
      </c>
      <c r="E1875" s="1" t="s">
        <v>742</v>
      </c>
      <c r="F1875" s="62" t="s">
        <v>761</v>
      </c>
      <c r="G1875" s="30" t="s">
        <v>488</v>
      </c>
      <c r="H1875" s="316">
        <f t="shared" si="130"/>
        <v>-377500</v>
      </c>
      <c r="I1875" s="256">
        <f t="shared" si="129"/>
        <v>5.882352941176471</v>
      </c>
      <c r="K1875" t="s">
        <v>0</v>
      </c>
      <c r="M1875" s="2">
        <v>425</v>
      </c>
    </row>
    <row r="1876" spans="2:13" ht="12.75">
      <c r="B1876" s="278">
        <v>2500</v>
      </c>
      <c r="C1876" s="1" t="s">
        <v>18</v>
      </c>
      <c r="D1876" s="80" t="s">
        <v>659</v>
      </c>
      <c r="E1876" s="1" t="s">
        <v>762</v>
      </c>
      <c r="F1876" s="62" t="s">
        <v>763</v>
      </c>
      <c r="G1876" s="34" t="s">
        <v>48</v>
      </c>
      <c r="H1876" s="316">
        <f aca="true" t="shared" si="131" ref="H1876:H1907">H1875-B1876</f>
        <v>-380000</v>
      </c>
      <c r="I1876" s="256">
        <f t="shared" si="129"/>
        <v>5.882352941176471</v>
      </c>
      <c r="K1876" t="s">
        <v>0</v>
      </c>
      <c r="M1876" s="2">
        <v>425</v>
      </c>
    </row>
    <row r="1877" spans="2:13" ht="12.75">
      <c r="B1877" s="278">
        <v>2500</v>
      </c>
      <c r="C1877" s="1" t="s">
        <v>18</v>
      </c>
      <c r="D1877" s="62" t="s">
        <v>659</v>
      </c>
      <c r="E1877" s="1" t="s">
        <v>762</v>
      </c>
      <c r="F1877" s="62" t="s">
        <v>764</v>
      </c>
      <c r="G1877" s="30" t="s">
        <v>765</v>
      </c>
      <c r="H1877" s="316">
        <f t="shared" si="131"/>
        <v>-382500</v>
      </c>
      <c r="I1877" s="256">
        <f t="shared" si="129"/>
        <v>5.882352941176471</v>
      </c>
      <c r="K1877" t="s">
        <v>0</v>
      </c>
      <c r="M1877" s="2">
        <v>425</v>
      </c>
    </row>
    <row r="1878" spans="2:13" ht="12.75">
      <c r="B1878" s="278">
        <v>2500</v>
      </c>
      <c r="C1878" s="1" t="s">
        <v>18</v>
      </c>
      <c r="D1878" s="62" t="s">
        <v>666</v>
      </c>
      <c r="E1878" s="1" t="s">
        <v>762</v>
      </c>
      <c r="F1878" s="62" t="s">
        <v>766</v>
      </c>
      <c r="G1878" s="30" t="s">
        <v>50</v>
      </c>
      <c r="H1878" s="316">
        <f t="shared" si="131"/>
        <v>-385000</v>
      </c>
      <c r="I1878" s="256">
        <f t="shared" si="129"/>
        <v>5.882352941176471</v>
      </c>
      <c r="K1878" t="s">
        <v>0</v>
      </c>
      <c r="M1878" s="2">
        <v>425</v>
      </c>
    </row>
    <row r="1879" spans="2:13" ht="12.75">
      <c r="B1879" s="278">
        <v>2500</v>
      </c>
      <c r="C1879" s="1" t="s">
        <v>18</v>
      </c>
      <c r="D1879" s="62" t="s">
        <v>659</v>
      </c>
      <c r="E1879" s="1" t="s">
        <v>762</v>
      </c>
      <c r="F1879" s="62" t="s">
        <v>767</v>
      </c>
      <c r="G1879" s="30" t="s">
        <v>20</v>
      </c>
      <c r="H1879" s="316">
        <f t="shared" si="131"/>
        <v>-387500</v>
      </c>
      <c r="I1879" s="256">
        <f t="shared" si="129"/>
        <v>5.882352941176471</v>
      </c>
      <c r="K1879" t="s">
        <v>0</v>
      </c>
      <c r="M1879" s="2">
        <v>425</v>
      </c>
    </row>
    <row r="1880" spans="2:13" ht="12.75">
      <c r="B1880" s="278">
        <v>2500</v>
      </c>
      <c r="C1880" s="1" t="s">
        <v>18</v>
      </c>
      <c r="D1880" s="62" t="s">
        <v>659</v>
      </c>
      <c r="E1880" s="1" t="s">
        <v>762</v>
      </c>
      <c r="F1880" s="62" t="s">
        <v>768</v>
      </c>
      <c r="G1880" s="30" t="s">
        <v>22</v>
      </c>
      <c r="H1880" s="316">
        <f t="shared" si="131"/>
        <v>-390000</v>
      </c>
      <c r="I1880" s="256">
        <f t="shared" si="129"/>
        <v>5.882352941176471</v>
      </c>
      <c r="K1880" t="s">
        <v>0</v>
      </c>
      <c r="M1880" s="2">
        <v>425</v>
      </c>
    </row>
    <row r="1881" spans="2:13" ht="12.75">
      <c r="B1881" s="278">
        <v>2500</v>
      </c>
      <c r="C1881" s="1" t="s">
        <v>18</v>
      </c>
      <c r="D1881" s="62" t="s">
        <v>659</v>
      </c>
      <c r="E1881" s="1" t="s">
        <v>762</v>
      </c>
      <c r="F1881" s="62" t="s">
        <v>769</v>
      </c>
      <c r="G1881" s="30" t="s">
        <v>82</v>
      </c>
      <c r="H1881" s="316">
        <f t="shared" si="131"/>
        <v>-392500</v>
      </c>
      <c r="I1881" s="256">
        <f aca="true" t="shared" si="132" ref="I1881:I1913">+B1881/M1881</f>
        <v>5.882352941176471</v>
      </c>
      <c r="K1881" t="s">
        <v>0</v>
      </c>
      <c r="M1881" s="2">
        <v>425</v>
      </c>
    </row>
    <row r="1882" spans="2:13" ht="12.75">
      <c r="B1882" s="278">
        <v>2500</v>
      </c>
      <c r="C1882" s="1" t="s">
        <v>18</v>
      </c>
      <c r="D1882" s="62" t="s">
        <v>659</v>
      </c>
      <c r="E1882" s="1" t="s">
        <v>762</v>
      </c>
      <c r="F1882" s="62" t="s">
        <v>770</v>
      </c>
      <c r="G1882" s="30" t="s">
        <v>84</v>
      </c>
      <c r="H1882" s="316">
        <f t="shared" si="131"/>
        <v>-395000</v>
      </c>
      <c r="I1882" s="256">
        <f t="shared" si="132"/>
        <v>5.882352941176471</v>
      </c>
      <c r="K1882" t="s">
        <v>0</v>
      </c>
      <c r="M1882" s="2">
        <v>425</v>
      </c>
    </row>
    <row r="1883" spans="2:13" ht="12.75">
      <c r="B1883" s="278">
        <v>2500</v>
      </c>
      <c r="C1883" s="1" t="s">
        <v>18</v>
      </c>
      <c r="D1883" s="62" t="s">
        <v>659</v>
      </c>
      <c r="E1883" s="1" t="s">
        <v>762</v>
      </c>
      <c r="F1883" s="62" t="s">
        <v>771</v>
      </c>
      <c r="G1883" s="30" t="s">
        <v>132</v>
      </c>
      <c r="H1883" s="316">
        <f t="shared" si="131"/>
        <v>-397500</v>
      </c>
      <c r="I1883" s="256">
        <f t="shared" si="132"/>
        <v>5.882352941176471</v>
      </c>
      <c r="K1883" t="s">
        <v>0</v>
      </c>
      <c r="M1883" s="2">
        <v>425</v>
      </c>
    </row>
    <row r="1884" spans="2:13" ht="12.75">
      <c r="B1884" s="278">
        <v>2500</v>
      </c>
      <c r="C1884" s="1" t="s">
        <v>18</v>
      </c>
      <c r="D1884" s="62" t="s">
        <v>659</v>
      </c>
      <c r="E1884" s="1" t="s">
        <v>762</v>
      </c>
      <c r="F1884" s="62" t="s">
        <v>772</v>
      </c>
      <c r="G1884" s="30" t="s">
        <v>37</v>
      </c>
      <c r="H1884" s="316">
        <f t="shared" si="131"/>
        <v>-400000</v>
      </c>
      <c r="I1884" s="256">
        <f t="shared" si="132"/>
        <v>5.882352941176471</v>
      </c>
      <c r="K1884" t="s">
        <v>0</v>
      </c>
      <c r="M1884" s="2">
        <v>425</v>
      </c>
    </row>
    <row r="1885" spans="2:13" ht="12.75">
      <c r="B1885" s="203">
        <v>2500</v>
      </c>
      <c r="C1885" s="1" t="s">
        <v>18</v>
      </c>
      <c r="D1885" s="62" t="s">
        <v>659</v>
      </c>
      <c r="E1885" s="1" t="s">
        <v>762</v>
      </c>
      <c r="F1885" s="62" t="s">
        <v>773</v>
      </c>
      <c r="G1885" s="30" t="s">
        <v>165</v>
      </c>
      <c r="H1885" s="316">
        <f t="shared" si="131"/>
        <v>-402500</v>
      </c>
      <c r="I1885" s="256">
        <f t="shared" si="132"/>
        <v>5.882352941176471</v>
      </c>
      <c r="K1885" t="s">
        <v>0</v>
      </c>
      <c r="M1885" s="2">
        <v>425</v>
      </c>
    </row>
    <row r="1886" spans="2:13" ht="12.75">
      <c r="B1886" s="278">
        <v>2500</v>
      </c>
      <c r="C1886" s="1" t="s">
        <v>18</v>
      </c>
      <c r="D1886" s="62" t="s">
        <v>659</v>
      </c>
      <c r="E1886" s="1" t="s">
        <v>762</v>
      </c>
      <c r="F1886" s="62" t="s">
        <v>774</v>
      </c>
      <c r="G1886" s="30" t="s">
        <v>169</v>
      </c>
      <c r="H1886" s="316">
        <f t="shared" si="131"/>
        <v>-405000</v>
      </c>
      <c r="I1886" s="256">
        <f t="shared" si="132"/>
        <v>5.882352941176471</v>
      </c>
      <c r="K1886" t="s">
        <v>0</v>
      </c>
      <c r="M1886" s="2">
        <v>425</v>
      </c>
    </row>
    <row r="1887" spans="2:13" ht="12.75">
      <c r="B1887" s="278">
        <v>2500</v>
      </c>
      <c r="C1887" s="1" t="s">
        <v>18</v>
      </c>
      <c r="D1887" s="62" t="s">
        <v>659</v>
      </c>
      <c r="E1887" s="1" t="s">
        <v>762</v>
      </c>
      <c r="F1887" s="62" t="s">
        <v>775</v>
      </c>
      <c r="G1887" s="30" t="s">
        <v>171</v>
      </c>
      <c r="H1887" s="316">
        <f t="shared" si="131"/>
        <v>-407500</v>
      </c>
      <c r="I1887" s="256">
        <f t="shared" si="132"/>
        <v>5.882352941176471</v>
      </c>
      <c r="K1887" t="s">
        <v>0</v>
      </c>
      <c r="M1887" s="2">
        <v>425</v>
      </c>
    </row>
    <row r="1888" spans="2:13" ht="12.75">
      <c r="B1888" s="203">
        <v>2500</v>
      </c>
      <c r="C1888" s="15" t="s">
        <v>18</v>
      </c>
      <c r="D1888" s="62" t="s">
        <v>659</v>
      </c>
      <c r="E1888" s="1" t="s">
        <v>762</v>
      </c>
      <c r="F1888" s="62" t="s">
        <v>776</v>
      </c>
      <c r="G1888" s="30" t="s">
        <v>173</v>
      </c>
      <c r="H1888" s="316">
        <f t="shared" si="131"/>
        <v>-410000</v>
      </c>
      <c r="I1888" s="256">
        <f t="shared" si="132"/>
        <v>5.882352941176471</v>
      </c>
      <c r="K1888" t="s">
        <v>0</v>
      </c>
      <c r="M1888" s="2">
        <v>425</v>
      </c>
    </row>
    <row r="1889" spans="2:13" ht="12.75">
      <c r="B1889" s="203">
        <v>5000</v>
      </c>
      <c r="C1889" s="15" t="s">
        <v>18</v>
      </c>
      <c r="D1889" s="62" t="s">
        <v>659</v>
      </c>
      <c r="E1889" s="1" t="s">
        <v>762</v>
      </c>
      <c r="F1889" s="62" t="s">
        <v>777</v>
      </c>
      <c r="G1889" s="30" t="s">
        <v>175</v>
      </c>
      <c r="H1889" s="316">
        <f t="shared" si="131"/>
        <v>-415000</v>
      </c>
      <c r="I1889" s="256">
        <f t="shared" si="132"/>
        <v>11.764705882352942</v>
      </c>
      <c r="K1889" t="s">
        <v>0</v>
      </c>
      <c r="M1889" s="2">
        <v>425</v>
      </c>
    </row>
    <row r="1890" spans="2:13" ht="12.75">
      <c r="B1890" s="203">
        <v>2500</v>
      </c>
      <c r="C1890" s="15" t="s">
        <v>18</v>
      </c>
      <c r="D1890" s="62" t="s">
        <v>659</v>
      </c>
      <c r="E1890" s="1" t="s">
        <v>762</v>
      </c>
      <c r="F1890" s="62" t="s">
        <v>778</v>
      </c>
      <c r="G1890" s="30" t="s">
        <v>303</v>
      </c>
      <c r="H1890" s="316">
        <f t="shared" si="131"/>
        <v>-417500</v>
      </c>
      <c r="I1890" s="256">
        <f t="shared" si="132"/>
        <v>5.882352941176471</v>
      </c>
      <c r="K1890" t="s">
        <v>0</v>
      </c>
      <c r="M1890" s="2">
        <v>425</v>
      </c>
    </row>
    <row r="1891" spans="2:13" ht="12.75">
      <c r="B1891" s="203">
        <v>2500</v>
      </c>
      <c r="C1891" s="15" t="s">
        <v>18</v>
      </c>
      <c r="D1891" s="62" t="s">
        <v>659</v>
      </c>
      <c r="E1891" s="1" t="s">
        <v>762</v>
      </c>
      <c r="F1891" s="62" t="s">
        <v>779</v>
      </c>
      <c r="G1891" s="30" t="s">
        <v>398</v>
      </c>
      <c r="H1891" s="316">
        <f t="shared" si="131"/>
        <v>-420000</v>
      </c>
      <c r="I1891" s="256">
        <f t="shared" si="132"/>
        <v>5.882352941176471</v>
      </c>
      <c r="K1891" t="s">
        <v>0</v>
      </c>
      <c r="M1891" s="2">
        <v>425</v>
      </c>
    </row>
    <row r="1892" spans="2:13" ht="12.75">
      <c r="B1892" s="203">
        <v>2500</v>
      </c>
      <c r="C1892" s="15" t="s">
        <v>18</v>
      </c>
      <c r="D1892" s="62" t="s">
        <v>659</v>
      </c>
      <c r="E1892" s="1" t="s">
        <v>762</v>
      </c>
      <c r="F1892" s="62" t="s">
        <v>780</v>
      </c>
      <c r="G1892" s="30" t="s">
        <v>419</v>
      </c>
      <c r="H1892" s="316">
        <f t="shared" si="131"/>
        <v>-422500</v>
      </c>
      <c r="I1892" s="256">
        <f t="shared" si="132"/>
        <v>5.882352941176471</v>
      </c>
      <c r="K1892" t="s">
        <v>0</v>
      </c>
      <c r="M1892" s="2">
        <v>425</v>
      </c>
    </row>
    <row r="1893" spans="2:13" ht="12.75">
      <c r="B1893" s="203">
        <v>5000</v>
      </c>
      <c r="C1893" s="15" t="s">
        <v>18</v>
      </c>
      <c r="D1893" s="62" t="s">
        <v>659</v>
      </c>
      <c r="E1893" s="1" t="s">
        <v>762</v>
      </c>
      <c r="F1893" s="62" t="s">
        <v>781</v>
      </c>
      <c r="G1893" s="30" t="s">
        <v>364</v>
      </c>
      <c r="H1893" s="316">
        <f t="shared" si="131"/>
        <v>-427500</v>
      </c>
      <c r="I1893" s="256">
        <f t="shared" si="132"/>
        <v>11.764705882352942</v>
      </c>
      <c r="K1893" t="s">
        <v>0</v>
      </c>
      <c r="M1893" s="2">
        <v>425</v>
      </c>
    </row>
    <row r="1894" spans="2:13" ht="12.75">
      <c r="B1894" s="278">
        <v>2500</v>
      </c>
      <c r="C1894" s="1" t="s">
        <v>18</v>
      </c>
      <c r="D1894" s="62" t="s">
        <v>659</v>
      </c>
      <c r="E1894" s="1" t="s">
        <v>762</v>
      </c>
      <c r="F1894" s="62" t="s">
        <v>782</v>
      </c>
      <c r="G1894" s="30" t="s">
        <v>368</v>
      </c>
      <c r="H1894" s="316">
        <f t="shared" si="131"/>
        <v>-430000</v>
      </c>
      <c r="I1894" s="256">
        <f t="shared" si="132"/>
        <v>5.882352941176471</v>
      </c>
      <c r="K1894" t="s">
        <v>0</v>
      </c>
      <c r="M1894" s="2">
        <v>425</v>
      </c>
    </row>
    <row r="1895" spans="2:13" ht="12.75">
      <c r="B1895" s="278">
        <v>2500</v>
      </c>
      <c r="C1895" s="1" t="s">
        <v>18</v>
      </c>
      <c r="D1895" s="62" t="s">
        <v>659</v>
      </c>
      <c r="E1895" s="1" t="s">
        <v>762</v>
      </c>
      <c r="F1895" s="62" t="s">
        <v>783</v>
      </c>
      <c r="G1895" s="30" t="s">
        <v>370</v>
      </c>
      <c r="H1895" s="316">
        <f t="shared" si="131"/>
        <v>-432500</v>
      </c>
      <c r="I1895" s="256">
        <f t="shared" si="132"/>
        <v>5.882352941176471</v>
      </c>
      <c r="K1895" t="s">
        <v>0</v>
      </c>
      <c r="M1895" s="2">
        <v>425</v>
      </c>
    </row>
    <row r="1896" spans="2:13" ht="12.75">
      <c r="B1896" s="278">
        <v>2500</v>
      </c>
      <c r="C1896" s="1" t="s">
        <v>18</v>
      </c>
      <c r="D1896" s="62" t="s">
        <v>659</v>
      </c>
      <c r="E1896" s="1" t="s">
        <v>762</v>
      </c>
      <c r="F1896" s="62" t="s">
        <v>784</v>
      </c>
      <c r="G1896" s="30" t="s">
        <v>470</v>
      </c>
      <c r="H1896" s="316">
        <f t="shared" si="131"/>
        <v>-435000</v>
      </c>
      <c r="I1896" s="256">
        <f t="shared" si="132"/>
        <v>5.882352941176471</v>
      </c>
      <c r="K1896" t="s">
        <v>0</v>
      </c>
      <c r="M1896" s="2">
        <v>425</v>
      </c>
    </row>
    <row r="1897" spans="2:13" ht="12.75">
      <c r="B1897" s="278">
        <v>2500</v>
      </c>
      <c r="C1897" s="1" t="s">
        <v>18</v>
      </c>
      <c r="D1897" s="62" t="s">
        <v>659</v>
      </c>
      <c r="E1897" s="1" t="s">
        <v>762</v>
      </c>
      <c r="F1897" s="62" t="s">
        <v>785</v>
      </c>
      <c r="G1897" s="30" t="s">
        <v>472</v>
      </c>
      <c r="H1897" s="316">
        <f t="shared" si="131"/>
        <v>-437500</v>
      </c>
      <c r="I1897" s="256">
        <f t="shared" si="132"/>
        <v>5.882352941176471</v>
      </c>
      <c r="K1897" t="s">
        <v>0</v>
      </c>
      <c r="M1897" s="2">
        <v>425</v>
      </c>
    </row>
    <row r="1898" spans="2:13" ht="12.75">
      <c r="B1898" s="278">
        <v>2500</v>
      </c>
      <c r="C1898" s="1" t="s">
        <v>18</v>
      </c>
      <c r="D1898" s="62" t="s">
        <v>659</v>
      </c>
      <c r="E1898" s="1" t="s">
        <v>762</v>
      </c>
      <c r="F1898" s="62" t="s">
        <v>786</v>
      </c>
      <c r="G1898" s="30" t="s">
        <v>474</v>
      </c>
      <c r="H1898" s="316">
        <f t="shared" si="131"/>
        <v>-440000</v>
      </c>
      <c r="I1898" s="256">
        <f t="shared" si="132"/>
        <v>5.882352941176471</v>
      </c>
      <c r="K1898" t="s">
        <v>0</v>
      </c>
      <c r="M1898" s="2">
        <v>425</v>
      </c>
    </row>
    <row r="1899" spans="2:13" ht="12.75">
      <c r="B1899" s="278">
        <v>2500</v>
      </c>
      <c r="C1899" s="1" t="s">
        <v>18</v>
      </c>
      <c r="D1899" s="62" t="s">
        <v>659</v>
      </c>
      <c r="E1899" s="1" t="s">
        <v>762</v>
      </c>
      <c r="F1899" s="62" t="s">
        <v>787</v>
      </c>
      <c r="G1899" s="30" t="s">
        <v>488</v>
      </c>
      <c r="H1899" s="316">
        <f t="shared" si="131"/>
        <v>-442500</v>
      </c>
      <c r="I1899" s="256">
        <f t="shared" si="132"/>
        <v>5.882352941176471</v>
      </c>
      <c r="K1899" t="s">
        <v>0</v>
      </c>
      <c r="M1899" s="2">
        <v>425</v>
      </c>
    </row>
    <row r="1900" spans="2:13" ht="12.75">
      <c r="B1900" s="203">
        <v>5000</v>
      </c>
      <c r="C1900" s="1" t="s">
        <v>18</v>
      </c>
      <c r="D1900" s="80" t="s">
        <v>659</v>
      </c>
      <c r="E1900" s="1" t="s">
        <v>788</v>
      </c>
      <c r="F1900" s="62" t="s">
        <v>789</v>
      </c>
      <c r="G1900" s="34" t="s">
        <v>48</v>
      </c>
      <c r="H1900" s="316">
        <f t="shared" si="131"/>
        <v>-447500</v>
      </c>
      <c r="I1900" s="256">
        <f t="shared" si="132"/>
        <v>11.764705882352942</v>
      </c>
      <c r="K1900" t="s">
        <v>0</v>
      </c>
      <c r="M1900" s="2">
        <v>425</v>
      </c>
    </row>
    <row r="1901" spans="2:13" ht="12.75">
      <c r="B1901" s="278">
        <v>5000</v>
      </c>
      <c r="C1901" s="1" t="s">
        <v>18</v>
      </c>
      <c r="D1901" s="62" t="s">
        <v>659</v>
      </c>
      <c r="E1901" s="1" t="s">
        <v>788</v>
      </c>
      <c r="F1901" s="62" t="s">
        <v>790</v>
      </c>
      <c r="G1901" s="30" t="s">
        <v>20</v>
      </c>
      <c r="H1901" s="316">
        <f t="shared" si="131"/>
        <v>-452500</v>
      </c>
      <c r="I1901" s="256">
        <f t="shared" si="132"/>
        <v>11.764705882352942</v>
      </c>
      <c r="K1901" t="s">
        <v>0</v>
      </c>
      <c r="M1901" s="2">
        <v>425</v>
      </c>
    </row>
    <row r="1902" spans="2:13" ht="12.75">
      <c r="B1902" s="278">
        <v>2500</v>
      </c>
      <c r="C1902" s="1" t="s">
        <v>18</v>
      </c>
      <c r="D1902" s="62" t="s">
        <v>666</v>
      </c>
      <c r="E1902" s="1" t="s">
        <v>788</v>
      </c>
      <c r="F1902" s="62" t="s">
        <v>791</v>
      </c>
      <c r="G1902" s="30" t="s">
        <v>132</v>
      </c>
      <c r="H1902" s="316">
        <f t="shared" si="131"/>
        <v>-455000</v>
      </c>
      <c r="I1902" s="256">
        <f t="shared" si="132"/>
        <v>5.882352941176471</v>
      </c>
      <c r="K1902" t="s">
        <v>0</v>
      </c>
      <c r="M1902" s="2">
        <v>425</v>
      </c>
    </row>
    <row r="1903" spans="2:13" ht="12.75">
      <c r="B1903" s="278">
        <v>2500</v>
      </c>
      <c r="C1903" s="1" t="s">
        <v>18</v>
      </c>
      <c r="D1903" s="62" t="s">
        <v>659</v>
      </c>
      <c r="E1903" s="1" t="s">
        <v>788</v>
      </c>
      <c r="F1903" s="62" t="s">
        <v>792</v>
      </c>
      <c r="G1903" s="30" t="s">
        <v>37</v>
      </c>
      <c r="H1903" s="316">
        <f t="shared" si="131"/>
        <v>-457500</v>
      </c>
      <c r="I1903" s="256">
        <f t="shared" si="132"/>
        <v>5.882352941176471</v>
      </c>
      <c r="K1903" t="s">
        <v>0</v>
      </c>
      <c r="M1903" s="2">
        <v>425</v>
      </c>
    </row>
    <row r="1904" spans="2:13" ht="12.75">
      <c r="B1904" s="278">
        <v>5000</v>
      </c>
      <c r="C1904" s="1" t="s">
        <v>18</v>
      </c>
      <c r="D1904" s="62" t="s">
        <v>659</v>
      </c>
      <c r="E1904" s="1" t="s">
        <v>788</v>
      </c>
      <c r="F1904" s="62" t="s">
        <v>793</v>
      </c>
      <c r="G1904" s="30" t="s">
        <v>303</v>
      </c>
      <c r="H1904" s="316">
        <f t="shared" si="131"/>
        <v>-462500</v>
      </c>
      <c r="I1904" s="256">
        <f t="shared" si="132"/>
        <v>11.764705882352942</v>
      </c>
      <c r="K1904" t="s">
        <v>0</v>
      </c>
      <c r="M1904" s="2">
        <v>425</v>
      </c>
    </row>
    <row r="1905" spans="2:13" ht="12.75">
      <c r="B1905" s="203">
        <v>5000</v>
      </c>
      <c r="C1905" s="1" t="s">
        <v>18</v>
      </c>
      <c r="D1905" s="62" t="s">
        <v>659</v>
      </c>
      <c r="E1905" s="1" t="s">
        <v>788</v>
      </c>
      <c r="F1905" s="62" t="s">
        <v>794</v>
      </c>
      <c r="G1905" s="30" t="s">
        <v>362</v>
      </c>
      <c r="H1905" s="316">
        <f t="shared" si="131"/>
        <v>-467500</v>
      </c>
      <c r="I1905" s="256">
        <f t="shared" si="132"/>
        <v>11.764705882352942</v>
      </c>
      <c r="K1905" t="s">
        <v>0</v>
      </c>
      <c r="M1905" s="2">
        <v>425</v>
      </c>
    </row>
    <row r="1906" spans="2:13" ht="12.75">
      <c r="B1906" s="278">
        <v>5000</v>
      </c>
      <c r="C1906" s="1" t="s">
        <v>18</v>
      </c>
      <c r="D1906" s="62" t="s">
        <v>659</v>
      </c>
      <c r="E1906" s="1" t="s">
        <v>788</v>
      </c>
      <c r="F1906" s="62" t="s">
        <v>795</v>
      </c>
      <c r="G1906" s="30" t="s">
        <v>398</v>
      </c>
      <c r="H1906" s="316">
        <f t="shared" si="131"/>
        <v>-472500</v>
      </c>
      <c r="I1906" s="256">
        <f t="shared" si="132"/>
        <v>11.764705882352942</v>
      </c>
      <c r="K1906" t="s">
        <v>0</v>
      </c>
      <c r="M1906" s="2">
        <v>425</v>
      </c>
    </row>
    <row r="1907" spans="2:13" ht="12.75">
      <c r="B1907" s="278">
        <v>2500</v>
      </c>
      <c r="C1907" s="1" t="s">
        <v>18</v>
      </c>
      <c r="D1907" s="62" t="s">
        <v>659</v>
      </c>
      <c r="E1907" s="1" t="s">
        <v>788</v>
      </c>
      <c r="F1907" s="62" t="s">
        <v>796</v>
      </c>
      <c r="G1907" s="30" t="s">
        <v>419</v>
      </c>
      <c r="H1907" s="316">
        <f t="shared" si="131"/>
        <v>-475000</v>
      </c>
      <c r="I1907" s="256">
        <f t="shared" si="132"/>
        <v>5.882352941176471</v>
      </c>
      <c r="K1907" t="s">
        <v>0</v>
      </c>
      <c r="M1907" s="2">
        <v>425</v>
      </c>
    </row>
    <row r="1908" spans="2:13" ht="12.75">
      <c r="B1908" s="278">
        <v>5000</v>
      </c>
      <c r="C1908" s="1" t="s">
        <v>18</v>
      </c>
      <c r="D1908" s="62" t="s">
        <v>659</v>
      </c>
      <c r="E1908" s="1" t="s">
        <v>788</v>
      </c>
      <c r="F1908" s="62" t="s">
        <v>797</v>
      </c>
      <c r="G1908" s="30" t="s">
        <v>364</v>
      </c>
      <c r="H1908" s="316">
        <f aca="true" t="shared" si="133" ref="H1908:H1937">H1907-B1908</f>
        <v>-480000</v>
      </c>
      <c r="I1908" s="256">
        <f t="shared" si="132"/>
        <v>11.764705882352942</v>
      </c>
      <c r="K1908" t="s">
        <v>0</v>
      </c>
      <c r="M1908" s="2">
        <v>425</v>
      </c>
    </row>
    <row r="1909" spans="2:13" ht="12.75">
      <c r="B1909" s="278">
        <v>5000</v>
      </c>
      <c r="C1909" s="1" t="s">
        <v>18</v>
      </c>
      <c r="D1909" s="62" t="s">
        <v>659</v>
      </c>
      <c r="E1909" s="1" t="s">
        <v>788</v>
      </c>
      <c r="F1909" s="62" t="s">
        <v>798</v>
      </c>
      <c r="G1909" s="30" t="s">
        <v>370</v>
      </c>
      <c r="H1909" s="316">
        <f t="shared" si="133"/>
        <v>-485000</v>
      </c>
      <c r="I1909" s="256">
        <f t="shared" si="132"/>
        <v>11.764705882352942</v>
      </c>
      <c r="K1909" t="s">
        <v>0</v>
      </c>
      <c r="M1909" s="2">
        <v>425</v>
      </c>
    </row>
    <row r="1910" spans="2:13" ht="12.75">
      <c r="B1910" s="203">
        <v>200</v>
      </c>
      <c r="C1910" s="15" t="s">
        <v>0</v>
      </c>
      <c r="D1910" s="15" t="s">
        <v>666</v>
      </c>
      <c r="E1910" s="15" t="s">
        <v>208</v>
      </c>
      <c r="F1910" s="33" t="s">
        <v>799</v>
      </c>
      <c r="G1910" s="33" t="s">
        <v>800</v>
      </c>
      <c r="H1910" s="316">
        <f t="shared" si="133"/>
        <v>-485200</v>
      </c>
      <c r="I1910" s="256">
        <f t="shared" si="132"/>
        <v>0.47058823529411764</v>
      </c>
      <c r="K1910" t="s">
        <v>801</v>
      </c>
      <c r="M1910" s="2">
        <v>425</v>
      </c>
    </row>
    <row r="1911" spans="2:13" ht="12.75">
      <c r="B1911" s="278">
        <v>800</v>
      </c>
      <c r="C1911" s="1" t="s">
        <v>0</v>
      </c>
      <c r="D1911" s="1" t="s">
        <v>666</v>
      </c>
      <c r="E1911" s="1" t="s">
        <v>208</v>
      </c>
      <c r="F1911" s="30" t="s">
        <v>802</v>
      </c>
      <c r="G1911" s="30" t="s">
        <v>96</v>
      </c>
      <c r="H1911" s="316">
        <f t="shared" si="133"/>
        <v>-486000</v>
      </c>
      <c r="I1911" s="256">
        <f t="shared" si="132"/>
        <v>1.8823529411764706</v>
      </c>
      <c r="K1911" t="s">
        <v>718</v>
      </c>
      <c r="M1911" s="2">
        <v>425</v>
      </c>
    </row>
    <row r="1912" spans="2:13" ht="12.75">
      <c r="B1912" s="278">
        <v>600</v>
      </c>
      <c r="C1912" s="1" t="s">
        <v>0</v>
      </c>
      <c r="D1912" s="1" t="s">
        <v>666</v>
      </c>
      <c r="E1912" s="1" t="s">
        <v>208</v>
      </c>
      <c r="F1912" s="30" t="s">
        <v>802</v>
      </c>
      <c r="G1912" s="30" t="s">
        <v>800</v>
      </c>
      <c r="H1912" s="316">
        <f t="shared" si="133"/>
        <v>-486600</v>
      </c>
      <c r="I1912" s="256">
        <f t="shared" si="132"/>
        <v>1.411764705882353</v>
      </c>
      <c r="K1912" t="s">
        <v>718</v>
      </c>
      <c r="M1912" s="2">
        <v>425</v>
      </c>
    </row>
    <row r="1913" spans="2:13" ht="12.75">
      <c r="B1913" s="278">
        <v>1900</v>
      </c>
      <c r="C1913" s="15" t="s">
        <v>0</v>
      </c>
      <c r="D1913" s="15" t="s">
        <v>666</v>
      </c>
      <c r="E1913" s="1" t="s">
        <v>208</v>
      </c>
      <c r="F1913" s="30" t="s">
        <v>802</v>
      </c>
      <c r="G1913" s="30" t="s">
        <v>803</v>
      </c>
      <c r="H1913" s="316">
        <f t="shared" si="133"/>
        <v>-488500</v>
      </c>
      <c r="I1913" s="256">
        <f t="shared" si="132"/>
        <v>4.470588235294118</v>
      </c>
      <c r="K1913" t="s">
        <v>718</v>
      </c>
      <c r="M1913" s="2">
        <v>425</v>
      </c>
    </row>
    <row r="1914" spans="2:13" ht="12.75">
      <c r="B1914" s="203">
        <v>2500</v>
      </c>
      <c r="C1914" s="1" t="s">
        <v>18</v>
      </c>
      <c r="D1914" s="80" t="s">
        <v>659</v>
      </c>
      <c r="E1914" s="41" t="s">
        <v>1577</v>
      </c>
      <c r="F1914" s="62" t="s">
        <v>1578</v>
      </c>
      <c r="G1914" s="34" t="s">
        <v>48</v>
      </c>
      <c r="H1914" s="316">
        <f t="shared" si="133"/>
        <v>-491000</v>
      </c>
      <c r="I1914" s="25">
        <v>5</v>
      </c>
      <c r="J1914" s="40"/>
      <c r="K1914" t="s">
        <v>0</v>
      </c>
      <c r="L1914" s="40"/>
      <c r="M1914" s="40">
        <v>500</v>
      </c>
    </row>
    <row r="1915" spans="2:13" ht="12.75">
      <c r="B1915" s="203">
        <v>5000</v>
      </c>
      <c r="C1915" s="1" t="s">
        <v>18</v>
      </c>
      <c r="D1915" s="62" t="s">
        <v>659</v>
      </c>
      <c r="E1915" s="1" t="s">
        <v>1577</v>
      </c>
      <c r="F1915" s="62" t="s">
        <v>1579</v>
      </c>
      <c r="G1915" s="30" t="s">
        <v>50</v>
      </c>
      <c r="H1915" s="316">
        <f t="shared" si="133"/>
        <v>-496000</v>
      </c>
      <c r="I1915" s="25">
        <v>10</v>
      </c>
      <c r="K1915" t="s">
        <v>0</v>
      </c>
      <c r="M1915" s="2">
        <v>500</v>
      </c>
    </row>
    <row r="1916" spans="2:13" ht="12.75">
      <c r="B1916" s="203">
        <v>5000</v>
      </c>
      <c r="C1916" s="1" t="s">
        <v>18</v>
      </c>
      <c r="D1916" s="62" t="s">
        <v>659</v>
      </c>
      <c r="E1916" s="1" t="s">
        <v>1577</v>
      </c>
      <c r="F1916" s="62" t="s">
        <v>1580</v>
      </c>
      <c r="G1916" s="30" t="s">
        <v>20</v>
      </c>
      <c r="H1916" s="316">
        <f t="shared" si="133"/>
        <v>-501000</v>
      </c>
      <c r="I1916" s="25">
        <v>10</v>
      </c>
      <c r="K1916" t="s">
        <v>0</v>
      </c>
      <c r="M1916" s="2">
        <v>500</v>
      </c>
    </row>
    <row r="1917" spans="2:13" ht="12.75">
      <c r="B1917" s="203">
        <v>5000</v>
      </c>
      <c r="C1917" s="1" t="s">
        <v>18</v>
      </c>
      <c r="D1917" s="62" t="s">
        <v>659</v>
      </c>
      <c r="E1917" s="1" t="s">
        <v>1577</v>
      </c>
      <c r="F1917" s="62" t="s">
        <v>1581</v>
      </c>
      <c r="G1917" s="30" t="s">
        <v>22</v>
      </c>
      <c r="H1917" s="316">
        <f t="shared" si="133"/>
        <v>-506000</v>
      </c>
      <c r="I1917" s="25">
        <v>10</v>
      </c>
      <c r="K1917" t="s">
        <v>0</v>
      </c>
      <c r="M1917" s="2">
        <v>500</v>
      </c>
    </row>
    <row r="1918" spans="2:13" ht="12.75">
      <c r="B1918" s="203">
        <v>2500</v>
      </c>
      <c r="C1918" s="1" t="s">
        <v>18</v>
      </c>
      <c r="D1918" s="62" t="s">
        <v>666</v>
      </c>
      <c r="E1918" s="1" t="s">
        <v>1577</v>
      </c>
      <c r="F1918" s="62" t="s">
        <v>1582</v>
      </c>
      <c r="G1918" s="30" t="s">
        <v>1583</v>
      </c>
      <c r="H1918" s="316">
        <f t="shared" si="133"/>
        <v>-508500</v>
      </c>
      <c r="I1918" s="25">
        <v>5</v>
      </c>
      <c r="K1918" t="s">
        <v>0</v>
      </c>
      <c r="M1918" s="2">
        <v>500</v>
      </c>
    </row>
    <row r="1919" spans="2:13" ht="12.75">
      <c r="B1919" s="203">
        <v>2500</v>
      </c>
      <c r="C1919" s="1" t="s">
        <v>18</v>
      </c>
      <c r="D1919" s="62" t="s">
        <v>659</v>
      </c>
      <c r="E1919" s="1" t="s">
        <v>1577</v>
      </c>
      <c r="F1919" s="62" t="s">
        <v>1584</v>
      </c>
      <c r="G1919" s="30" t="s">
        <v>84</v>
      </c>
      <c r="H1919" s="316">
        <f t="shared" si="133"/>
        <v>-511000</v>
      </c>
      <c r="I1919" s="25">
        <v>5</v>
      </c>
      <c r="K1919" t="s">
        <v>0</v>
      </c>
      <c r="M1919" s="2">
        <v>500</v>
      </c>
    </row>
    <row r="1920" spans="2:13" ht="12.75">
      <c r="B1920" s="203">
        <v>2500</v>
      </c>
      <c r="C1920" s="1" t="s">
        <v>18</v>
      </c>
      <c r="D1920" s="62" t="s">
        <v>659</v>
      </c>
      <c r="E1920" s="1" t="s">
        <v>1577</v>
      </c>
      <c r="F1920" s="62" t="s">
        <v>1585</v>
      </c>
      <c r="G1920" s="30" t="s">
        <v>132</v>
      </c>
      <c r="H1920" s="316">
        <f t="shared" si="133"/>
        <v>-513500</v>
      </c>
      <c r="I1920" s="25">
        <v>5</v>
      </c>
      <c r="K1920" t="s">
        <v>0</v>
      </c>
      <c r="M1920" s="2">
        <v>500</v>
      </c>
    </row>
    <row r="1921" spans="2:13" ht="12.75">
      <c r="B1921" s="203">
        <v>5000</v>
      </c>
      <c r="C1921" s="1" t="s">
        <v>18</v>
      </c>
      <c r="D1921" s="62" t="s">
        <v>659</v>
      </c>
      <c r="E1921" s="1" t="s">
        <v>1577</v>
      </c>
      <c r="F1921" s="62" t="s">
        <v>1586</v>
      </c>
      <c r="G1921" s="30" t="s">
        <v>37</v>
      </c>
      <c r="H1921" s="316">
        <f t="shared" si="133"/>
        <v>-518500</v>
      </c>
      <c r="I1921" s="25">
        <v>10</v>
      </c>
      <c r="K1921" t="s">
        <v>0</v>
      </c>
      <c r="M1921" s="2">
        <v>500</v>
      </c>
    </row>
    <row r="1922" spans="2:13" ht="12.75">
      <c r="B1922" s="203">
        <v>2500</v>
      </c>
      <c r="C1922" s="1" t="s">
        <v>18</v>
      </c>
      <c r="D1922" s="62" t="s">
        <v>659</v>
      </c>
      <c r="E1922" s="1" t="s">
        <v>1577</v>
      </c>
      <c r="F1922" s="62" t="s">
        <v>1587</v>
      </c>
      <c r="G1922" s="30" t="s">
        <v>165</v>
      </c>
      <c r="H1922" s="316">
        <f t="shared" si="133"/>
        <v>-521000</v>
      </c>
      <c r="I1922" s="25">
        <v>5</v>
      </c>
      <c r="K1922" t="s">
        <v>0</v>
      </c>
      <c r="M1922" s="2">
        <v>500</v>
      </c>
    </row>
    <row r="1923" spans="2:13" ht="12.75">
      <c r="B1923" s="203">
        <v>2500</v>
      </c>
      <c r="C1923" s="1" t="s">
        <v>18</v>
      </c>
      <c r="D1923" s="62" t="s">
        <v>666</v>
      </c>
      <c r="E1923" s="1" t="s">
        <v>1577</v>
      </c>
      <c r="F1923" s="62" t="s">
        <v>1588</v>
      </c>
      <c r="G1923" s="30" t="s">
        <v>167</v>
      </c>
      <c r="H1923" s="316">
        <f t="shared" si="133"/>
        <v>-523500</v>
      </c>
      <c r="I1923" s="25">
        <v>5</v>
      </c>
      <c r="K1923" t="s">
        <v>0</v>
      </c>
      <c r="M1923" s="2">
        <v>500</v>
      </c>
    </row>
    <row r="1924" spans="2:13" ht="12.75">
      <c r="B1924" s="203">
        <v>2500</v>
      </c>
      <c r="C1924" s="1" t="s">
        <v>18</v>
      </c>
      <c r="D1924" s="62" t="s">
        <v>659</v>
      </c>
      <c r="E1924" s="1" t="s">
        <v>1577</v>
      </c>
      <c r="F1924" s="62" t="s">
        <v>1589</v>
      </c>
      <c r="G1924" s="30" t="s">
        <v>169</v>
      </c>
      <c r="H1924" s="316">
        <f t="shared" si="133"/>
        <v>-526000</v>
      </c>
      <c r="I1924" s="25">
        <v>5</v>
      </c>
      <c r="K1924" t="s">
        <v>0</v>
      </c>
      <c r="M1924" s="2">
        <v>500</v>
      </c>
    </row>
    <row r="1925" spans="2:13" ht="12.75">
      <c r="B1925" s="338">
        <v>2500</v>
      </c>
      <c r="C1925" s="1" t="s">
        <v>18</v>
      </c>
      <c r="D1925" s="62" t="s">
        <v>659</v>
      </c>
      <c r="E1925" s="1" t="s">
        <v>1577</v>
      </c>
      <c r="F1925" s="62" t="s">
        <v>1590</v>
      </c>
      <c r="G1925" s="30" t="s">
        <v>171</v>
      </c>
      <c r="H1925" s="316">
        <f t="shared" si="133"/>
        <v>-528500</v>
      </c>
      <c r="I1925" s="25">
        <v>5</v>
      </c>
      <c r="K1925" t="s">
        <v>0</v>
      </c>
      <c r="M1925" s="2">
        <v>500</v>
      </c>
    </row>
    <row r="1926" spans="2:13" ht="12.75">
      <c r="B1926" s="203">
        <v>5000</v>
      </c>
      <c r="C1926" s="1" t="s">
        <v>18</v>
      </c>
      <c r="D1926" s="62" t="s">
        <v>666</v>
      </c>
      <c r="E1926" s="1" t="s">
        <v>1577</v>
      </c>
      <c r="F1926" s="62" t="s">
        <v>1591</v>
      </c>
      <c r="G1926" s="30" t="s">
        <v>301</v>
      </c>
      <c r="H1926" s="316">
        <f t="shared" si="133"/>
        <v>-533500</v>
      </c>
      <c r="I1926" s="25">
        <v>10</v>
      </c>
      <c r="K1926" t="s">
        <v>0</v>
      </c>
      <c r="M1926" s="2">
        <v>500</v>
      </c>
    </row>
    <row r="1927" spans="2:13" ht="12.75">
      <c r="B1927" s="203">
        <v>7500</v>
      </c>
      <c r="C1927" s="1" t="s">
        <v>18</v>
      </c>
      <c r="D1927" s="62" t="s">
        <v>659</v>
      </c>
      <c r="E1927" s="1" t="s">
        <v>1577</v>
      </c>
      <c r="F1927" s="62" t="s">
        <v>1592</v>
      </c>
      <c r="G1927" s="30" t="s">
        <v>303</v>
      </c>
      <c r="H1927" s="316">
        <f t="shared" si="133"/>
        <v>-541000</v>
      </c>
      <c r="I1927" s="25">
        <v>15</v>
      </c>
      <c r="K1927" t="s">
        <v>0</v>
      </c>
      <c r="M1927" s="2">
        <v>500</v>
      </c>
    </row>
    <row r="1928" spans="2:13" ht="12.75">
      <c r="B1928" s="203">
        <v>5000</v>
      </c>
      <c r="C1928" s="1" t="s">
        <v>18</v>
      </c>
      <c r="D1928" s="62" t="s">
        <v>659</v>
      </c>
      <c r="E1928" s="1" t="s">
        <v>1577</v>
      </c>
      <c r="F1928" s="62" t="s">
        <v>1593</v>
      </c>
      <c r="G1928" s="30" t="s">
        <v>360</v>
      </c>
      <c r="H1928" s="316">
        <f t="shared" si="133"/>
        <v>-546000</v>
      </c>
      <c r="I1928" s="25">
        <v>10</v>
      </c>
      <c r="K1928" t="s">
        <v>0</v>
      </c>
      <c r="M1928" s="2">
        <v>500</v>
      </c>
    </row>
    <row r="1929" spans="2:13" ht="12.75">
      <c r="B1929" s="203">
        <v>2500</v>
      </c>
      <c r="C1929" s="1" t="s">
        <v>18</v>
      </c>
      <c r="D1929" s="62" t="s">
        <v>659</v>
      </c>
      <c r="E1929" s="1" t="s">
        <v>1577</v>
      </c>
      <c r="F1929" s="62" t="s">
        <v>1594</v>
      </c>
      <c r="G1929" s="30" t="s">
        <v>362</v>
      </c>
      <c r="H1929" s="316">
        <f t="shared" si="133"/>
        <v>-548500</v>
      </c>
      <c r="I1929" s="25">
        <v>5</v>
      </c>
      <c r="K1929" t="s">
        <v>0</v>
      </c>
      <c r="M1929" s="2">
        <v>500</v>
      </c>
    </row>
    <row r="1930" spans="2:13" ht="12.75">
      <c r="B1930" s="203">
        <v>7500</v>
      </c>
      <c r="C1930" s="1" t="s">
        <v>18</v>
      </c>
      <c r="D1930" s="62" t="s">
        <v>659</v>
      </c>
      <c r="E1930" s="1" t="s">
        <v>1577</v>
      </c>
      <c r="F1930" s="62" t="s">
        <v>1595</v>
      </c>
      <c r="G1930" s="30" t="s">
        <v>398</v>
      </c>
      <c r="H1930" s="316">
        <f t="shared" si="133"/>
        <v>-556000</v>
      </c>
      <c r="I1930" s="25">
        <v>15</v>
      </c>
      <c r="K1930" t="s">
        <v>0</v>
      </c>
      <c r="M1930" s="2">
        <v>500</v>
      </c>
    </row>
    <row r="1931" spans="2:13" ht="12.75">
      <c r="B1931" s="203">
        <v>5000</v>
      </c>
      <c r="C1931" s="1" t="s">
        <v>18</v>
      </c>
      <c r="D1931" s="62" t="s">
        <v>659</v>
      </c>
      <c r="E1931" s="1" t="s">
        <v>1577</v>
      </c>
      <c r="F1931" s="62" t="s">
        <v>1596</v>
      </c>
      <c r="G1931" s="30" t="s">
        <v>364</v>
      </c>
      <c r="H1931" s="316">
        <f t="shared" si="133"/>
        <v>-561000</v>
      </c>
      <c r="I1931" s="25">
        <v>10</v>
      </c>
      <c r="K1931" t="s">
        <v>0</v>
      </c>
      <c r="M1931" s="2">
        <v>500</v>
      </c>
    </row>
    <row r="1932" spans="2:13" ht="12.75">
      <c r="B1932" s="203">
        <v>7500</v>
      </c>
      <c r="C1932" s="1" t="s">
        <v>18</v>
      </c>
      <c r="D1932" s="62" t="s">
        <v>659</v>
      </c>
      <c r="E1932" s="1" t="s">
        <v>1577</v>
      </c>
      <c r="F1932" s="62" t="s">
        <v>1597</v>
      </c>
      <c r="G1932" s="30" t="s">
        <v>368</v>
      </c>
      <c r="H1932" s="316">
        <f t="shared" si="133"/>
        <v>-568500</v>
      </c>
      <c r="I1932" s="25">
        <v>15</v>
      </c>
      <c r="K1932" t="s">
        <v>0</v>
      </c>
      <c r="M1932" s="2">
        <v>500</v>
      </c>
    </row>
    <row r="1933" spans="2:13" ht="12.75">
      <c r="B1933" s="203">
        <v>5000</v>
      </c>
      <c r="C1933" s="1" t="s">
        <v>18</v>
      </c>
      <c r="D1933" s="62" t="s">
        <v>659</v>
      </c>
      <c r="E1933" s="1" t="s">
        <v>1577</v>
      </c>
      <c r="F1933" s="62" t="s">
        <v>1598</v>
      </c>
      <c r="G1933" s="30" t="s">
        <v>370</v>
      </c>
      <c r="H1933" s="316">
        <f t="shared" si="133"/>
        <v>-573500</v>
      </c>
      <c r="I1933" s="25">
        <v>10</v>
      </c>
      <c r="K1933" t="s">
        <v>0</v>
      </c>
      <c r="M1933" s="2">
        <v>500</v>
      </c>
    </row>
    <row r="1934" spans="2:13" ht="12.75">
      <c r="B1934" s="203">
        <v>5000</v>
      </c>
      <c r="C1934" s="1" t="s">
        <v>18</v>
      </c>
      <c r="D1934" s="62" t="s">
        <v>659</v>
      </c>
      <c r="E1934" s="1" t="s">
        <v>1577</v>
      </c>
      <c r="F1934" s="62" t="s">
        <v>1599</v>
      </c>
      <c r="G1934" s="30" t="s">
        <v>470</v>
      </c>
      <c r="H1934" s="316">
        <f t="shared" si="133"/>
        <v>-578500</v>
      </c>
      <c r="I1934" s="25">
        <v>10</v>
      </c>
      <c r="K1934" t="s">
        <v>0</v>
      </c>
      <c r="M1934" s="2">
        <v>500</v>
      </c>
    </row>
    <row r="1935" spans="2:13" ht="12.75">
      <c r="B1935" s="203">
        <v>5000</v>
      </c>
      <c r="C1935" s="1" t="s">
        <v>18</v>
      </c>
      <c r="D1935" s="62" t="s">
        <v>659</v>
      </c>
      <c r="E1935" s="1" t="s">
        <v>1577</v>
      </c>
      <c r="F1935" s="62" t="s">
        <v>1600</v>
      </c>
      <c r="G1935" s="30" t="s">
        <v>472</v>
      </c>
      <c r="H1935" s="316">
        <f t="shared" si="133"/>
        <v>-583500</v>
      </c>
      <c r="I1935" s="25">
        <v>10</v>
      </c>
      <c r="K1935" t="s">
        <v>0</v>
      </c>
      <c r="M1935" s="2">
        <v>500</v>
      </c>
    </row>
    <row r="1936" spans="2:13" ht="12.75">
      <c r="B1936" s="203">
        <v>5000</v>
      </c>
      <c r="C1936" s="1" t="s">
        <v>18</v>
      </c>
      <c r="D1936" s="62" t="s">
        <v>659</v>
      </c>
      <c r="E1936" s="1" t="s">
        <v>1577</v>
      </c>
      <c r="F1936" s="62" t="s">
        <v>1601</v>
      </c>
      <c r="G1936" s="30" t="s">
        <v>472</v>
      </c>
      <c r="H1936" s="316">
        <f t="shared" si="133"/>
        <v>-588500</v>
      </c>
      <c r="I1936" s="25">
        <v>10</v>
      </c>
      <c r="K1936" t="s">
        <v>0</v>
      </c>
      <c r="M1936" s="2">
        <v>500</v>
      </c>
    </row>
    <row r="1937" spans="2:13" ht="12.75">
      <c r="B1937" s="203">
        <v>5000</v>
      </c>
      <c r="C1937" s="1" t="s">
        <v>18</v>
      </c>
      <c r="D1937" s="62" t="s">
        <v>659</v>
      </c>
      <c r="E1937" s="1" t="s">
        <v>1577</v>
      </c>
      <c r="F1937" s="62" t="s">
        <v>1602</v>
      </c>
      <c r="G1937" s="30" t="s">
        <v>488</v>
      </c>
      <c r="H1937" s="316">
        <f t="shared" si="133"/>
        <v>-593500</v>
      </c>
      <c r="I1937" s="25">
        <v>10</v>
      </c>
      <c r="K1937" t="s">
        <v>0</v>
      </c>
      <c r="M1937" s="2">
        <v>500</v>
      </c>
    </row>
    <row r="1938" spans="1:13" s="60" customFormat="1" ht="12.75">
      <c r="A1938" s="14"/>
      <c r="B1938" s="279">
        <f>SUM(B1781:B1937)</f>
        <v>593500</v>
      </c>
      <c r="C1938" s="14" t="s">
        <v>18</v>
      </c>
      <c r="D1938" s="91"/>
      <c r="E1938" s="14"/>
      <c r="F1938" s="21"/>
      <c r="G1938" s="21"/>
      <c r="H1938" s="317">
        <v>0</v>
      </c>
      <c r="I1938" s="318">
        <f aca="true" t="shared" si="134" ref="I1938:I2001">+B1938/M1938</f>
        <v>1396.4705882352941</v>
      </c>
      <c r="M1938" s="2">
        <v>425</v>
      </c>
    </row>
    <row r="1939" spans="2:13" ht="12.75">
      <c r="B1939" s="278"/>
      <c r="D1939" s="62"/>
      <c r="H1939" s="316">
        <f aca="true" t="shared" si="135" ref="H1939:H1948">H1938-B1939</f>
        <v>0</v>
      </c>
      <c r="I1939" s="256">
        <f t="shared" si="134"/>
        <v>0</v>
      </c>
      <c r="M1939" s="2">
        <v>425</v>
      </c>
    </row>
    <row r="1940" spans="2:13" ht="12.75">
      <c r="B1940" s="278"/>
      <c r="D1940" s="62"/>
      <c r="H1940" s="316">
        <f t="shared" si="135"/>
        <v>0</v>
      </c>
      <c r="I1940" s="256">
        <f t="shared" si="134"/>
        <v>0</v>
      </c>
      <c r="M1940" s="2">
        <v>425</v>
      </c>
    </row>
    <row r="1941" spans="1:13" s="18" customFormat="1" ht="12.75">
      <c r="A1941" s="15"/>
      <c r="B1941" s="203">
        <v>900</v>
      </c>
      <c r="C1941" s="15" t="s">
        <v>1</v>
      </c>
      <c r="D1941" s="15" t="s">
        <v>666</v>
      </c>
      <c r="E1941" s="15" t="s">
        <v>208</v>
      </c>
      <c r="F1941" s="33" t="s">
        <v>804</v>
      </c>
      <c r="G1941" s="33" t="s">
        <v>805</v>
      </c>
      <c r="H1941" s="316">
        <f t="shared" si="135"/>
        <v>-900</v>
      </c>
      <c r="I1941" s="256">
        <f t="shared" si="134"/>
        <v>2.1176470588235294</v>
      </c>
      <c r="K1941" s="18" t="s">
        <v>801</v>
      </c>
      <c r="M1941" s="2">
        <v>425</v>
      </c>
    </row>
    <row r="1942" spans="2:13" ht="12.75">
      <c r="B1942" s="278">
        <v>700</v>
      </c>
      <c r="C1942" s="1" t="s">
        <v>1</v>
      </c>
      <c r="D1942" s="1" t="s">
        <v>666</v>
      </c>
      <c r="E1942" s="1" t="s">
        <v>208</v>
      </c>
      <c r="F1942" s="30" t="s">
        <v>806</v>
      </c>
      <c r="G1942" s="30" t="s">
        <v>20</v>
      </c>
      <c r="H1942" s="316">
        <f t="shared" si="135"/>
        <v>-1600</v>
      </c>
      <c r="I1942" s="256">
        <f t="shared" si="134"/>
        <v>1.6470588235294117</v>
      </c>
      <c r="K1942" s="18" t="s">
        <v>718</v>
      </c>
      <c r="M1942" s="2">
        <v>425</v>
      </c>
    </row>
    <row r="1943" spans="2:13" ht="12.75">
      <c r="B1943" s="278">
        <v>800</v>
      </c>
      <c r="C1943" s="1" t="s">
        <v>1</v>
      </c>
      <c r="D1943" s="15" t="s">
        <v>666</v>
      </c>
      <c r="E1943" s="1" t="s">
        <v>208</v>
      </c>
      <c r="F1943" s="30" t="s">
        <v>807</v>
      </c>
      <c r="G1943" s="30" t="s">
        <v>808</v>
      </c>
      <c r="H1943" s="316">
        <f t="shared" si="135"/>
        <v>-2400</v>
      </c>
      <c r="I1943" s="256">
        <f t="shared" si="134"/>
        <v>1.8823529411764706</v>
      </c>
      <c r="K1943" s="18" t="s">
        <v>718</v>
      </c>
      <c r="M1943" s="2">
        <v>425</v>
      </c>
    </row>
    <row r="1944" spans="2:13" ht="12.75">
      <c r="B1944" s="203">
        <v>500</v>
      </c>
      <c r="C1944" s="15" t="s">
        <v>1</v>
      </c>
      <c r="D1944" s="15" t="s">
        <v>666</v>
      </c>
      <c r="E1944" s="15" t="s">
        <v>208</v>
      </c>
      <c r="F1944" s="30" t="s">
        <v>809</v>
      </c>
      <c r="G1944" s="33" t="s">
        <v>810</v>
      </c>
      <c r="H1944" s="316">
        <f t="shared" si="135"/>
        <v>-2900</v>
      </c>
      <c r="I1944" s="256">
        <f t="shared" si="134"/>
        <v>1.1764705882352942</v>
      </c>
      <c r="K1944" s="18" t="s">
        <v>718</v>
      </c>
      <c r="M1944" s="2">
        <v>425</v>
      </c>
    </row>
    <row r="1945" spans="2:13" ht="12.75">
      <c r="B1945" s="278">
        <v>350</v>
      </c>
      <c r="C1945" s="15" t="s">
        <v>1</v>
      </c>
      <c r="D1945" s="1" t="s">
        <v>666</v>
      </c>
      <c r="E1945" s="1" t="s">
        <v>208</v>
      </c>
      <c r="F1945" s="30" t="s">
        <v>811</v>
      </c>
      <c r="G1945" s="30" t="s">
        <v>812</v>
      </c>
      <c r="H1945" s="316">
        <f t="shared" si="135"/>
        <v>-3250</v>
      </c>
      <c r="I1945" s="256">
        <f t="shared" si="134"/>
        <v>0.8235294117647058</v>
      </c>
      <c r="K1945" s="18" t="s">
        <v>718</v>
      </c>
      <c r="M1945" s="2">
        <v>425</v>
      </c>
    </row>
    <row r="1946" spans="2:13" ht="12.75">
      <c r="B1946" s="278">
        <v>500</v>
      </c>
      <c r="C1946" s="15" t="s">
        <v>1</v>
      </c>
      <c r="D1946" s="15" t="s">
        <v>666</v>
      </c>
      <c r="E1946" s="1" t="s">
        <v>208</v>
      </c>
      <c r="F1946" s="30" t="s">
        <v>813</v>
      </c>
      <c r="G1946" s="30" t="s">
        <v>814</v>
      </c>
      <c r="H1946" s="316">
        <f t="shared" si="135"/>
        <v>-3750</v>
      </c>
      <c r="I1946" s="256">
        <f t="shared" si="134"/>
        <v>1.1764705882352942</v>
      </c>
      <c r="K1946" s="18" t="s">
        <v>815</v>
      </c>
      <c r="M1946" s="2">
        <v>425</v>
      </c>
    </row>
    <row r="1947" spans="2:13" ht="12.75">
      <c r="B1947" s="278">
        <v>800</v>
      </c>
      <c r="C1947" s="15" t="s">
        <v>1</v>
      </c>
      <c r="D1947" s="1" t="s">
        <v>666</v>
      </c>
      <c r="E1947" s="1" t="s">
        <v>208</v>
      </c>
      <c r="F1947" s="30" t="s">
        <v>816</v>
      </c>
      <c r="G1947" s="30" t="s">
        <v>812</v>
      </c>
      <c r="H1947" s="316">
        <f t="shared" si="135"/>
        <v>-4550</v>
      </c>
      <c r="I1947" s="256">
        <f t="shared" si="134"/>
        <v>1.8823529411764706</v>
      </c>
      <c r="K1947" s="18" t="s">
        <v>815</v>
      </c>
      <c r="M1947" s="2">
        <v>425</v>
      </c>
    </row>
    <row r="1948" spans="1:13" s="18" customFormat="1" ht="12.75">
      <c r="A1948" s="15"/>
      <c r="B1948" s="203">
        <v>400</v>
      </c>
      <c r="C1948" s="15" t="s">
        <v>1</v>
      </c>
      <c r="D1948" s="15" t="s">
        <v>666</v>
      </c>
      <c r="E1948" s="15" t="s">
        <v>208</v>
      </c>
      <c r="F1948" s="33" t="s">
        <v>817</v>
      </c>
      <c r="G1948" s="33" t="s">
        <v>632</v>
      </c>
      <c r="H1948" s="316">
        <f t="shared" si="135"/>
        <v>-4950</v>
      </c>
      <c r="I1948" s="256">
        <f t="shared" si="134"/>
        <v>0.9411764705882353</v>
      </c>
      <c r="K1948" s="18" t="s">
        <v>818</v>
      </c>
      <c r="M1948" s="2">
        <v>425</v>
      </c>
    </row>
    <row r="1949" spans="1:13" s="60" customFormat="1" ht="12.75">
      <c r="A1949" s="14"/>
      <c r="B1949" s="279">
        <f>SUM(B1941:B1948)</f>
        <v>4950</v>
      </c>
      <c r="C1949" s="14" t="s">
        <v>1</v>
      </c>
      <c r="D1949" s="14"/>
      <c r="E1949" s="14"/>
      <c r="F1949" s="21"/>
      <c r="G1949" s="21"/>
      <c r="H1949" s="317">
        <v>0</v>
      </c>
      <c r="I1949" s="318">
        <f t="shared" si="134"/>
        <v>11.647058823529411</v>
      </c>
      <c r="M1949" s="2">
        <v>425</v>
      </c>
    </row>
    <row r="1950" spans="2:13" ht="12.75">
      <c r="B1950" s="278"/>
      <c r="E1950" s="15"/>
      <c r="H1950" s="316">
        <f>H1949-B1950</f>
        <v>0</v>
      </c>
      <c r="I1950" s="256">
        <f t="shared" si="134"/>
        <v>0</v>
      </c>
      <c r="M1950" s="2">
        <v>425</v>
      </c>
    </row>
    <row r="1951" spans="2:13" ht="12.75">
      <c r="B1951" s="278"/>
      <c r="H1951" s="316">
        <f>H1950-B1951</f>
        <v>0</v>
      </c>
      <c r="I1951" s="256">
        <f t="shared" si="134"/>
        <v>0</v>
      </c>
      <c r="M1951" s="2">
        <v>425</v>
      </c>
    </row>
    <row r="1952" spans="2:13" ht="12.75">
      <c r="B1952" s="278">
        <v>500</v>
      </c>
      <c r="C1952" s="1" t="s">
        <v>819</v>
      </c>
      <c r="D1952" s="1" t="s">
        <v>666</v>
      </c>
      <c r="E1952" s="1" t="s">
        <v>208</v>
      </c>
      <c r="F1952" s="30" t="s">
        <v>820</v>
      </c>
      <c r="G1952" s="30" t="s">
        <v>812</v>
      </c>
      <c r="H1952" s="316">
        <f>H1951-B1952</f>
        <v>-500</v>
      </c>
      <c r="I1952" s="256">
        <f t="shared" si="134"/>
        <v>1.1764705882352942</v>
      </c>
      <c r="K1952" t="s">
        <v>718</v>
      </c>
      <c r="M1952" s="2">
        <v>425</v>
      </c>
    </row>
    <row r="1953" spans="2:13" ht="12.75">
      <c r="B1953" s="203">
        <v>600</v>
      </c>
      <c r="C1953" s="15" t="s">
        <v>819</v>
      </c>
      <c r="D1953" s="15" t="s">
        <v>666</v>
      </c>
      <c r="E1953" s="15" t="s">
        <v>208</v>
      </c>
      <c r="F1953" s="33" t="s">
        <v>821</v>
      </c>
      <c r="G1953" s="33" t="s">
        <v>810</v>
      </c>
      <c r="H1953" s="316">
        <f>H1952-B1953</f>
        <v>-1100</v>
      </c>
      <c r="I1953" s="256">
        <f t="shared" si="134"/>
        <v>1.411764705882353</v>
      </c>
      <c r="K1953" t="s">
        <v>818</v>
      </c>
      <c r="M1953" s="2">
        <v>425</v>
      </c>
    </row>
    <row r="1954" spans="1:13" s="60" customFormat="1" ht="12.75">
      <c r="A1954" s="14"/>
      <c r="B1954" s="279">
        <f>SUM(B1952:B1953)</f>
        <v>1100</v>
      </c>
      <c r="C1954" s="14" t="s">
        <v>819</v>
      </c>
      <c r="D1954" s="14"/>
      <c r="E1954" s="14"/>
      <c r="F1954" s="21"/>
      <c r="G1954" s="21"/>
      <c r="H1954" s="317">
        <v>0</v>
      </c>
      <c r="I1954" s="318">
        <f t="shared" si="134"/>
        <v>2.588235294117647</v>
      </c>
      <c r="M1954" s="2">
        <v>425</v>
      </c>
    </row>
    <row r="1955" spans="2:13" ht="12.75">
      <c r="B1955" s="278"/>
      <c r="D1955" s="62"/>
      <c r="H1955" s="316">
        <f aca="true" t="shared" si="136" ref="H1955:H1986">H1954-B1955</f>
        <v>0</v>
      </c>
      <c r="I1955" s="256">
        <f t="shared" si="134"/>
        <v>0</v>
      </c>
      <c r="M1955" s="2">
        <v>425</v>
      </c>
    </row>
    <row r="1956" spans="2:13" ht="12.75">
      <c r="B1956" s="278"/>
      <c r="D1956" s="62"/>
      <c r="H1956" s="316">
        <f t="shared" si="136"/>
        <v>0</v>
      </c>
      <c r="I1956" s="256">
        <f t="shared" si="134"/>
        <v>0</v>
      </c>
      <c r="M1956" s="2">
        <v>425</v>
      </c>
    </row>
    <row r="1957" spans="2:13" ht="12.75">
      <c r="B1957" s="278">
        <v>3000</v>
      </c>
      <c r="C1957" s="1" t="s">
        <v>503</v>
      </c>
      <c r="D1957" s="1" t="s">
        <v>666</v>
      </c>
      <c r="E1957" s="1" t="s">
        <v>822</v>
      </c>
      <c r="F1957" s="30" t="s">
        <v>823</v>
      </c>
      <c r="G1957" s="30" t="s">
        <v>20</v>
      </c>
      <c r="H1957" s="316">
        <f t="shared" si="136"/>
        <v>-3000</v>
      </c>
      <c r="I1957" s="256">
        <f t="shared" si="134"/>
        <v>7.0588235294117645</v>
      </c>
      <c r="K1957" t="s">
        <v>718</v>
      </c>
      <c r="M1957" s="2">
        <v>425</v>
      </c>
    </row>
    <row r="1958" spans="2:13" ht="12.75">
      <c r="B1958" s="278">
        <v>3000</v>
      </c>
      <c r="C1958" s="1" t="s">
        <v>475</v>
      </c>
      <c r="D1958" s="1" t="s">
        <v>666</v>
      </c>
      <c r="E1958" s="1" t="s">
        <v>822</v>
      </c>
      <c r="F1958" s="30" t="s">
        <v>824</v>
      </c>
      <c r="G1958" s="30" t="s">
        <v>99</v>
      </c>
      <c r="H1958" s="316">
        <f t="shared" si="136"/>
        <v>-6000</v>
      </c>
      <c r="I1958" s="256">
        <f t="shared" si="134"/>
        <v>7.0588235294117645</v>
      </c>
      <c r="K1958" t="s">
        <v>718</v>
      </c>
      <c r="M1958" s="2">
        <v>425</v>
      </c>
    </row>
    <row r="1959" spans="2:13" ht="12.75">
      <c r="B1959" s="278">
        <v>3000</v>
      </c>
      <c r="C1959" s="1" t="s">
        <v>503</v>
      </c>
      <c r="D1959" s="1" t="s">
        <v>666</v>
      </c>
      <c r="E1959" s="1" t="s">
        <v>822</v>
      </c>
      <c r="F1959" s="30" t="s">
        <v>825</v>
      </c>
      <c r="G1959" s="30" t="s">
        <v>808</v>
      </c>
      <c r="H1959" s="316">
        <f t="shared" si="136"/>
        <v>-9000</v>
      </c>
      <c r="I1959" s="256">
        <f t="shared" si="134"/>
        <v>7.0588235294117645</v>
      </c>
      <c r="K1959" t="s">
        <v>718</v>
      </c>
      <c r="M1959" s="2">
        <v>425</v>
      </c>
    </row>
    <row r="1960" spans="2:13" ht="12.75">
      <c r="B1960" s="278">
        <v>3000</v>
      </c>
      <c r="C1960" s="1" t="s">
        <v>475</v>
      </c>
      <c r="D1960" s="15" t="s">
        <v>666</v>
      </c>
      <c r="E1960" s="1" t="s">
        <v>822</v>
      </c>
      <c r="F1960" s="30" t="s">
        <v>826</v>
      </c>
      <c r="G1960" s="30" t="s">
        <v>827</v>
      </c>
      <c r="H1960" s="316">
        <f t="shared" si="136"/>
        <v>-12000</v>
      </c>
      <c r="I1960" s="256">
        <f t="shared" si="134"/>
        <v>7.0588235294117645</v>
      </c>
      <c r="K1960" t="s">
        <v>718</v>
      </c>
      <c r="M1960" s="2">
        <v>425</v>
      </c>
    </row>
    <row r="1961" spans="2:13" ht="12.75">
      <c r="B1961" s="278">
        <v>3000</v>
      </c>
      <c r="C1961" s="1" t="s">
        <v>503</v>
      </c>
      <c r="D1961" s="15" t="s">
        <v>666</v>
      </c>
      <c r="E1961" s="1" t="s">
        <v>822</v>
      </c>
      <c r="F1961" s="30" t="s">
        <v>828</v>
      </c>
      <c r="G1961" s="30" t="s">
        <v>632</v>
      </c>
      <c r="H1961" s="316">
        <f t="shared" si="136"/>
        <v>-15000</v>
      </c>
      <c r="I1961" s="256">
        <f t="shared" si="134"/>
        <v>7.0588235294117645</v>
      </c>
      <c r="K1961" t="s">
        <v>718</v>
      </c>
      <c r="M1961" s="2">
        <v>425</v>
      </c>
    </row>
    <row r="1962" spans="2:13" ht="12.75">
      <c r="B1962" s="278">
        <v>3000</v>
      </c>
      <c r="C1962" s="1" t="s">
        <v>475</v>
      </c>
      <c r="D1962" s="1" t="s">
        <v>666</v>
      </c>
      <c r="E1962" s="1" t="s">
        <v>822</v>
      </c>
      <c r="F1962" s="30" t="s">
        <v>829</v>
      </c>
      <c r="G1962" s="30" t="s">
        <v>640</v>
      </c>
      <c r="H1962" s="316">
        <f t="shared" si="136"/>
        <v>-18000</v>
      </c>
      <c r="I1962" s="256">
        <f t="shared" si="134"/>
        <v>7.0588235294117645</v>
      </c>
      <c r="K1962" t="s">
        <v>718</v>
      </c>
      <c r="M1962" s="2">
        <v>425</v>
      </c>
    </row>
    <row r="1963" spans="2:13" ht="12.75">
      <c r="B1963" s="278">
        <v>3500</v>
      </c>
      <c r="C1963" s="1" t="s">
        <v>503</v>
      </c>
      <c r="D1963" s="1" t="s">
        <v>666</v>
      </c>
      <c r="E1963" s="1" t="s">
        <v>822</v>
      </c>
      <c r="F1963" s="30" t="s">
        <v>830</v>
      </c>
      <c r="G1963" s="30" t="s">
        <v>642</v>
      </c>
      <c r="H1963" s="316">
        <f t="shared" si="136"/>
        <v>-21500</v>
      </c>
      <c r="I1963" s="256">
        <f t="shared" si="134"/>
        <v>8.235294117647058</v>
      </c>
      <c r="K1963" t="s">
        <v>718</v>
      </c>
      <c r="M1963" s="2">
        <v>425</v>
      </c>
    </row>
    <row r="1964" spans="2:13" ht="12.75">
      <c r="B1964" s="278">
        <v>3500</v>
      </c>
      <c r="C1964" s="1" t="s">
        <v>475</v>
      </c>
      <c r="D1964" s="1" t="s">
        <v>666</v>
      </c>
      <c r="E1964" s="1" t="s">
        <v>822</v>
      </c>
      <c r="F1964" s="30" t="s">
        <v>831</v>
      </c>
      <c r="G1964" s="30" t="s">
        <v>805</v>
      </c>
      <c r="H1964" s="316">
        <f t="shared" si="136"/>
        <v>-25000</v>
      </c>
      <c r="I1964" s="256">
        <f t="shared" si="134"/>
        <v>8.235294117647058</v>
      </c>
      <c r="K1964" t="s">
        <v>718</v>
      </c>
      <c r="M1964" s="2">
        <v>425</v>
      </c>
    </row>
    <row r="1965" spans="2:13" ht="12.75">
      <c r="B1965" s="278">
        <v>3500</v>
      </c>
      <c r="C1965" s="1" t="s">
        <v>503</v>
      </c>
      <c r="D1965" s="1" t="s">
        <v>666</v>
      </c>
      <c r="E1965" s="1" t="s">
        <v>822</v>
      </c>
      <c r="F1965" s="30" t="s">
        <v>832</v>
      </c>
      <c r="G1965" s="30" t="s">
        <v>833</v>
      </c>
      <c r="H1965" s="316">
        <f t="shared" si="136"/>
        <v>-28500</v>
      </c>
      <c r="I1965" s="256">
        <f t="shared" si="134"/>
        <v>8.235294117647058</v>
      </c>
      <c r="J1965" s="18"/>
      <c r="K1965" t="s">
        <v>718</v>
      </c>
      <c r="M1965" s="2">
        <v>425</v>
      </c>
    </row>
    <row r="1966" spans="2:13" ht="12.75">
      <c r="B1966" s="278">
        <v>3500</v>
      </c>
      <c r="C1966" s="1" t="s">
        <v>475</v>
      </c>
      <c r="D1966" s="1" t="s">
        <v>666</v>
      </c>
      <c r="E1966" s="1" t="s">
        <v>822</v>
      </c>
      <c r="F1966" s="30" t="s">
        <v>834</v>
      </c>
      <c r="G1966" s="30" t="s">
        <v>835</v>
      </c>
      <c r="H1966" s="316">
        <f t="shared" si="136"/>
        <v>-32000</v>
      </c>
      <c r="I1966" s="256">
        <f t="shared" si="134"/>
        <v>8.235294117647058</v>
      </c>
      <c r="J1966" s="92"/>
      <c r="K1966" t="s">
        <v>718</v>
      </c>
      <c r="M1966" s="2">
        <v>425</v>
      </c>
    </row>
    <row r="1967" spans="2:13" ht="12.75">
      <c r="B1967" s="203">
        <v>3500</v>
      </c>
      <c r="C1967" s="15" t="s">
        <v>836</v>
      </c>
      <c r="D1967" s="15" t="s">
        <v>666</v>
      </c>
      <c r="E1967" s="15" t="s">
        <v>822</v>
      </c>
      <c r="F1967" s="33" t="s">
        <v>838</v>
      </c>
      <c r="G1967" s="33" t="s">
        <v>765</v>
      </c>
      <c r="H1967" s="316">
        <f t="shared" si="136"/>
        <v>-35500</v>
      </c>
      <c r="I1967" s="256">
        <f t="shared" si="134"/>
        <v>8.235294117647058</v>
      </c>
      <c r="K1967" t="s">
        <v>818</v>
      </c>
      <c r="M1967" s="2">
        <v>425</v>
      </c>
    </row>
    <row r="1968" spans="2:13" ht="12.75">
      <c r="B1968" s="203">
        <v>1500</v>
      </c>
      <c r="C1968" s="15" t="s">
        <v>839</v>
      </c>
      <c r="D1968" s="15" t="s">
        <v>666</v>
      </c>
      <c r="E1968" s="15" t="s">
        <v>822</v>
      </c>
      <c r="F1968" s="33" t="s">
        <v>840</v>
      </c>
      <c r="G1968" s="33" t="s">
        <v>50</v>
      </c>
      <c r="H1968" s="316">
        <f t="shared" si="136"/>
        <v>-37000</v>
      </c>
      <c r="I1968" s="256">
        <f t="shared" si="134"/>
        <v>3.5294117647058822</v>
      </c>
      <c r="K1968" t="s">
        <v>818</v>
      </c>
      <c r="M1968" s="2">
        <v>425</v>
      </c>
    </row>
    <row r="1969" spans="2:13" ht="12.75">
      <c r="B1969" s="203">
        <v>1500</v>
      </c>
      <c r="C1969" s="15" t="s">
        <v>841</v>
      </c>
      <c r="D1969" s="15" t="s">
        <v>666</v>
      </c>
      <c r="E1969" s="15" t="s">
        <v>822</v>
      </c>
      <c r="F1969" s="33" t="s">
        <v>842</v>
      </c>
      <c r="G1969" s="33" t="s">
        <v>50</v>
      </c>
      <c r="H1969" s="316">
        <f t="shared" si="136"/>
        <v>-38500</v>
      </c>
      <c r="I1969" s="256">
        <f t="shared" si="134"/>
        <v>3.5294117647058822</v>
      </c>
      <c r="K1969" t="s">
        <v>818</v>
      </c>
      <c r="M1969" s="2">
        <v>425</v>
      </c>
    </row>
    <row r="1970" spans="2:13" ht="12.75">
      <c r="B1970" s="203">
        <v>3500</v>
      </c>
      <c r="C1970" s="15" t="s">
        <v>843</v>
      </c>
      <c r="D1970" s="15" t="s">
        <v>666</v>
      </c>
      <c r="E1970" s="15" t="s">
        <v>822</v>
      </c>
      <c r="F1970" s="33" t="s">
        <v>844</v>
      </c>
      <c r="G1970" s="33" t="s">
        <v>50</v>
      </c>
      <c r="H1970" s="316">
        <f t="shared" si="136"/>
        <v>-42000</v>
      </c>
      <c r="I1970" s="256">
        <f t="shared" si="134"/>
        <v>8.235294117647058</v>
      </c>
      <c r="K1970" t="s">
        <v>818</v>
      </c>
      <c r="M1970" s="2">
        <v>425</v>
      </c>
    </row>
    <row r="1971" spans="2:13" ht="12.75">
      <c r="B1971" s="203">
        <v>1500</v>
      </c>
      <c r="C1971" s="15" t="s">
        <v>845</v>
      </c>
      <c r="D1971" s="15" t="s">
        <v>666</v>
      </c>
      <c r="E1971" s="15" t="s">
        <v>822</v>
      </c>
      <c r="F1971" s="33" t="s">
        <v>846</v>
      </c>
      <c r="G1971" s="33" t="s">
        <v>96</v>
      </c>
      <c r="H1971" s="316">
        <f t="shared" si="136"/>
        <v>-43500</v>
      </c>
      <c r="I1971" s="256">
        <f t="shared" si="134"/>
        <v>3.5294117647058822</v>
      </c>
      <c r="K1971" t="s">
        <v>818</v>
      </c>
      <c r="M1971" s="2">
        <v>425</v>
      </c>
    </row>
    <row r="1972" spans="2:13" ht="12.75">
      <c r="B1972" s="203">
        <v>1500</v>
      </c>
      <c r="C1972" s="15" t="s">
        <v>845</v>
      </c>
      <c r="D1972" s="15" t="s">
        <v>666</v>
      </c>
      <c r="E1972" s="15" t="s">
        <v>822</v>
      </c>
      <c r="F1972" s="33" t="s">
        <v>817</v>
      </c>
      <c r="G1972" s="33" t="s">
        <v>96</v>
      </c>
      <c r="H1972" s="316">
        <f t="shared" si="136"/>
        <v>-45000</v>
      </c>
      <c r="I1972" s="256">
        <f t="shared" si="134"/>
        <v>3.5294117647058822</v>
      </c>
      <c r="K1972" t="s">
        <v>818</v>
      </c>
      <c r="M1972" s="2">
        <v>425</v>
      </c>
    </row>
    <row r="1973" spans="2:13" ht="12.75">
      <c r="B1973" s="203">
        <v>3500</v>
      </c>
      <c r="C1973" s="15" t="s">
        <v>836</v>
      </c>
      <c r="D1973" s="15" t="s">
        <v>666</v>
      </c>
      <c r="E1973" s="15" t="s">
        <v>822</v>
      </c>
      <c r="F1973" s="33" t="s">
        <v>847</v>
      </c>
      <c r="G1973" s="33" t="s">
        <v>848</v>
      </c>
      <c r="H1973" s="316">
        <f t="shared" si="136"/>
        <v>-48500</v>
      </c>
      <c r="I1973" s="256">
        <f t="shared" si="134"/>
        <v>8.235294117647058</v>
      </c>
      <c r="K1973" t="s">
        <v>818</v>
      </c>
      <c r="M1973" s="2">
        <v>425</v>
      </c>
    </row>
    <row r="1974" spans="2:13" ht="12.75">
      <c r="B1974" s="203">
        <v>1500</v>
      </c>
      <c r="C1974" s="15" t="s">
        <v>839</v>
      </c>
      <c r="D1974" s="15" t="s">
        <v>666</v>
      </c>
      <c r="E1974" s="15" t="s">
        <v>822</v>
      </c>
      <c r="F1974" s="33" t="s">
        <v>849</v>
      </c>
      <c r="G1974" s="33" t="s">
        <v>848</v>
      </c>
      <c r="H1974" s="316">
        <f t="shared" si="136"/>
        <v>-50000</v>
      </c>
      <c r="I1974" s="256">
        <f t="shared" si="134"/>
        <v>3.5294117647058822</v>
      </c>
      <c r="K1974" t="s">
        <v>818</v>
      </c>
      <c r="M1974" s="2">
        <v>425</v>
      </c>
    </row>
    <row r="1975" spans="2:13" ht="12.75">
      <c r="B1975" s="203">
        <v>1500</v>
      </c>
      <c r="C1975" s="15" t="s">
        <v>841</v>
      </c>
      <c r="D1975" s="15" t="s">
        <v>666</v>
      </c>
      <c r="E1975" s="15" t="s">
        <v>822</v>
      </c>
      <c r="F1975" s="33" t="s">
        <v>850</v>
      </c>
      <c r="G1975" s="33" t="s">
        <v>632</v>
      </c>
      <c r="H1975" s="316">
        <f t="shared" si="136"/>
        <v>-51500</v>
      </c>
      <c r="I1975" s="256">
        <f t="shared" si="134"/>
        <v>3.5294117647058822</v>
      </c>
      <c r="K1975" t="s">
        <v>818</v>
      </c>
      <c r="M1975" s="2">
        <v>425</v>
      </c>
    </row>
    <row r="1976" spans="2:13" ht="12.75">
      <c r="B1976" s="203">
        <v>5000</v>
      </c>
      <c r="C1976" s="15" t="s">
        <v>851</v>
      </c>
      <c r="D1976" s="15" t="s">
        <v>666</v>
      </c>
      <c r="E1976" s="15" t="s">
        <v>822</v>
      </c>
      <c r="F1976" s="33" t="s">
        <v>852</v>
      </c>
      <c r="G1976" s="33" t="s">
        <v>632</v>
      </c>
      <c r="H1976" s="316">
        <f t="shared" si="136"/>
        <v>-56500</v>
      </c>
      <c r="I1976" s="256">
        <f t="shared" si="134"/>
        <v>11.764705882352942</v>
      </c>
      <c r="K1976" t="s">
        <v>818</v>
      </c>
      <c r="M1976" s="2">
        <v>425</v>
      </c>
    </row>
    <row r="1977" spans="2:13" ht="12.75">
      <c r="B1977" s="203">
        <v>2000</v>
      </c>
      <c r="C1977" s="15" t="s">
        <v>853</v>
      </c>
      <c r="D1977" s="15" t="s">
        <v>666</v>
      </c>
      <c r="E1977" s="15" t="s">
        <v>822</v>
      </c>
      <c r="F1977" s="33" t="s">
        <v>854</v>
      </c>
      <c r="G1977" s="33" t="s">
        <v>640</v>
      </c>
      <c r="H1977" s="316">
        <f t="shared" si="136"/>
        <v>-58500</v>
      </c>
      <c r="I1977" s="256">
        <f t="shared" si="134"/>
        <v>4.705882352941177</v>
      </c>
      <c r="K1977" t="s">
        <v>818</v>
      </c>
      <c r="M1977" s="2">
        <v>425</v>
      </c>
    </row>
    <row r="1978" spans="2:13" ht="12.75">
      <c r="B1978" s="203">
        <v>2500</v>
      </c>
      <c r="C1978" s="15" t="s">
        <v>855</v>
      </c>
      <c r="D1978" s="15" t="s">
        <v>666</v>
      </c>
      <c r="E1978" s="15" t="s">
        <v>822</v>
      </c>
      <c r="F1978" s="33" t="s">
        <v>817</v>
      </c>
      <c r="G1978" s="33" t="s">
        <v>641</v>
      </c>
      <c r="H1978" s="316">
        <f t="shared" si="136"/>
        <v>-61000</v>
      </c>
      <c r="I1978" s="256">
        <f t="shared" si="134"/>
        <v>5.882352941176471</v>
      </c>
      <c r="K1978" t="s">
        <v>818</v>
      </c>
      <c r="M1978" s="2">
        <v>425</v>
      </c>
    </row>
    <row r="1979" spans="2:13" ht="12.75">
      <c r="B1979" s="338">
        <v>2500</v>
      </c>
      <c r="C1979" s="15" t="s">
        <v>856</v>
      </c>
      <c r="D1979" s="15" t="s">
        <v>666</v>
      </c>
      <c r="E1979" s="15" t="s">
        <v>822</v>
      </c>
      <c r="F1979" s="33" t="s">
        <v>817</v>
      </c>
      <c r="G1979" s="33" t="s">
        <v>641</v>
      </c>
      <c r="H1979" s="316">
        <f t="shared" si="136"/>
        <v>-63500</v>
      </c>
      <c r="I1979" s="256">
        <f t="shared" si="134"/>
        <v>5.882352941176471</v>
      </c>
      <c r="K1979" t="s">
        <v>818</v>
      </c>
      <c r="M1979" s="2">
        <v>425</v>
      </c>
    </row>
    <row r="1980" spans="2:13" ht="12.75">
      <c r="B1980" s="203">
        <v>2000</v>
      </c>
      <c r="C1980" s="15" t="s">
        <v>857</v>
      </c>
      <c r="D1980" s="15" t="s">
        <v>666</v>
      </c>
      <c r="E1980" s="15" t="s">
        <v>822</v>
      </c>
      <c r="F1980" s="33" t="s">
        <v>858</v>
      </c>
      <c r="G1980" s="33" t="s">
        <v>642</v>
      </c>
      <c r="H1980" s="316">
        <f t="shared" si="136"/>
        <v>-65500</v>
      </c>
      <c r="I1980" s="256">
        <f t="shared" si="134"/>
        <v>4.705882352941177</v>
      </c>
      <c r="K1980" t="s">
        <v>818</v>
      </c>
      <c r="M1980" s="2">
        <v>425</v>
      </c>
    </row>
    <row r="1981" spans="2:13" ht="12.75">
      <c r="B1981" s="203">
        <v>3500</v>
      </c>
      <c r="C1981" s="15" t="s">
        <v>836</v>
      </c>
      <c r="D1981" s="15" t="s">
        <v>666</v>
      </c>
      <c r="E1981" s="15" t="s">
        <v>822</v>
      </c>
      <c r="F1981" s="33" t="s">
        <v>859</v>
      </c>
      <c r="G1981" s="33" t="s">
        <v>860</v>
      </c>
      <c r="H1981" s="316">
        <f t="shared" si="136"/>
        <v>-69000</v>
      </c>
      <c r="I1981" s="256">
        <f t="shared" si="134"/>
        <v>8.235294117647058</v>
      </c>
      <c r="K1981" t="s">
        <v>818</v>
      </c>
      <c r="M1981" s="2">
        <v>425</v>
      </c>
    </row>
    <row r="1982" spans="2:13" ht="12.75">
      <c r="B1982" s="203">
        <v>1500</v>
      </c>
      <c r="C1982" s="15" t="s">
        <v>839</v>
      </c>
      <c r="D1982" s="15" t="s">
        <v>666</v>
      </c>
      <c r="E1982" s="15" t="s">
        <v>822</v>
      </c>
      <c r="F1982" s="33" t="s">
        <v>861</v>
      </c>
      <c r="G1982" s="33" t="s">
        <v>860</v>
      </c>
      <c r="H1982" s="316">
        <f t="shared" si="136"/>
        <v>-70500</v>
      </c>
      <c r="I1982" s="256">
        <f t="shared" si="134"/>
        <v>3.5294117647058822</v>
      </c>
      <c r="K1982" t="s">
        <v>818</v>
      </c>
      <c r="M1982" s="2">
        <v>425</v>
      </c>
    </row>
    <row r="1983" spans="2:13" ht="12.75">
      <c r="B1983" s="203">
        <v>3000</v>
      </c>
      <c r="C1983" s="15" t="s">
        <v>862</v>
      </c>
      <c r="D1983" s="15" t="s">
        <v>666</v>
      </c>
      <c r="E1983" s="15" t="s">
        <v>822</v>
      </c>
      <c r="F1983" s="33" t="s">
        <v>817</v>
      </c>
      <c r="G1983" s="33" t="s">
        <v>833</v>
      </c>
      <c r="H1983" s="316">
        <f t="shared" si="136"/>
        <v>-73500</v>
      </c>
      <c r="I1983" s="256">
        <f t="shared" si="134"/>
        <v>7.0588235294117645</v>
      </c>
      <c r="K1983" t="s">
        <v>818</v>
      </c>
      <c r="M1983" s="2">
        <v>425</v>
      </c>
    </row>
    <row r="1984" spans="2:13" ht="12.75">
      <c r="B1984" s="203">
        <v>8000</v>
      </c>
      <c r="C1984" s="15" t="s">
        <v>863</v>
      </c>
      <c r="D1984" s="15" t="s">
        <v>666</v>
      </c>
      <c r="E1984" s="15" t="s">
        <v>822</v>
      </c>
      <c r="F1984" s="33" t="s">
        <v>817</v>
      </c>
      <c r="G1984" s="33" t="s">
        <v>833</v>
      </c>
      <c r="H1984" s="316">
        <f t="shared" si="136"/>
        <v>-81500</v>
      </c>
      <c r="I1984" s="256">
        <f t="shared" si="134"/>
        <v>18.823529411764707</v>
      </c>
      <c r="K1984" t="s">
        <v>818</v>
      </c>
      <c r="M1984" s="2">
        <v>425</v>
      </c>
    </row>
    <row r="1985" spans="2:13" ht="12.75">
      <c r="B1985" s="203">
        <v>9000</v>
      </c>
      <c r="C1985" s="15" t="s">
        <v>864</v>
      </c>
      <c r="D1985" s="15" t="s">
        <v>666</v>
      </c>
      <c r="E1985" s="15" t="s">
        <v>822</v>
      </c>
      <c r="F1985" s="33" t="s">
        <v>817</v>
      </c>
      <c r="G1985" s="33" t="s">
        <v>865</v>
      </c>
      <c r="H1985" s="316">
        <f t="shared" si="136"/>
        <v>-90500</v>
      </c>
      <c r="I1985" s="256">
        <f t="shared" si="134"/>
        <v>21.176470588235293</v>
      </c>
      <c r="K1985" t="s">
        <v>818</v>
      </c>
      <c r="M1985" s="2">
        <v>425</v>
      </c>
    </row>
    <row r="1986" spans="2:13" ht="12.75">
      <c r="B1986" s="278">
        <v>3000</v>
      </c>
      <c r="C1986" s="1" t="s">
        <v>866</v>
      </c>
      <c r="D1986" s="1" t="s">
        <v>666</v>
      </c>
      <c r="E1986" s="1" t="s">
        <v>822</v>
      </c>
      <c r="F1986" s="30" t="s">
        <v>867</v>
      </c>
      <c r="G1986" s="30" t="s">
        <v>868</v>
      </c>
      <c r="H1986" s="316">
        <f t="shared" si="136"/>
        <v>-93500</v>
      </c>
      <c r="I1986" s="256">
        <f t="shared" si="134"/>
        <v>7.0588235294117645</v>
      </c>
      <c r="K1986" t="s">
        <v>818</v>
      </c>
      <c r="M1986" s="2">
        <v>425</v>
      </c>
    </row>
    <row r="1987" spans="2:13" ht="12.75">
      <c r="B1987" s="278">
        <v>3500</v>
      </c>
      <c r="C1987" s="1" t="s">
        <v>475</v>
      </c>
      <c r="D1987" s="1" t="s">
        <v>666</v>
      </c>
      <c r="E1987" s="1" t="s">
        <v>822</v>
      </c>
      <c r="F1987" s="30" t="s">
        <v>869</v>
      </c>
      <c r="G1987" s="30" t="s">
        <v>868</v>
      </c>
      <c r="H1987" s="316">
        <f aca="true" t="shared" si="137" ref="H1987:H2003">H1986-B1987</f>
        <v>-97000</v>
      </c>
      <c r="I1987" s="256">
        <f t="shared" si="134"/>
        <v>8.235294117647058</v>
      </c>
      <c r="K1987" t="s">
        <v>818</v>
      </c>
      <c r="M1987" s="2">
        <v>425</v>
      </c>
    </row>
    <row r="1988" spans="2:13" ht="12.75">
      <c r="B1988" s="278">
        <v>3500</v>
      </c>
      <c r="C1988" s="1" t="s">
        <v>836</v>
      </c>
      <c r="D1988" s="1" t="s">
        <v>666</v>
      </c>
      <c r="E1988" s="1" t="s">
        <v>822</v>
      </c>
      <c r="F1988" s="30" t="s">
        <v>870</v>
      </c>
      <c r="G1988" s="30" t="s">
        <v>871</v>
      </c>
      <c r="H1988" s="316">
        <f t="shared" si="137"/>
        <v>-100500</v>
      </c>
      <c r="I1988" s="256">
        <f t="shared" si="134"/>
        <v>8.235294117647058</v>
      </c>
      <c r="K1988" t="s">
        <v>818</v>
      </c>
      <c r="M1988" s="2">
        <v>425</v>
      </c>
    </row>
    <row r="1989" spans="2:13" ht="12.75">
      <c r="B1989" s="278">
        <v>1500</v>
      </c>
      <c r="C1989" s="1" t="s">
        <v>839</v>
      </c>
      <c r="D1989" s="1" t="s">
        <v>666</v>
      </c>
      <c r="E1989" s="1" t="s">
        <v>822</v>
      </c>
      <c r="F1989" s="30" t="s">
        <v>872</v>
      </c>
      <c r="G1989" s="30" t="s">
        <v>871</v>
      </c>
      <c r="H1989" s="316">
        <f t="shared" si="137"/>
        <v>-102000</v>
      </c>
      <c r="I1989" s="256">
        <f t="shared" si="134"/>
        <v>3.5294117647058822</v>
      </c>
      <c r="K1989" t="s">
        <v>818</v>
      </c>
      <c r="M1989" s="2">
        <v>425</v>
      </c>
    </row>
    <row r="1990" spans="2:13" ht="12.75">
      <c r="B1990" s="278">
        <v>1500</v>
      </c>
      <c r="C1990" s="1" t="s">
        <v>841</v>
      </c>
      <c r="D1990" s="1" t="s">
        <v>666</v>
      </c>
      <c r="E1990" s="1" t="s">
        <v>822</v>
      </c>
      <c r="F1990" s="30" t="s">
        <v>873</v>
      </c>
      <c r="G1990" s="30" t="s">
        <v>812</v>
      </c>
      <c r="H1990" s="316">
        <f t="shared" si="137"/>
        <v>-103500</v>
      </c>
      <c r="I1990" s="256">
        <f t="shared" si="134"/>
        <v>3.5294117647058822</v>
      </c>
      <c r="K1990" t="s">
        <v>818</v>
      </c>
      <c r="M1990" s="2">
        <v>425</v>
      </c>
    </row>
    <row r="1991" spans="2:13" ht="12.75">
      <c r="B1991" s="278">
        <v>3500</v>
      </c>
      <c r="C1991" s="1" t="s">
        <v>843</v>
      </c>
      <c r="D1991" s="1" t="s">
        <v>666</v>
      </c>
      <c r="E1991" s="1" t="s">
        <v>822</v>
      </c>
      <c r="F1991" s="39" t="s">
        <v>874</v>
      </c>
      <c r="G1991" s="30" t="s">
        <v>812</v>
      </c>
      <c r="H1991" s="316">
        <f t="shared" si="137"/>
        <v>-107000</v>
      </c>
      <c r="I1991" s="256">
        <f t="shared" si="134"/>
        <v>8.235294117647058</v>
      </c>
      <c r="K1991" t="s">
        <v>818</v>
      </c>
      <c r="M1991" s="2">
        <v>425</v>
      </c>
    </row>
    <row r="1992" spans="2:13" ht="12.75">
      <c r="B1992" s="278">
        <v>2000</v>
      </c>
      <c r="C1992" s="1" t="s">
        <v>875</v>
      </c>
      <c r="D1992" s="1" t="s">
        <v>666</v>
      </c>
      <c r="E1992" s="1" t="s">
        <v>822</v>
      </c>
      <c r="F1992" s="30" t="s">
        <v>876</v>
      </c>
      <c r="G1992" s="30" t="s">
        <v>50</v>
      </c>
      <c r="H1992" s="316">
        <f t="shared" si="137"/>
        <v>-109000</v>
      </c>
      <c r="I1992" s="256">
        <f t="shared" si="134"/>
        <v>4.705882352941177</v>
      </c>
      <c r="K1992" t="s">
        <v>877</v>
      </c>
      <c r="M1992" s="2">
        <v>425</v>
      </c>
    </row>
    <row r="1993" spans="2:13" ht="12.75">
      <c r="B1993" s="278">
        <v>2500</v>
      </c>
      <c r="C1993" s="1" t="s">
        <v>878</v>
      </c>
      <c r="D1993" s="1" t="s">
        <v>666</v>
      </c>
      <c r="E1993" s="1" t="s">
        <v>822</v>
      </c>
      <c r="F1993" s="30" t="s">
        <v>879</v>
      </c>
      <c r="G1993" s="30" t="s">
        <v>50</v>
      </c>
      <c r="H1993" s="316">
        <f t="shared" si="137"/>
        <v>-111500</v>
      </c>
      <c r="I1993" s="256">
        <f t="shared" si="134"/>
        <v>5.882352941176471</v>
      </c>
      <c r="K1993" t="s">
        <v>877</v>
      </c>
      <c r="M1993" s="2">
        <v>425</v>
      </c>
    </row>
    <row r="1994" spans="2:13" ht="12.75">
      <c r="B1994" s="278">
        <v>2500</v>
      </c>
      <c r="C1994" s="1" t="s">
        <v>856</v>
      </c>
      <c r="D1994" s="1" t="s">
        <v>666</v>
      </c>
      <c r="E1994" s="1" t="s">
        <v>822</v>
      </c>
      <c r="F1994" s="30" t="s">
        <v>880</v>
      </c>
      <c r="G1994" s="30" t="s">
        <v>22</v>
      </c>
      <c r="H1994" s="316">
        <f t="shared" si="137"/>
        <v>-114000</v>
      </c>
      <c r="I1994" s="256">
        <f t="shared" si="134"/>
        <v>5.882352941176471</v>
      </c>
      <c r="K1994" t="s">
        <v>877</v>
      </c>
      <c r="M1994" s="2">
        <v>425</v>
      </c>
    </row>
    <row r="1995" spans="2:13" ht="12.75">
      <c r="B1995" s="278">
        <v>2000</v>
      </c>
      <c r="C1995" s="79" t="s">
        <v>857</v>
      </c>
      <c r="D1995" s="1" t="s">
        <v>666</v>
      </c>
      <c r="E1995" s="1" t="s">
        <v>822</v>
      </c>
      <c r="F1995" s="30" t="s">
        <v>881</v>
      </c>
      <c r="G1995" s="30" t="s">
        <v>96</v>
      </c>
      <c r="H1995" s="316">
        <f t="shared" si="137"/>
        <v>-116000</v>
      </c>
      <c r="I1995" s="256">
        <f t="shared" si="134"/>
        <v>4.705882352941177</v>
      </c>
      <c r="K1995" t="s">
        <v>877</v>
      </c>
      <c r="M1995" s="2">
        <v>425</v>
      </c>
    </row>
    <row r="1996" spans="2:13" ht="12.75">
      <c r="B1996" s="278">
        <v>2500</v>
      </c>
      <c r="C1996" s="1" t="s">
        <v>882</v>
      </c>
      <c r="D1996" s="1" t="s">
        <v>666</v>
      </c>
      <c r="E1996" s="1" t="s">
        <v>822</v>
      </c>
      <c r="F1996" s="30" t="s">
        <v>883</v>
      </c>
      <c r="G1996" s="30" t="s">
        <v>808</v>
      </c>
      <c r="H1996" s="316">
        <f t="shared" si="137"/>
        <v>-118500</v>
      </c>
      <c r="I1996" s="256">
        <f t="shared" si="134"/>
        <v>5.882352941176471</v>
      </c>
      <c r="K1996" t="s">
        <v>877</v>
      </c>
      <c r="M1996" s="2">
        <v>425</v>
      </c>
    </row>
    <row r="1997" spans="2:13" ht="12.75">
      <c r="B1997" s="278">
        <v>2500</v>
      </c>
      <c r="C1997" s="1" t="s">
        <v>884</v>
      </c>
      <c r="D1997" s="1" t="s">
        <v>666</v>
      </c>
      <c r="E1997" s="1" t="s">
        <v>822</v>
      </c>
      <c r="F1997" s="30" t="s">
        <v>885</v>
      </c>
      <c r="G1997" s="30" t="s">
        <v>810</v>
      </c>
      <c r="H1997" s="316">
        <f t="shared" si="137"/>
        <v>-121000</v>
      </c>
      <c r="I1997" s="256">
        <f t="shared" si="134"/>
        <v>5.882352941176471</v>
      </c>
      <c r="K1997" t="s">
        <v>877</v>
      </c>
      <c r="M1997" s="2">
        <v>425</v>
      </c>
    </row>
    <row r="1998" spans="1:13" s="18" customFormat="1" ht="12.75">
      <c r="A1998" s="15"/>
      <c r="B1998" s="203">
        <v>2000</v>
      </c>
      <c r="C1998" s="15" t="s">
        <v>886</v>
      </c>
      <c r="D1998" s="15" t="s">
        <v>666</v>
      </c>
      <c r="E1998" s="15" t="s">
        <v>822</v>
      </c>
      <c r="F1998" s="33" t="s">
        <v>887</v>
      </c>
      <c r="G1998" s="33" t="s">
        <v>803</v>
      </c>
      <c r="H1998" s="316">
        <f t="shared" si="137"/>
        <v>-123000</v>
      </c>
      <c r="I1998" s="256">
        <f t="shared" si="134"/>
        <v>4.705882352941177</v>
      </c>
      <c r="K1998" s="18" t="s">
        <v>877</v>
      </c>
      <c r="M1998" s="2">
        <v>425</v>
      </c>
    </row>
    <row r="1999" spans="2:13" ht="12.75">
      <c r="B1999" s="278">
        <v>4000</v>
      </c>
      <c r="C1999" s="1" t="s">
        <v>882</v>
      </c>
      <c r="D1999" s="1" t="s">
        <v>666</v>
      </c>
      <c r="E1999" s="1" t="s">
        <v>822</v>
      </c>
      <c r="F1999" s="30" t="s">
        <v>888</v>
      </c>
      <c r="G1999" s="30" t="s">
        <v>632</v>
      </c>
      <c r="H1999" s="316">
        <f t="shared" si="137"/>
        <v>-127000</v>
      </c>
      <c r="I1999" s="256">
        <f t="shared" si="134"/>
        <v>9.411764705882353</v>
      </c>
      <c r="K1999" t="s">
        <v>877</v>
      </c>
      <c r="M1999" s="2">
        <v>425</v>
      </c>
    </row>
    <row r="2000" spans="2:13" ht="12.75">
      <c r="B2000" s="278">
        <v>5600</v>
      </c>
      <c r="C2000" s="1" t="s">
        <v>882</v>
      </c>
      <c r="D2000" s="1" t="s">
        <v>666</v>
      </c>
      <c r="E2000" s="1" t="s">
        <v>822</v>
      </c>
      <c r="F2000" s="30" t="s">
        <v>890</v>
      </c>
      <c r="G2000" s="30" t="s">
        <v>860</v>
      </c>
      <c r="H2000" s="316">
        <f t="shared" si="137"/>
        <v>-132600</v>
      </c>
      <c r="I2000" s="256">
        <f t="shared" si="134"/>
        <v>13.176470588235293</v>
      </c>
      <c r="K2000" t="s">
        <v>877</v>
      </c>
      <c r="M2000" s="2">
        <v>425</v>
      </c>
    </row>
    <row r="2001" spans="2:13" ht="12.75">
      <c r="B2001" s="278">
        <v>5600</v>
      </c>
      <c r="C2001" s="1" t="s">
        <v>884</v>
      </c>
      <c r="D2001" s="1" t="s">
        <v>666</v>
      </c>
      <c r="E2001" s="1" t="s">
        <v>822</v>
      </c>
      <c r="F2001" s="30" t="s">
        <v>891</v>
      </c>
      <c r="G2001" s="30" t="s">
        <v>814</v>
      </c>
      <c r="H2001" s="316">
        <f t="shared" si="137"/>
        <v>-138200</v>
      </c>
      <c r="I2001" s="256">
        <f t="shared" si="134"/>
        <v>13.176470588235293</v>
      </c>
      <c r="K2001" t="s">
        <v>877</v>
      </c>
      <c r="M2001" s="2">
        <v>425</v>
      </c>
    </row>
    <row r="2002" spans="2:13" ht="12.75">
      <c r="B2002" s="278">
        <v>3500</v>
      </c>
      <c r="C2002" s="1" t="s">
        <v>892</v>
      </c>
      <c r="D2002" s="1" t="s">
        <v>666</v>
      </c>
      <c r="E2002" s="1" t="s">
        <v>822</v>
      </c>
      <c r="F2002" s="30" t="s">
        <v>893</v>
      </c>
      <c r="G2002" s="30" t="s">
        <v>812</v>
      </c>
      <c r="H2002" s="316">
        <f t="shared" si="137"/>
        <v>-141700</v>
      </c>
      <c r="I2002" s="256">
        <f aca="true" t="shared" si="138" ref="I2002:I2065">+B2002/M2002</f>
        <v>8.235294117647058</v>
      </c>
      <c r="K2002" t="s">
        <v>877</v>
      </c>
      <c r="M2002" s="2">
        <v>425</v>
      </c>
    </row>
    <row r="2003" spans="2:13" ht="12.75">
      <c r="B2003" s="278">
        <v>3000</v>
      </c>
      <c r="C2003" s="1" t="s">
        <v>894</v>
      </c>
      <c r="D2003" s="1" t="s">
        <v>666</v>
      </c>
      <c r="E2003" s="1" t="s">
        <v>822</v>
      </c>
      <c r="F2003" s="30" t="s">
        <v>895</v>
      </c>
      <c r="G2003" s="30" t="s">
        <v>896</v>
      </c>
      <c r="H2003" s="316">
        <f t="shared" si="137"/>
        <v>-144700</v>
      </c>
      <c r="I2003" s="256">
        <f t="shared" si="138"/>
        <v>7.0588235294117645</v>
      </c>
      <c r="K2003" t="s">
        <v>877</v>
      </c>
      <c r="M2003" s="2">
        <v>425</v>
      </c>
    </row>
    <row r="2004" spans="1:13" s="60" customFormat="1" ht="12.75">
      <c r="A2004" s="14"/>
      <c r="B2004" s="279">
        <f>SUM(B1957:B2003)</f>
        <v>144700</v>
      </c>
      <c r="C2004" s="14" t="s">
        <v>34</v>
      </c>
      <c r="D2004" s="14"/>
      <c r="E2004" s="14"/>
      <c r="F2004" s="21"/>
      <c r="G2004" s="21"/>
      <c r="H2004" s="317">
        <v>0</v>
      </c>
      <c r="I2004" s="318">
        <f t="shared" si="138"/>
        <v>340.47058823529414</v>
      </c>
      <c r="J2004" s="93"/>
      <c r="M2004" s="2">
        <v>425</v>
      </c>
    </row>
    <row r="2005" spans="2:13" ht="12.75">
      <c r="B2005" s="278"/>
      <c r="E2005" s="15"/>
      <c r="H2005" s="316">
        <f aca="true" t="shared" si="139" ref="H2005:H2036">H2004-B2005</f>
        <v>0</v>
      </c>
      <c r="I2005" s="256">
        <f t="shared" si="138"/>
        <v>0</v>
      </c>
      <c r="J2005" s="92"/>
      <c r="M2005" s="2">
        <v>425</v>
      </c>
    </row>
    <row r="2006" spans="2:13" ht="12.75">
      <c r="B2006" s="278"/>
      <c r="E2006" s="15"/>
      <c r="H2006" s="316">
        <f t="shared" si="139"/>
        <v>0</v>
      </c>
      <c r="I2006" s="256">
        <f t="shared" si="138"/>
        <v>0</v>
      </c>
      <c r="J2006" s="92"/>
      <c r="M2006" s="2">
        <v>425</v>
      </c>
    </row>
    <row r="2007" spans="2:13" ht="12.75">
      <c r="B2007" s="203">
        <v>800</v>
      </c>
      <c r="C2007" s="15" t="s">
        <v>609</v>
      </c>
      <c r="D2007" s="15" t="s">
        <v>666</v>
      </c>
      <c r="E2007" s="15" t="s">
        <v>201</v>
      </c>
      <c r="F2007" s="33" t="s">
        <v>799</v>
      </c>
      <c r="G2007" s="33" t="s">
        <v>48</v>
      </c>
      <c r="H2007" s="316">
        <f t="shared" si="139"/>
        <v>-800</v>
      </c>
      <c r="I2007" s="256">
        <f t="shared" si="138"/>
        <v>1.8823529411764706</v>
      </c>
      <c r="K2007" t="s">
        <v>801</v>
      </c>
      <c r="M2007" s="2">
        <v>425</v>
      </c>
    </row>
    <row r="2008" spans="2:13" ht="12.75">
      <c r="B2008" s="203">
        <v>1200</v>
      </c>
      <c r="C2008" s="15" t="s">
        <v>609</v>
      </c>
      <c r="D2008" s="15" t="s">
        <v>666</v>
      </c>
      <c r="E2008" s="15" t="s">
        <v>201</v>
      </c>
      <c r="F2008" s="33" t="s">
        <v>799</v>
      </c>
      <c r="G2008" s="33" t="s">
        <v>50</v>
      </c>
      <c r="H2008" s="316">
        <f t="shared" si="139"/>
        <v>-2000</v>
      </c>
      <c r="I2008" s="256">
        <f t="shared" si="138"/>
        <v>2.823529411764706</v>
      </c>
      <c r="K2008" t="s">
        <v>801</v>
      </c>
      <c r="M2008" s="2">
        <v>425</v>
      </c>
    </row>
    <row r="2009" spans="2:13" ht="12.75">
      <c r="B2009" s="203">
        <v>1150</v>
      </c>
      <c r="C2009" s="15" t="s">
        <v>609</v>
      </c>
      <c r="D2009" s="15" t="s">
        <v>666</v>
      </c>
      <c r="E2009" s="15" t="s">
        <v>201</v>
      </c>
      <c r="F2009" s="33" t="s">
        <v>799</v>
      </c>
      <c r="G2009" s="33" t="s">
        <v>20</v>
      </c>
      <c r="H2009" s="316">
        <f t="shared" si="139"/>
        <v>-3150</v>
      </c>
      <c r="I2009" s="256">
        <f t="shared" si="138"/>
        <v>2.7058823529411766</v>
      </c>
      <c r="K2009" t="s">
        <v>801</v>
      </c>
      <c r="M2009" s="2">
        <v>425</v>
      </c>
    </row>
    <row r="2010" spans="2:13" ht="12.75">
      <c r="B2010" s="203">
        <v>700</v>
      </c>
      <c r="C2010" s="15" t="s">
        <v>609</v>
      </c>
      <c r="D2010" s="15" t="s">
        <v>666</v>
      </c>
      <c r="E2010" s="15" t="s">
        <v>201</v>
      </c>
      <c r="F2010" s="33" t="s">
        <v>799</v>
      </c>
      <c r="G2010" s="33" t="s">
        <v>22</v>
      </c>
      <c r="H2010" s="316">
        <f t="shared" si="139"/>
        <v>-3850</v>
      </c>
      <c r="I2010" s="256">
        <f t="shared" si="138"/>
        <v>1.6470588235294117</v>
      </c>
      <c r="K2010" t="s">
        <v>801</v>
      </c>
      <c r="M2010" s="2">
        <v>425</v>
      </c>
    </row>
    <row r="2011" spans="2:13" ht="12.75">
      <c r="B2011" s="203">
        <v>1350</v>
      </c>
      <c r="C2011" s="15" t="s">
        <v>609</v>
      </c>
      <c r="D2011" s="15" t="s">
        <v>666</v>
      </c>
      <c r="E2011" s="15" t="s">
        <v>201</v>
      </c>
      <c r="F2011" s="33" t="s">
        <v>799</v>
      </c>
      <c r="G2011" s="33" t="s">
        <v>96</v>
      </c>
      <c r="H2011" s="316">
        <f t="shared" si="139"/>
        <v>-5200</v>
      </c>
      <c r="I2011" s="256">
        <f t="shared" si="138"/>
        <v>3.176470588235294</v>
      </c>
      <c r="K2011" t="s">
        <v>801</v>
      </c>
      <c r="M2011" s="2">
        <v>425</v>
      </c>
    </row>
    <row r="2012" spans="2:13" ht="12.75">
      <c r="B2012" s="203">
        <v>1200</v>
      </c>
      <c r="C2012" s="15" t="s">
        <v>609</v>
      </c>
      <c r="D2012" s="15" t="s">
        <v>666</v>
      </c>
      <c r="E2012" s="15" t="s">
        <v>201</v>
      </c>
      <c r="F2012" s="33" t="s">
        <v>799</v>
      </c>
      <c r="G2012" s="33" t="s">
        <v>99</v>
      </c>
      <c r="H2012" s="316">
        <f t="shared" si="139"/>
        <v>-6400</v>
      </c>
      <c r="I2012" s="256">
        <f t="shared" si="138"/>
        <v>2.823529411764706</v>
      </c>
      <c r="K2012" t="s">
        <v>801</v>
      </c>
      <c r="M2012" s="2">
        <v>425</v>
      </c>
    </row>
    <row r="2013" spans="2:13" ht="12.75">
      <c r="B2013" s="203">
        <v>500</v>
      </c>
      <c r="C2013" s="15" t="s">
        <v>609</v>
      </c>
      <c r="D2013" s="15" t="s">
        <v>666</v>
      </c>
      <c r="E2013" s="15" t="s">
        <v>201</v>
      </c>
      <c r="F2013" s="33" t="s">
        <v>799</v>
      </c>
      <c r="G2013" s="33" t="s">
        <v>800</v>
      </c>
      <c r="H2013" s="316">
        <f t="shared" si="139"/>
        <v>-6900</v>
      </c>
      <c r="I2013" s="256">
        <f t="shared" si="138"/>
        <v>1.1764705882352942</v>
      </c>
      <c r="K2013" t="s">
        <v>801</v>
      </c>
      <c r="M2013" s="2">
        <v>425</v>
      </c>
    </row>
    <row r="2014" spans="2:13" ht="12.75">
      <c r="B2014" s="203">
        <v>1500</v>
      </c>
      <c r="C2014" s="15" t="s">
        <v>609</v>
      </c>
      <c r="D2014" s="15" t="s">
        <v>666</v>
      </c>
      <c r="E2014" s="15" t="s">
        <v>201</v>
      </c>
      <c r="F2014" s="33" t="s">
        <v>799</v>
      </c>
      <c r="G2014" s="33" t="s">
        <v>897</v>
      </c>
      <c r="H2014" s="316">
        <f t="shared" si="139"/>
        <v>-8400</v>
      </c>
      <c r="I2014" s="256">
        <f t="shared" si="138"/>
        <v>3.5294117647058822</v>
      </c>
      <c r="K2014" t="s">
        <v>801</v>
      </c>
      <c r="M2014" s="2">
        <v>425</v>
      </c>
    </row>
    <row r="2015" spans="2:13" ht="12.75">
      <c r="B2015" s="203">
        <v>950</v>
      </c>
      <c r="C2015" s="15" t="s">
        <v>609</v>
      </c>
      <c r="D2015" s="15" t="s">
        <v>666</v>
      </c>
      <c r="E2015" s="15" t="s">
        <v>201</v>
      </c>
      <c r="F2015" s="33" t="s">
        <v>799</v>
      </c>
      <c r="G2015" s="33" t="s">
        <v>808</v>
      </c>
      <c r="H2015" s="316">
        <f t="shared" si="139"/>
        <v>-9350</v>
      </c>
      <c r="I2015" s="256">
        <f t="shared" si="138"/>
        <v>2.235294117647059</v>
      </c>
      <c r="K2015" t="s">
        <v>801</v>
      </c>
      <c r="M2015" s="2">
        <v>425</v>
      </c>
    </row>
    <row r="2016" spans="2:13" ht="12.75">
      <c r="B2016" s="203">
        <v>1700</v>
      </c>
      <c r="C2016" s="15" t="s">
        <v>609</v>
      </c>
      <c r="D2016" s="15" t="s">
        <v>666</v>
      </c>
      <c r="E2016" s="15" t="s">
        <v>201</v>
      </c>
      <c r="F2016" s="33" t="s">
        <v>799</v>
      </c>
      <c r="G2016" s="33" t="s">
        <v>810</v>
      </c>
      <c r="H2016" s="316">
        <f t="shared" si="139"/>
        <v>-11050</v>
      </c>
      <c r="I2016" s="256">
        <f t="shared" si="138"/>
        <v>4</v>
      </c>
      <c r="K2016" t="s">
        <v>801</v>
      </c>
      <c r="M2016" s="2">
        <v>425</v>
      </c>
    </row>
    <row r="2017" spans="2:13" ht="12.75">
      <c r="B2017" s="203">
        <v>1100</v>
      </c>
      <c r="C2017" s="15" t="s">
        <v>609</v>
      </c>
      <c r="D2017" s="15" t="s">
        <v>666</v>
      </c>
      <c r="E2017" s="15" t="s">
        <v>201</v>
      </c>
      <c r="F2017" s="33" t="s">
        <v>799</v>
      </c>
      <c r="G2017" s="33" t="s">
        <v>803</v>
      </c>
      <c r="H2017" s="316">
        <f t="shared" si="139"/>
        <v>-12150</v>
      </c>
      <c r="I2017" s="256">
        <f t="shared" si="138"/>
        <v>2.588235294117647</v>
      </c>
      <c r="K2017" t="s">
        <v>801</v>
      </c>
      <c r="M2017" s="2">
        <v>425</v>
      </c>
    </row>
    <row r="2018" spans="2:13" ht="12.75">
      <c r="B2018" s="203">
        <v>1600</v>
      </c>
      <c r="C2018" s="15" t="s">
        <v>609</v>
      </c>
      <c r="D2018" s="15" t="s">
        <v>666</v>
      </c>
      <c r="E2018" s="15" t="s">
        <v>201</v>
      </c>
      <c r="F2018" s="33" t="s">
        <v>799</v>
      </c>
      <c r="G2018" s="33" t="s">
        <v>827</v>
      </c>
      <c r="H2018" s="316">
        <f t="shared" si="139"/>
        <v>-13750</v>
      </c>
      <c r="I2018" s="256">
        <f t="shared" si="138"/>
        <v>3.764705882352941</v>
      </c>
      <c r="K2018" t="s">
        <v>801</v>
      </c>
      <c r="M2018" s="2">
        <v>425</v>
      </c>
    </row>
    <row r="2019" spans="2:13" ht="12.75">
      <c r="B2019" s="203">
        <v>700</v>
      </c>
      <c r="C2019" s="15" t="s">
        <v>609</v>
      </c>
      <c r="D2019" s="15" t="s">
        <v>666</v>
      </c>
      <c r="E2019" s="15" t="s">
        <v>201</v>
      </c>
      <c r="F2019" s="33" t="s">
        <v>799</v>
      </c>
      <c r="G2019" s="33" t="s">
        <v>898</v>
      </c>
      <c r="H2019" s="316">
        <f t="shared" si="139"/>
        <v>-14450</v>
      </c>
      <c r="I2019" s="256">
        <f t="shared" si="138"/>
        <v>1.6470588235294117</v>
      </c>
      <c r="K2019" t="s">
        <v>801</v>
      </c>
      <c r="M2019" s="2">
        <v>425</v>
      </c>
    </row>
    <row r="2020" spans="1:13" s="18" customFormat="1" ht="12.75">
      <c r="A2020" s="15"/>
      <c r="B2020" s="203">
        <v>1500</v>
      </c>
      <c r="C2020" s="15" t="s">
        <v>609</v>
      </c>
      <c r="D2020" s="15" t="s">
        <v>666</v>
      </c>
      <c r="E2020" s="15" t="s">
        <v>201</v>
      </c>
      <c r="F2020" s="33" t="s">
        <v>799</v>
      </c>
      <c r="G2020" s="33" t="s">
        <v>632</v>
      </c>
      <c r="H2020" s="316">
        <f t="shared" si="139"/>
        <v>-15950</v>
      </c>
      <c r="I2020" s="256">
        <f t="shared" si="138"/>
        <v>3.5294117647058822</v>
      </c>
      <c r="K2020" t="s">
        <v>801</v>
      </c>
      <c r="M2020" s="2">
        <v>425</v>
      </c>
    </row>
    <row r="2021" spans="2:13" ht="12.75">
      <c r="B2021" s="203">
        <v>1850</v>
      </c>
      <c r="C2021" s="15" t="s">
        <v>609</v>
      </c>
      <c r="D2021" s="15" t="s">
        <v>666</v>
      </c>
      <c r="E2021" s="15" t="s">
        <v>201</v>
      </c>
      <c r="F2021" s="33" t="s">
        <v>799</v>
      </c>
      <c r="G2021" s="33" t="s">
        <v>640</v>
      </c>
      <c r="H2021" s="316">
        <f t="shared" si="139"/>
        <v>-17800</v>
      </c>
      <c r="I2021" s="256">
        <f t="shared" si="138"/>
        <v>4.352941176470588</v>
      </c>
      <c r="K2021" t="s">
        <v>801</v>
      </c>
      <c r="M2021" s="2">
        <v>425</v>
      </c>
    </row>
    <row r="2022" spans="2:13" ht="12.75">
      <c r="B2022" s="203">
        <v>1100</v>
      </c>
      <c r="C2022" s="15" t="s">
        <v>609</v>
      </c>
      <c r="D2022" s="15" t="s">
        <v>666</v>
      </c>
      <c r="E2022" s="15" t="s">
        <v>201</v>
      </c>
      <c r="F2022" s="33" t="s">
        <v>799</v>
      </c>
      <c r="G2022" s="33" t="s">
        <v>641</v>
      </c>
      <c r="H2022" s="316">
        <f t="shared" si="139"/>
        <v>-18900</v>
      </c>
      <c r="I2022" s="256">
        <f t="shared" si="138"/>
        <v>2.588235294117647</v>
      </c>
      <c r="K2022" t="s">
        <v>801</v>
      </c>
      <c r="M2022" s="2">
        <v>425</v>
      </c>
    </row>
    <row r="2023" spans="2:13" ht="12.75">
      <c r="B2023" s="203">
        <v>1100</v>
      </c>
      <c r="C2023" s="15" t="s">
        <v>609</v>
      </c>
      <c r="D2023" s="15" t="s">
        <v>666</v>
      </c>
      <c r="E2023" s="15" t="s">
        <v>201</v>
      </c>
      <c r="F2023" s="33" t="s">
        <v>799</v>
      </c>
      <c r="G2023" s="33" t="s">
        <v>642</v>
      </c>
      <c r="H2023" s="316">
        <f t="shared" si="139"/>
        <v>-20000</v>
      </c>
      <c r="I2023" s="256">
        <f t="shared" si="138"/>
        <v>2.588235294117647</v>
      </c>
      <c r="K2023" t="s">
        <v>801</v>
      </c>
      <c r="M2023" s="2">
        <v>425</v>
      </c>
    </row>
    <row r="2024" spans="2:13" ht="12.75">
      <c r="B2024" s="203">
        <v>800</v>
      </c>
      <c r="C2024" s="15" t="s">
        <v>609</v>
      </c>
      <c r="D2024" s="15" t="s">
        <v>666</v>
      </c>
      <c r="E2024" s="15" t="s">
        <v>201</v>
      </c>
      <c r="F2024" s="33" t="s">
        <v>799</v>
      </c>
      <c r="G2024" s="33" t="s">
        <v>805</v>
      </c>
      <c r="H2024" s="316">
        <f t="shared" si="139"/>
        <v>-20800</v>
      </c>
      <c r="I2024" s="256">
        <f t="shared" si="138"/>
        <v>1.8823529411764706</v>
      </c>
      <c r="K2024" t="s">
        <v>801</v>
      </c>
      <c r="M2024" s="2">
        <v>425</v>
      </c>
    </row>
    <row r="2025" spans="1:13" s="18" customFormat="1" ht="12.75">
      <c r="A2025" s="15"/>
      <c r="B2025" s="203">
        <v>500</v>
      </c>
      <c r="C2025" s="15" t="s">
        <v>609</v>
      </c>
      <c r="D2025" s="15" t="s">
        <v>666</v>
      </c>
      <c r="E2025" s="15" t="s">
        <v>201</v>
      </c>
      <c r="F2025" s="33" t="s">
        <v>799</v>
      </c>
      <c r="G2025" s="33" t="s">
        <v>814</v>
      </c>
      <c r="H2025" s="316">
        <f t="shared" si="139"/>
        <v>-21300</v>
      </c>
      <c r="I2025" s="256">
        <f t="shared" si="138"/>
        <v>1.1764705882352942</v>
      </c>
      <c r="K2025" t="s">
        <v>801</v>
      </c>
      <c r="M2025" s="2">
        <v>425</v>
      </c>
    </row>
    <row r="2026" spans="2:13" ht="12.75">
      <c r="B2026" s="203">
        <v>1750</v>
      </c>
      <c r="C2026" s="15" t="s">
        <v>609</v>
      </c>
      <c r="D2026" s="15" t="s">
        <v>666</v>
      </c>
      <c r="E2026" s="15" t="s">
        <v>201</v>
      </c>
      <c r="F2026" s="33" t="s">
        <v>799</v>
      </c>
      <c r="G2026" s="33" t="s">
        <v>814</v>
      </c>
      <c r="H2026" s="316">
        <f t="shared" si="139"/>
        <v>-23050</v>
      </c>
      <c r="I2026" s="256">
        <f t="shared" si="138"/>
        <v>4.117647058823529</v>
      </c>
      <c r="K2026" t="s">
        <v>801</v>
      </c>
      <c r="M2026" s="2">
        <v>425</v>
      </c>
    </row>
    <row r="2027" spans="2:13" ht="12.75">
      <c r="B2027" s="203">
        <v>1500</v>
      </c>
      <c r="C2027" s="15" t="s">
        <v>609</v>
      </c>
      <c r="D2027" s="15" t="s">
        <v>666</v>
      </c>
      <c r="E2027" s="15" t="s">
        <v>201</v>
      </c>
      <c r="F2027" s="33" t="s">
        <v>799</v>
      </c>
      <c r="G2027" s="33" t="s">
        <v>833</v>
      </c>
      <c r="H2027" s="316">
        <f t="shared" si="139"/>
        <v>-24550</v>
      </c>
      <c r="I2027" s="256">
        <f t="shared" si="138"/>
        <v>3.5294117647058822</v>
      </c>
      <c r="J2027" s="92"/>
      <c r="K2027" t="s">
        <v>801</v>
      </c>
      <c r="M2027" s="2">
        <v>425</v>
      </c>
    </row>
    <row r="2028" spans="2:13" ht="12.75">
      <c r="B2028" s="203">
        <v>1100</v>
      </c>
      <c r="C2028" s="15" t="s">
        <v>609</v>
      </c>
      <c r="D2028" s="15" t="s">
        <v>666</v>
      </c>
      <c r="E2028" s="15" t="s">
        <v>201</v>
      </c>
      <c r="F2028" s="33" t="s">
        <v>799</v>
      </c>
      <c r="G2028" s="33" t="s">
        <v>865</v>
      </c>
      <c r="H2028" s="316">
        <f t="shared" si="139"/>
        <v>-25650</v>
      </c>
      <c r="I2028" s="256">
        <f t="shared" si="138"/>
        <v>2.588235294117647</v>
      </c>
      <c r="J2028" s="92"/>
      <c r="K2028" t="s">
        <v>801</v>
      </c>
      <c r="M2028" s="2">
        <v>425</v>
      </c>
    </row>
    <row r="2029" spans="1:13" s="18" customFormat="1" ht="12.75">
      <c r="A2029" s="15"/>
      <c r="B2029" s="203">
        <v>1500</v>
      </c>
      <c r="C2029" s="15" t="s">
        <v>609</v>
      </c>
      <c r="D2029" s="15" t="s">
        <v>666</v>
      </c>
      <c r="E2029" s="15" t="s">
        <v>201</v>
      </c>
      <c r="F2029" s="33" t="s">
        <v>799</v>
      </c>
      <c r="G2029" s="33" t="s">
        <v>868</v>
      </c>
      <c r="H2029" s="316">
        <f t="shared" si="139"/>
        <v>-27150</v>
      </c>
      <c r="I2029" s="256">
        <f t="shared" si="138"/>
        <v>3.5294117647058822</v>
      </c>
      <c r="K2029" t="s">
        <v>801</v>
      </c>
      <c r="M2029" s="2">
        <v>425</v>
      </c>
    </row>
    <row r="2030" spans="2:13" ht="12.75">
      <c r="B2030" s="203">
        <v>1600</v>
      </c>
      <c r="C2030" s="15" t="s">
        <v>609</v>
      </c>
      <c r="D2030" s="15" t="s">
        <v>666</v>
      </c>
      <c r="E2030" s="15" t="s">
        <v>201</v>
      </c>
      <c r="F2030" s="33" t="s">
        <v>799</v>
      </c>
      <c r="G2030" s="33" t="s">
        <v>835</v>
      </c>
      <c r="H2030" s="316">
        <f t="shared" si="139"/>
        <v>-28750</v>
      </c>
      <c r="I2030" s="256">
        <f t="shared" si="138"/>
        <v>3.764705882352941</v>
      </c>
      <c r="K2030" t="s">
        <v>801</v>
      </c>
      <c r="M2030" s="2">
        <v>425</v>
      </c>
    </row>
    <row r="2031" spans="2:13" ht="12.75">
      <c r="B2031" s="203">
        <v>700</v>
      </c>
      <c r="C2031" s="15" t="s">
        <v>609</v>
      </c>
      <c r="D2031" s="15" t="s">
        <v>666</v>
      </c>
      <c r="E2031" s="15" t="s">
        <v>201</v>
      </c>
      <c r="F2031" s="33" t="s">
        <v>799</v>
      </c>
      <c r="G2031" s="33" t="s">
        <v>899</v>
      </c>
      <c r="H2031" s="316">
        <f t="shared" si="139"/>
        <v>-29450</v>
      </c>
      <c r="I2031" s="256">
        <f t="shared" si="138"/>
        <v>1.6470588235294117</v>
      </c>
      <c r="K2031" t="s">
        <v>801</v>
      </c>
      <c r="M2031" s="2">
        <v>425</v>
      </c>
    </row>
    <row r="2032" spans="2:13" ht="12.75">
      <c r="B2032" s="203">
        <v>1000</v>
      </c>
      <c r="C2032" s="15" t="s">
        <v>609</v>
      </c>
      <c r="D2032" s="15" t="s">
        <v>666</v>
      </c>
      <c r="E2032" s="15" t="s">
        <v>201</v>
      </c>
      <c r="F2032" s="33" t="s">
        <v>799</v>
      </c>
      <c r="G2032" s="33" t="s">
        <v>812</v>
      </c>
      <c r="H2032" s="316">
        <f t="shared" si="139"/>
        <v>-30450</v>
      </c>
      <c r="I2032" s="256">
        <f t="shared" si="138"/>
        <v>2.3529411764705883</v>
      </c>
      <c r="K2032" t="s">
        <v>801</v>
      </c>
      <c r="M2032" s="2">
        <v>425</v>
      </c>
    </row>
    <row r="2033" spans="1:13" s="18" customFormat="1" ht="12.75">
      <c r="A2033" s="15"/>
      <c r="B2033" s="278">
        <v>600</v>
      </c>
      <c r="C2033" s="1" t="s">
        <v>609</v>
      </c>
      <c r="D2033" s="1" t="s">
        <v>666</v>
      </c>
      <c r="E2033" s="1" t="s">
        <v>201</v>
      </c>
      <c r="F2033" s="94" t="s">
        <v>802</v>
      </c>
      <c r="G2033" s="30" t="s">
        <v>48</v>
      </c>
      <c r="H2033" s="316">
        <f t="shared" si="139"/>
        <v>-31050</v>
      </c>
      <c r="I2033" s="256">
        <f t="shared" si="138"/>
        <v>1.411764705882353</v>
      </c>
      <c r="K2033" t="s">
        <v>718</v>
      </c>
      <c r="M2033" s="2">
        <v>425</v>
      </c>
    </row>
    <row r="2034" spans="2:13" ht="12.75">
      <c r="B2034" s="278">
        <v>600</v>
      </c>
      <c r="C2034" s="1" t="s">
        <v>609</v>
      </c>
      <c r="D2034" s="1" t="s">
        <v>666</v>
      </c>
      <c r="E2034" s="1" t="s">
        <v>201</v>
      </c>
      <c r="F2034" s="30" t="s">
        <v>802</v>
      </c>
      <c r="G2034" s="30" t="s">
        <v>50</v>
      </c>
      <c r="H2034" s="316">
        <f t="shared" si="139"/>
        <v>-31650</v>
      </c>
      <c r="I2034" s="256">
        <f t="shared" si="138"/>
        <v>1.411764705882353</v>
      </c>
      <c r="K2034" t="s">
        <v>718</v>
      </c>
      <c r="M2034" s="2">
        <v>425</v>
      </c>
    </row>
    <row r="2035" spans="2:13" ht="12.75">
      <c r="B2035" s="278">
        <v>2000</v>
      </c>
      <c r="C2035" s="1" t="s">
        <v>609</v>
      </c>
      <c r="D2035" s="1" t="s">
        <v>666</v>
      </c>
      <c r="E2035" s="1" t="s">
        <v>201</v>
      </c>
      <c r="F2035" s="30" t="s">
        <v>802</v>
      </c>
      <c r="G2035" s="30" t="s">
        <v>20</v>
      </c>
      <c r="H2035" s="316">
        <f t="shared" si="139"/>
        <v>-33650</v>
      </c>
      <c r="I2035" s="256">
        <f t="shared" si="138"/>
        <v>4.705882352941177</v>
      </c>
      <c r="K2035" t="s">
        <v>718</v>
      </c>
      <c r="M2035" s="2">
        <v>425</v>
      </c>
    </row>
    <row r="2036" spans="2:13" ht="12.75">
      <c r="B2036" s="278">
        <v>2000</v>
      </c>
      <c r="C2036" s="1" t="s">
        <v>609</v>
      </c>
      <c r="D2036" s="1" t="s">
        <v>666</v>
      </c>
      <c r="E2036" s="1" t="s">
        <v>201</v>
      </c>
      <c r="F2036" s="30" t="s">
        <v>802</v>
      </c>
      <c r="G2036" s="30" t="s">
        <v>22</v>
      </c>
      <c r="H2036" s="316">
        <f t="shared" si="139"/>
        <v>-35650</v>
      </c>
      <c r="I2036" s="256">
        <f t="shared" si="138"/>
        <v>4.705882352941177</v>
      </c>
      <c r="K2036" t="s">
        <v>718</v>
      </c>
      <c r="M2036" s="2">
        <v>425</v>
      </c>
    </row>
    <row r="2037" spans="2:13" ht="12.75">
      <c r="B2037" s="278">
        <v>2000</v>
      </c>
      <c r="C2037" s="1" t="s">
        <v>609</v>
      </c>
      <c r="D2037" s="1" t="s">
        <v>666</v>
      </c>
      <c r="E2037" s="1" t="s">
        <v>201</v>
      </c>
      <c r="F2037" s="30" t="s">
        <v>802</v>
      </c>
      <c r="G2037" s="30" t="s">
        <v>96</v>
      </c>
      <c r="H2037" s="316">
        <f aca="true" t="shared" si="140" ref="H2037:H2068">H2036-B2037</f>
        <v>-37650</v>
      </c>
      <c r="I2037" s="256">
        <f t="shared" si="138"/>
        <v>4.705882352941177</v>
      </c>
      <c r="K2037" t="s">
        <v>718</v>
      </c>
      <c r="M2037" s="2">
        <v>425</v>
      </c>
    </row>
    <row r="2038" spans="2:13" ht="12.75">
      <c r="B2038" s="278">
        <v>2000</v>
      </c>
      <c r="C2038" s="1" t="s">
        <v>609</v>
      </c>
      <c r="D2038" s="1" t="s">
        <v>666</v>
      </c>
      <c r="E2038" s="1" t="s">
        <v>201</v>
      </c>
      <c r="F2038" s="30" t="s">
        <v>802</v>
      </c>
      <c r="G2038" s="30" t="s">
        <v>99</v>
      </c>
      <c r="H2038" s="316">
        <f t="shared" si="140"/>
        <v>-39650</v>
      </c>
      <c r="I2038" s="256">
        <f t="shared" si="138"/>
        <v>4.705882352941177</v>
      </c>
      <c r="K2038" t="s">
        <v>718</v>
      </c>
      <c r="M2038" s="2">
        <v>425</v>
      </c>
    </row>
    <row r="2039" spans="2:13" ht="12.75">
      <c r="B2039" s="278">
        <v>600</v>
      </c>
      <c r="C2039" s="1" t="s">
        <v>609</v>
      </c>
      <c r="D2039" s="1" t="s">
        <v>666</v>
      </c>
      <c r="E2039" s="1" t="s">
        <v>201</v>
      </c>
      <c r="F2039" s="30" t="s">
        <v>802</v>
      </c>
      <c r="G2039" s="30" t="s">
        <v>897</v>
      </c>
      <c r="H2039" s="316">
        <f t="shared" si="140"/>
        <v>-40250</v>
      </c>
      <c r="I2039" s="256">
        <f t="shared" si="138"/>
        <v>1.411764705882353</v>
      </c>
      <c r="K2039" t="s">
        <v>718</v>
      </c>
      <c r="M2039" s="2">
        <v>425</v>
      </c>
    </row>
    <row r="2040" spans="2:13" ht="12.75">
      <c r="B2040" s="278">
        <v>2000</v>
      </c>
      <c r="C2040" s="1" t="s">
        <v>609</v>
      </c>
      <c r="D2040" s="1" t="s">
        <v>666</v>
      </c>
      <c r="E2040" s="1" t="s">
        <v>201</v>
      </c>
      <c r="F2040" s="30" t="s">
        <v>802</v>
      </c>
      <c r="G2040" s="30" t="s">
        <v>808</v>
      </c>
      <c r="H2040" s="316">
        <f t="shared" si="140"/>
        <v>-42250</v>
      </c>
      <c r="I2040" s="256">
        <f t="shared" si="138"/>
        <v>4.705882352941177</v>
      </c>
      <c r="K2040" t="s">
        <v>718</v>
      </c>
      <c r="M2040" s="2">
        <v>425</v>
      </c>
    </row>
    <row r="2041" spans="2:13" ht="12.75">
      <c r="B2041" s="203">
        <v>2000</v>
      </c>
      <c r="C2041" s="36" t="s">
        <v>609</v>
      </c>
      <c r="D2041" s="15" t="s">
        <v>666</v>
      </c>
      <c r="E2041" s="36" t="s">
        <v>201</v>
      </c>
      <c r="F2041" s="30" t="s">
        <v>802</v>
      </c>
      <c r="G2041" s="34" t="s">
        <v>810</v>
      </c>
      <c r="H2041" s="316">
        <f t="shared" si="140"/>
        <v>-44250</v>
      </c>
      <c r="I2041" s="256">
        <f t="shared" si="138"/>
        <v>4.705882352941177</v>
      </c>
      <c r="K2041" t="s">
        <v>718</v>
      </c>
      <c r="M2041" s="2">
        <v>425</v>
      </c>
    </row>
    <row r="2042" spans="2:13" ht="12.75">
      <c r="B2042" s="278">
        <v>2000</v>
      </c>
      <c r="C2042" s="1" t="s">
        <v>609</v>
      </c>
      <c r="D2042" s="15" t="s">
        <v>666</v>
      </c>
      <c r="E2042" s="1" t="s">
        <v>201</v>
      </c>
      <c r="F2042" s="30" t="s">
        <v>802</v>
      </c>
      <c r="G2042" s="30" t="s">
        <v>803</v>
      </c>
      <c r="H2042" s="316">
        <f t="shared" si="140"/>
        <v>-46250</v>
      </c>
      <c r="I2042" s="256">
        <f t="shared" si="138"/>
        <v>4.705882352941177</v>
      </c>
      <c r="K2042" t="s">
        <v>718</v>
      </c>
      <c r="M2042" s="2">
        <v>425</v>
      </c>
    </row>
    <row r="2043" spans="2:13" ht="12.75">
      <c r="B2043" s="278">
        <v>2000</v>
      </c>
      <c r="C2043" s="1" t="s">
        <v>609</v>
      </c>
      <c r="D2043" s="15" t="s">
        <v>666</v>
      </c>
      <c r="E2043" s="1" t="s">
        <v>201</v>
      </c>
      <c r="F2043" s="30" t="s">
        <v>802</v>
      </c>
      <c r="G2043" s="30" t="s">
        <v>827</v>
      </c>
      <c r="H2043" s="316">
        <f t="shared" si="140"/>
        <v>-48250</v>
      </c>
      <c r="I2043" s="256">
        <f t="shared" si="138"/>
        <v>4.705882352941177</v>
      </c>
      <c r="K2043" t="s">
        <v>718</v>
      </c>
      <c r="M2043" s="2">
        <v>425</v>
      </c>
    </row>
    <row r="2044" spans="2:13" ht="12.75">
      <c r="B2044" s="278">
        <v>1000</v>
      </c>
      <c r="C2044" s="1" t="s">
        <v>609</v>
      </c>
      <c r="D2044" s="15" t="s">
        <v>666</v>
      </c>
      <c r="E2044" s="1" t="s">
        <v>201</v>
      </c>
      <c r="F2044" s="30" t="s">
        <v>802</v>
      </c>
      <c r="G2044" s="30" t="s">
        <v>898</v>
      </c>
      <c r="H2044" s="316">
        <f t="shared" si="140"/>
        <v>-49250</v>
      </c>
      <c r="I2044" s="256">
        <f t="shared" si="138"/>
        <v>2.3529411764705883</v>
      </c>
      <c r="K2044" t="s">
        <v>718</v>
      </c>
      <c r="M2044" s="2">
        <v>425</v>
      </c>
    </row>
    <row r="2045" spans="2:13" ht="12.75">
      <c r="B2045" s="278">
        <v>2000</v>
      </c>
      <c r="C2045" s="1" t="s">
        <v>609</v>
      </c>
      <c r="D2045" s="1" t="s">
        <v>666</v>
      </c>
      <c r="E2045" s="1" t="s">
        <v>201</v>
      </c>
      <c r="F2045" s="30" t="s">
        <v>802</v>
      </c>
      <c r="G2045" s="30" t="s">
        <v>632</v>
      </c>
      <c r="H2045" s="316">
        <f t="shared" si="140"/>
        <v>-51250</v>
      </c>
      <c r="I2045" s="256">
        <f t="shared" si="138"/>
        <v>4.705882352941177</v>
      </c>
      <c r="K2045" t="s">
        <v>718</v>
      </c>
      <c r="M2045" s="2">
        <v>425</v>
      </c>
    </row>
    <row r="2046" spans="2:13" ht="12.75">
      <c r="B2046" s="278">
        <v>1500</v>
      </c>
      <c r="C2046" s="1" t="s">
        <v>609</v>
      </c>
      <c r="D2046" s="1" t="s">
        <v>666</v>
      </c>
      <c r="E2046" s="1" t="s">
        <v>201</v>
      </c>
      <c r="F2046" s="30" t="s">
        <v>802</v>
      </c>
      <c r="G2046" s="30" t="s">
        <v>640</v>
      </c>
      <c r="H2046" s="316">
        <f t="shared" si="140"/>
        <v>-52750</v>
      </c>
      <c r="I2046" s="256">
        <f t="shared" si="138"/>
        <v>3.5294117647058822</v>
      </c>
      <c r="K2046" t="s">
        <v>718</v>
      </c>
      <c r="M2046" s="2">
        <v>425</v>
      </c>
    </row>
    <row r="2047" spans="2:13" ht="12.75">
      <c r="B2047" s="278">
        <v>1500</v>
      </c>
      <c r="C2047" s="1" t="s">
        <v>609</v>
      </c>
      <c r="D2047" s="1" t="s">
        <v>666</v>
      </c>
      <c r="E2047" s="1" t="s">
        <v>201</v>
      </c>
      <c r="F2047" s="30" t="s">
        <v>802</v>
      </c>
      <c r="G2047" s="30" t="s">
        <v>640</v>
      </c>
      <c r="H2047" s="316">
        <f t="shared" si="140"/>
        <v>-54250</v>
      </c>
      <c r="I2047" s="256">
        <f t="shared" si="138"/>
        <v>3.5294117647058822</v>
      </c>
      <c r="K2047" t="s">
        <v>718</v>
      </c>
      <c r="M2047" s="2">
        <v>425</v>
      </c>
    </row>
    <row r="2048" spans="2:13" ht="12.75">
      <c r="B2048" s="278">
        <v>600</v>
      </c>
      <c r="C2048" s="1" t="s">
        <v>609</v>
      </c>
      <c r="D2048" s="1" t="s">
        <v>666</v>
      </c>
      <c r="E2048" s="1" t="s">
        <v>201</v>
      </c>
      <c r="F2048" s="30" t="s">
        <v>802</v>
      </c>
      <c r="G2048" s="30" t="s">
        <v>641</v>
      </c>
      <c r="H2048" s="316">
        <f t="shared" si="140"/>
        <v>-54850</v>
      </c>
      <c r="I2048" s="256">
        <f t="shared" si="138"/>
        <v>1.411764705882353</v>
      </c>
      <c r="K2048" t="s">
        <v>718</v>
      </c>
      <c r="M2048" s="2">
        <v>425</v>
      </c>
    </row>
    <row r="2049" spans="2:13" ht="12.75">
      <c r="B2049" s="278">
        <v>2000</v>
      </c>
      <c r="C2049" s="1" t="s">
        <v>609</v>
      </c>
      <c r="D2049" s="1" t="s">
        <v>666</v>
      </c>
      <c r="E2049" s="1" t="s">
        <v>201</v>
      </c>
      <c r="F2049" s="30" t="s">
        <v>802</v>
      </c>
      <c r="G2049" s="30" t="s">
        <v>642</v>
      </c>
      <c r="H2049" s="316">
        <f t="shared" si="140"/>
        <v>-56850</v>
      </c>
      <c r="I2049" s="256">
        <f t="shared" si="138"/>
        <v>4.705882352941177</v>
      </c>
      <c r="K2049" t="s">
        <v>718</v>
      </c>
      <c r="M2049" s="2">
        <v>425</v>
      </c>
    </row>
    <row r="2050" spans="2:13" ht="12.75">
      <c r="B2050" s="278">
        <v>1000</v>
      </c>
      <c r="C2050" s="1" t="s">
        <v>609</v>
      </c>
      <c r="D2050" s="1" t="s">
        <v>666</v>
      </c>
      <c r="E2050" s="1" t="s">
        <v>201</v>
      </c>
      <c r="F2050" s="30" t="s">
        <v>802</v>
      </c>
      <c r="G2050" s="30" t="s">
        <v>805</v>
      </c>
      <c r="H2050" s="316">
        <f t="shared" si="140"/>
        <v>-57850</v>
      </c>
      <c r="I2050" s="256">
        <f t="shared" si="138"/>
        <v>2.3529411764705883</v>
      </c>
      <c r="K2050" t="s">
        <v>718</v>
      </c>
      <c r="M2050" s="2">
        <v>425</v>
      </c>
    </row>
    <row r="2051" spans="2:13" ht="12.75">
      <c r="B2051" s="203">
        <v>600</v>
      </c>
      <c r="C2051" s="15" t="s">
        <v>609</v>
      </c>
      <c r="D2051" s="15" t="s">
        <v>666</v>
      </c>
      <c r="E2051" s="15" t="s">
        <v>201</v>
      </c>
      <c r="F2051" s="33" t="s">
        <v>802</v>
      </c>
      <c r="G2051" s="33" t="s">
        <v>814</v>
      </c>
      <c r="H2051" s="316">
        <f t="shared" si="140"/>
        <v>-58450</v>
      </c>
      <c r="I2051" s="256">
        <f t="shared" si="138"/>
        <v>1.411764705882353</v>
      </c>
      <c r="K2051" t="s">
        <v>718</v>
      </c>
      <c r="M2051" s="2">
        <v>425</v>
      </c>
    </row>
    <row r="2052" spans="2:13" ht="12.75">
      <c r="B2052" s="278">
        <v>900</v>
      </c>
      <c r="C2052" s="1" t="s">
        <v>609</v>
      </c>
      <c r="D2052" s="1" t="s">
        <v>666</v>
      </c>
      <c r="E2052" s="1" t="s">
        <v>201</v>
      </c>
      <c r="F2052" s="30" t="s">
        <v>802</v>
      </c>
      <c r="G2052" s="30" t="s">
        <v>833</v>
      </c>
      <c r="H2052" s="316">
        <f t="shared" si="140"/>
        <v>-59350</v>
      </c>
      <c r="I2052" s="256">
        <f t="shared" si="138"/>
        <v>2.1176470588235294</v>
      </c>
      <c r="K2052" t="s">
        <v>718</v>
      </c>
      <c r="M2052" s="2">
        <v>425</v>
      </c>
    </row>
    <row r="2053" spans="2:13" ht="12.75">
      <c r="B2053" s="203">
        <v>1200</v>
      </c>
      <c r="C2053" s="15" t="s">
        <v>609</v>
      </c>
      <c r="D2053" s="15" t="s">
        <v>666</v>
      </c>
      <c r="E2053" s="15" t="s">
        <v>201</v>
      </c>
      <c r="F2053" s="33" t="s">
        <v>802</v>
      </c>
      <c r="G2053" s="33" t="s">
        <v>833</v>
      </c>
      <c r="H2053" s="316">
        <f t="shared" si="140"/>
        <v>-60550</v>
      </c>
      <c r="I2053" s="256">
        <f t="shared" si="138"/>
        <v>2.823529411764706</v>
      </c>
      <c r="K2053" t="s">
        <v>718</v>
      </c>
      <c r="M2053" s="2">
        <v>425</v>
      </c>
    </row>
    <row r="2054" spans="2:13" ht="12.75">
      <c r="B2054" s="278">
        <v>2000</v>
      </c>
      <c r="C2054" s="1" t="s">
        <v>609</v>
      </c>
      <c r="D2054" s="1" t="s">
        <v>666</v>
      </c>
      <c r="E2054" s="1" t="s">
        <v>201</v>
      </c>
      <c r="F2054" s="30" t="s">
        <v>802</v>
      </c>
      <c r="G2054" s="30" t="s">
        <v>865</v>
      </c>
      <c r="H2054" s="316">
        <f t="shared" si="140"/>
        <v>-62550</v>
      </c>
      <c r="I2054" s="256">
        <f t="shared" si="138"/>
        <v>4.705882352941177</v>
      </c>
      <c r="K2054" t="s">
        <v>718</v>
      </c>
      <c r="M2054" s="2">
        <v>425</v>
      </c>
    </row>
    <row r="2055" spans="2:13" ht="12.75">
      <c r="B2055" s="278">
        <v>2400</v>
      </c>
      <c r="C2055" s="1" t="s">
        <v>609</v>
      </c>
      <c r="D2055" s="1" t="s">
        <v>666</v>
      </c>
      <c r="E2055" s="1" t="s">
        <v>201</v>
      </c>
      <c r="F2055" s="30" t="s">
        <v>802</v>
      </c>
      <c r="G2055" s="30" t="s">
        <v>868</v>
      </c>
      <c r="H2055" s="316">
        <f t="shared" si="140"/>
        <v>-64950</v>
      </c>
      <c r="I2055" s="256">
        <f t="shared" si="138"/>
        <v>5.647058823529412</v>
      </c>
      <c r="K2055" t="s">
        <v>718</v>
      </c>
      <c r="M2055" s="2">
        <v>425</v>
      </c>
    </row>
    <row r="2056" spans="2:13" ht="12.75">
      <c r="B2056" s="278">
        <v>1500</v>
      </c>
      <c r="C2056" s="1" t="s">
        <v>609</v>
      </c>
      <c r="D2056" s="1" t="s">
        <v>666</v>
      </c>
      <c r="E2056" s="1" t="s">
        <v>201</v>
      </c>
      <c r="F2056" s="30" t="s">
        <v>802</v>
      </c>
      <c r="G2056" s="30" t="s">
        <v>835</v>
      </c>
      <c r="H2056" s="316">
        <f t="shared" si="140"/>
        <v>-66450</v>
      </c>
      <c r="I2056" s="256">
        <f t="shared" si="138"/>
        <v>3.5294117647058822</v>
      </c>
      <c r="K2056" t="s">
        <v>718</v>
      </c>
      <c r="M2056" s="2">
        <v>425</v>
      </c>
    </row>
    <row r="2057" spans="2:13" ht="12.75">
      <c r="B2057" s="278">
        <v>1000</v>
      </c>
      <c r="C2057" s="1" t="s">
        <v>609</v>
      </c>
      <c r="D2057" s="1" t="s">
        <v>666</v>
      </c>
      <c r="E2057" s="1" t="s">
        <v>201</v>
      </c>
      <c r="F2057" s="30" t="s">
        <v>802</v>
      </c>
      <c r="G2057" s="30" t="s">
        <v>835</v>
      </c>
      <c r="H2057" s="316">
        <f t="shared" si="140"/>
        <v>-67450</v>
      </c>
      <c r="I2057" s="256">
        <f t="shared" si="138"/>
        <v>2.3529411764705883</v>
      </c>
      <c r="K2057" t="s">
        <v>718</v>
      </c>
      <c r="M2057" s="2">
        <v>425</v>
      </c>
    </row>
    <row r="2058" spans="1:13" s="18" customFormat="1" ht="12.75">
      <c r="A2058" s="15"/>
      <c r="B2058" s="278">
        <v>600</v>
      </c>
      <c r="C2058" s="1" t="s">
        <v>609</v>
      </c>
      <c r="D2058" s="1" t="s">
        <v>666</v>
      </c>
      <c r="E2058" s="1" t="s">
        <v>201</v>
      </c>
      <c r="F2058" s="30" t="s">
        <v>802</v>
      </c>
      <c r="G2058" s="30" t="s">
        <v>899</v>
      </c>
      <c r="H2058" s="316">
        <f t="shared" si="140"/>
        <v>-68050</v>
      </c>
      <c r="I2058" s="256">
        <f t="shared" si="138"/>
        <v>1.411764705882353</v>
      </c>
      <c r="K2058" t="s">
        <v>718</v>
      </c>
      <c r="M2058" s="2">
        <v>425</v>
      </c>
    </row>
    <row r="2059" spans="2:13" ht="12.75">
      <c r="B2059" s="278">
        <v>1400</v>
      </c>
      <c r="C2059" s="1" t="s">
        <v>609</v>
      </c>
      <c r="D2059" s="1" t="s">
        <v>666</v>
      </c>
      <c r="E2059" s="1" t="s">
        <v>201</v>
      </c>
      <c r="F2059" s="30" t="s">
        <v>802</v>
      </c>
      <c r="G2059" s="30" t="s">
        <v>812</v>
      </c>
      <c r="H2059" s="316">
        <f t="shared" si="140"/>
        <v>-69450</v>
      </c>
      <c r="I2059" s="256">
        <f t="shared" si="138"/>
        <v>3.2941176470588234</v>
      </c>
      <c r="K2059" t="s">
        <v>718</v>
      </c>
      <c r="M2059" s="2">
        <v>425</v>
      </c>
    </row>
    <row r="2060" spans="2:13" ht="12.75">
      <c r="B2060" s="278">
        <v>1000</v>
      </c>
      <c r="C2060" s="1" t="s">
        <v>609</v>
      </c>
      <c r="D2060" s="15" t="s">
        <v>666</v>
      </c>
      <c r="E2060" s="1" t="s">
        <v>201</v>
      </c>
      <c r="F2060" s="30" t="s">
        <v>813</v>
      </c>
      <c r="G2060" s="30" t="s">
        <v>48</v>
      </c>
      <c r="H2060" s="316">
        <f t="shared" si="140"/>
        <v>-70450</v>
      </c>
      <c r="I2060" s="256">
        <f t="shared" si="138"/>
        <v>2.3529411764705883</v>
      </c>
      <c r="K2060" t="s">
        <v>815</v>
      </c>
      <c r="M2060" s="2">
        <v>425</v>
      </c>
    </row>
    <row r="2061" spans="2:13" ht="12.75">
      <c r="B2061" s="203">
        <v>1500</v>
      </c>
      <c r="C2061" s="1" t="s">
        <v>609</v>
      </c>
      <c r="D2061" s="15" t="s">
        <v>666</v>
      </c>
      <c r="E2061" s="1" t="s">
        <v>201</v>
      </c>
      <c r="F2061" s="30" t="s">
        <v>813</v>
      </c>
      <c r="G2061" s="34" t="s">
        <v>50</v>
      </c>
      <c r="H2061" s="316">
        <f t="shared" si="140"/>
        <v>-71950</v>
      </c>
      <c r="I2061" s="256">
        <f t="shared" si="138"/>
        <v>3.5294117647058822</v>
      </c>
      <c r="K2061" t="s">
        <v>815</v>
      </c>
      <c r="M2061" s="2">
        <v>425</v>
      </c>
    </row>
    <row r="2062" spans="1:13" s="18" customFormat="1" ht="12.75">
      <c r="A2062" s="15"/>
      <c r="B2062" s="203">
        <v>1300</v>
      </c>
      <c r="C2062" s="1" t="s">
        <v>609</v>
      </c>
      <c r="D2062" s="15" t="s">
        <v>666</v>
      </c>
      <c r="E2062" s="1" t="s">
        <v>201</v>
      </c>
      <c r="F2062" s="30" t="s">
        <v>813</v>
      </c>
      <c r="G2062" s="34" t="s">
        <v>20</v>
      </c>
      <c r="H2062" s="316">
        <f t="shared" si="140"/>
        <v>-73250</v>
      </c>
      <c r="I2062" s="256">
        <f t="shared" si="138"/>
        <v>3.0588235294117645</v>
      </c>
      <c r="K2062" t="s">
        <v>815</v>
      </c>
      <c r="M2062" s="2">
        <v>425</v>
      </c>
    </row>
    <row r="2063" spans="2:13" ht="12.75">
      <c r="B2063" s="203">
        <v>1500</v>
      </c>
      <c r="C2063" s="1" t="s">
        <v>609</v>
      </c>
      <c r="D2063" s="15" t="s">
        <v>666</v>
      </c>
      <c r="E2063" s="1" t="s">
        <v>201</v>
      </c>
      <c r="F2063" s="30" t="s">
        <v>813</v>
      </c>
      <c r="G2063" s="33" t="s">
        <v>22</v>
      </c>
      <c r="H2063" s="316">
        <f t="shared" si="140"/>
        <v>-74750</v>
      </c>
      <c r="I2063" s="256">
        <f t="shared" si="138"/>
        <v>3.5294117647058822</v>
      </c>
      <c r="K2063" t="s">
        <v>815</v>
      </c>
      <c r="M2063" s="2">
        <v>425</v>
      </c>
    </row>
    <row r="2064" spans="2:13" ht="12.75">
      <c r="B2064" s="203">
        <v>1200</v>
      </c>
      <c r="C2064" s="1" t="s">
        <v>609</v>
      </c>
      <c r="D2064" s="15" t="s">
        <v>666</v>
      </c>
      <c r="E2064" s="1" t="s">
        <v>201</v>
      </c>
      <c r="F2064" s="30" t="s">
        <v>813</v>
      </c>
      <c r="G2064" s="33" t="s">
        <v>96</v>
      </c>
      <c r="H2064" s="316">
        <f t="shared" si="140"/>
        <v>-75950</v>
      </c>
      <c r="I2064" s="256">
        <f t="shared" si="138"/>
        <v>2.823529411764706</v>
      </c>
      <c r="K2064" t="s">
        <v>815</v>
      </c>
      <c r="M2064" s="2">
        <v>425</v>
      </c>
    </row>
    <row r="2065" spans="2:13" ht="12.75">
      <c r="B2065" s="203">
        <v>1500</v>
      </c>
      <c r="C2065" s="1" t="s">
        <v>609</v>
      </c>
      <c r="D2065" s="15" t="s">
        <v>666</v>
      </c>
      <c r="E2065" s="1" t="s">
        <v>201</v>
      </c>
      <c r="F2065" s="30" t="s">
        <v>813</v>
      </c>
      <c r="G2065" s="33" t="s">
        <v>99</v>
      </c>
      <c r="H2065" s="316">
        <f t="shared" si="140"/>
        <v>-77450</v>
      </c>
      <c r="I2065" s="256">
        <f t="shared" si="138"/>
        <v>3.5294117647058822</v>
      </c>
      <c r="K2065" t="s">
        <v>815</v>
      </c>
      <c r="M2065" s="2">
        <v>425</v>
      </c>
    </row>
    <row r="2066" spans="2:13" ht="12.75">
      <c r="B2066" s="278">
        <v>1700</v>
      </c>
      <c r="C2066" s="15" t="s">
        <v>609</v>
      </c>
      <c r="D2066" s="15" t="s">
        <v>666</v>
      </c>
      <c r="E2066" s="1" t="s">
        <v>201</v>
      </c>
      <c r="F2066" s="30" t="s">
        <v>813</v>
      </c>
      <c r="G2066" s="30" t="s">
        <v>897</v>
      </c>
      <c r="H2066" s="316">
        <f t="shared" si="140"/>
        <v>-79150</v>
      </c>
      <c r="I2066" s="256">
        <f aca="true" t="shared" si="141" ref="I2066:I2129">+B2066/M2066</f>
        <v>4</v>
      </c>
      <c r="K2066" t="s">
        <v>815</v>
      </c>
      <c r="M2066" s="2">
        <v>425</v>
      </c>
    </row>
    <row r="2067" spans="2:13" ht="12.75">
      <c r="B2067" s="278">
        <v>1500</v>
      </c>
      <c r="C2067" s="1" t="s">
        <v>609</v>
      </c>
      <c r="D2067" s="15" t="s">
        <v>666</v>
      </c>
      <c r="E2067" s="1" t="s">
        <v>201</v>
      </c>
      <c r="F2067" s="30" t="s">
        <v>813</v>
      </c>
      <c r="G2067" s="30" t="s">
        <v>808</v>
      </c>
      <c r="H2067" s="316">
        <f t="shared" si="140"/>
        <v>-80650</v>
      </c>
      <c r="I2067" s="256">
        <f t="shared" si="141"/>
        <v>3.5294117647058822</v>
      </c>
      <c r="K2067" t="s">
        <v>815</v>
      </c>
      <c r="M2067" s="2">
        <v>425</v>
      </c>
    </row>
    <row r="2068" spans="2:13" ht="12.75">
      <c r="B2068" s="278">
        <v>1500</v>
      </c>
      <c r="C2068" s="1" t="s">
        <v>609</v>
      </c>
      <c r="D2068" s="15" t="s">
        <v>666</v>
      </c>
      <c r="E2068" s="1" t="s">
        <v>201</v>
      </c>
      <c r="F2068" s="30" t="s">
        <v>813</v>
      </c>
      <c r="G2068" s="30" t="s">
        <v>810</v>
      </c>
      <c r="H2068" s="316">
        <f t="shared" si="140"/>
        <v>-82150</v>
      </c>
      <c r="I2068" s="256">
        <f t="shared" si="141"/>
        <v>3.5294117647058822</v>
      </c>
      <c r="K2068" t="s">
        <v>815</v>
      </c>
      <c r="M2068" s="2">
        <v>425</v>
      </c>
    </row>
    <row r="2069" spans="2:13" ht="12.75">
      <c r="B2069" s="339">
        <v>1500</v>
      </c>
      <c r="C2069" s="41" t="s">
        <v>609</v>
      </c>
      <c r="D2069" s="15" t="s">
        <v>666</v>
      </c>
      <c r="E2069" s="41" t="s">
        <v>201</v>
      </c>
      <c r="F2069" s="30" t="s">
        <v>813</v>
      </c>
      <c r="G2069" s="30" t="s">
        <v>803</v>
      </c>
      <c r="H2069" s="316">
        <f aca="true" t="shared" si="142" ref="H2069:H2100">H2068-B2069</f>
        <v>-83650</v>
      </c>
      <c r="I2069" s="256">
        <f t="shared" si="141"/>
        <v>3.5294117647058822</v>
      </c>
      <c r="K2069" t="s">
        <v>815</v>
      </c>
      <c r="M2069" s="2">
        <v>425</v>
      </c>
    </row>
    <row r="2070" spans="2:13" ht="12.75">
      <c r="B2070" s="278">
        <v>2000</v>
      </c>
      <c r="C2070" s="1" t="s">
        <v>609</v>
      </c>
      <c r="D2070" s="15" t="s">
        <v>666</v>
      </c>
      <c r="E2070" s="1" t="s">
        <v>201</v>
      </c>
      <c r="F2070" s="30" t="s">
        <v>813</v>
      </c>
      <c r="G2070" s="30" t="s">
        <v>827</v>
      </c>
      <c r="H2070" s="316">
        <f t="shared" si="142"/>
        <v>-85650</v>
      </c>
      <c r="I2070" s="256">
        <f t="shared" si="141"/>
        <v>4.705882352941177</v>
      </c>
      <c r="K2070" t="s">
        <v>815</v>
      </c>
      <c r="M2070" s="2">
        <v>425</v>
      </c>
    </row>
    <row r="2071" spans="2:13" ht="12.75">
      <c r="B2071" s="278">
        <v>800</v>
      </c>
      <c r="C2071" s="1" t="s">
        <v>609</v>
      </c>
      <c r="D2071" s="15" t="s">
        <v>666</v>
      </c>
      <c r="E2071" s="1" t="s">
        <v>201</v>
      </c>
      <c r="F2071" s="30" t="s">
        <v>813</v>
      </c>
      <c r="G2071" s="30" t="s">
        <v>898</v>
      </c>
      <c r="H2071" s="316">
        <f t="shared" si="142"/>
        <v>-86450</v>
      </c>
      <c r="I2071" s="256">
        <f t="shared" si="141"/>
        <v>1.8823529411764706</v>
      </c>
      <c r="K2071" t="s">
        <v>815</v>
      </c>
      <c r="M2071" s="2">
        <v>425</v>
      </c>
    </row>
    <row r="2072" spans="2:13" ht="12.75">
      <c r="B2072" s="278">
        <v>1500</v>
      </c>
      <c r="C2072" s="1" t="s">
        <v>609</v>
      </c>
      <c r="D2072" s="15" t="s">
        <v>666</v>
      </c>
      <c r="E2072" s="1" t="s">
        <v>201</v>
      </c>
      <c r="F2072" s="30" t="s">
        <v>813</v>
      </c>
      <c r="G2072" s="30" t="s">
        <v>632</v>
      </c>
      <c r="H2072" s="316">
        <f t="shared" si="142"/>
        <v>-87950</v>
      </c>
      <c r="I2072" s="256">
        <f t="shared" si="141"/>
        <v>3.5294117647058822</v>
      </c>
      <c r="K2072" t="s">
        <v>815</v>
      </c>
      <c r="M2072" s="2">
        <v>425</v>
      </c>
    </row>
    <row r="2073" spans="2:13" ht="12.75">
      <c r="B2073" s="278">
        <v>1800</v>
      </c>
      <c r="C2073" s="1" t="s">
        <v>609</v>
      </c>
      <c r="D2073" s="15" t="s">
        <v>666</v>
      </c>
      <c r="E2073" s="1" t="s">
        <v>201</v>
      </c>
      <c r="F2073" s="30" t="s">
        <v>813</v>
      </c>
      <c r="G2073" s="30" t="s">
        <v>640</v>
      </c>
      <c r="H2073" s="316">
        <f t="shared" si="142"/>
        <v>-89750</v>
      </c>
      <c r="I2073" s="256">
        <f t="shared" si="141"/>
        <v>4.235294117647059</v>
      </c>
      <c r="K2073" t="s">
        <v>815</v>
      </c>
      <c r="M2073" s="2">
        <v>425</v>
      </c>
    </row>
    <row r="2074" spans="2:13" ht="12.75">
      <c r="B2074" s="278">
        <v>1600</v>
      </c>
      <c r="C2074" s="1" t="s">
        <v>609</v>
      </c>
      <c r="D2074" s="15" t="s">
        <v>666</v>
      </c>
      <c r="E2074" s="1" t="s">
        <v>201</v>
      </c>
      <c r="F2074" s="30" t="s">
        <v>813</v>
      </c>
      <c r="G2074" s="30" t="s">
        <v>641</v>
      </c>
      <c r="H2074" s="316">
        <f t="shared" si="142"/>
        <v>-91350</v>
      </c>
      <c r="I2074" s="256">
        <f t="shared" si="141"/>
        <v>3.764705882352941</v>
      </c>
      <c r="K2074" t="s">
        <v>815</v>
      </c>
      <c r="M2074" s="2">
        <v>425</v>
      </c>
    </row>
    <row r="2075" spans="2:13" ht="12.75">
      <c r="B2075" s="278">
        <v>1700</v>
      </c>
      <c r="C2075" s="1" t="s">
        <v>609</v>
      </c>
      <c r="D2075" s="15" t="s">
        <v>666</v>
      </c>
      <c r="E2075" s="1" t="s">
        <v>201</v>
      </c>
      <c r="F2075" s="30" t="s">
        <v>813</v>
      </c>
      <c r="G2075" s="30" t="s">
        <v>642</v>
      </c>
      <c r="H2075" s="316">
        <f t="shared" si="142"/>
        <v>-93050</v>
      </c>
      <c r="I2075" s="256">
        <f t="shared" si="141"/>
        <v>4</v>
      </c>
      <c r="K2075" t="s">
        <v>815</v>
      </c>
      <c r="M2075" s="2">
        <v>425</v>
      </c>
    </row>
    <row r="2076" spans="2:13" ht="12.75">
      <c r="B2076" s="278">
        <v>1700</v>
      </c>
      <c r="C2076" s="1" t="s">
        <v>609</v>
      </c>
      <c r="D2076" s="15" t="s">
        <v>666</v>
      </c>
      <c r="E2076" s="1" t="s">
        <v>201</v>
      </c>
      <c r="F2076" s="30" t="s">
        <v>813</v>
      </c>
      <c r="G2076" s="30" t="s">
        <v>900</v>
      </c>
      <c r="H2076" s="316">
        <f t="shared" si="142"/>
        <v>-94750</v>
      </c>
      <c r="I2076" s="256">
        <f t="shared" si="141"/>
        <v>4</v>
      </c>
      <c r="K2076" t="s">
        <v>815</v>
      </c>
      <c r="M2076" s="2">
        <v>425</v>
      </c>
    </row>
    <row r="2077" spans="2:13" ht="12.75">
      <c r="B2077" s="278">
        <v>1000</v>
      </c>
      <c r="C2077" s="1" t="s">
        <v>609</v>
      </c>
      <c r="D2077" s="15" t="s">
        <v>666</v>
      </c>
      <c r="E2077" s="1" t="s">
        <v>201</v>
      </c>
      <c r="F2077" s="30" t="s">
        <v>813</v>
      </c>
      <c r="G2077" s="30" t="s">
        <v>805</v>
      </c>
      <c r="H2077" s="316">
        <f t="shared" si="142"/>
        <v>-95750</v>
      </c>
      <c r="I2077" s="256">
        <f t="shared" si="141"/>
        <v>2.3529411764705883</v>
      </c>
      <c r="K2077" t="s">
        <v>815</v>
      </c>
      <c r="M2077" s="2">
        <v>425</v>
      </c>
    </row>
    <row r="2078" spans="2:13" ht="12.75">
      <c r="B2078" s="278">
        <v>1800</v>
      </c>
      <c r="C2078" s="1" t="s">
        <v>609</v>
      </c>
      <c r="D2078" s="15" t="s">
        <v>666</v>
      </c>
      <c r="E2078" s="1" t="s">
        <v>201</v>
      </c>
      <c r="F2078" s="30" t="s">
        <v>813</v>
      </c>
      <c r="G2078" s="30" t="s">
        <v>814</v>
      </c>
      <c r="H2078" s="316">
        <f t="shared" si="142"/>
        <v>-97550</v>
      </c>
      <c r="I2078" s="256">
        <f t="shared" si="141"/>
        <v>4.235294117647059</v>
      </c>
      <c r="K2078" t="s">
        <v>815</v>
      </c>
      <c r="M2078" s="2">
        <v>425</v>
      </c>
    </row>
    <row r="2079" spans="2:13" ht="12.75">
      <c r="B2079" s="278">
        <v>2000</v>
      </c>
      <c r="C2079" s="1" t="s">
        <v>609</v>
      </c>
      <c r="D2079" s="15" t="s">
        <v>666</v>
      </c>
      <c r="E2079" s="1" t="s">
        <v>201</v>
      </c>
      <c r="F2079" s="30" t="s">
        <v>813</v>
      </c>
      <c r="G2079" s="30" t="s">
        <v>833</v>
      </c>
      <c r="H2079" s="316">
        <f t="shared" si="142"/>
        <v>-99550</v>
      </c>
      <c r="I2079" s="256">
        <f t="shared" si="141"/>
        <v>4.705882352941177</v>
      </c>
      <c r="K2079" t="s">
        <v>815</v>
      </c>
      <c r="M2079" s="2">
        <v>425</v>
      </c>
    </row>
    <row r="2080" spans="2:13" ht="12.75">
      <c r="B2080" s="278">
        <v>1500</v>
      </c>
      <c r="C2080" s="1" t="s">
        <v>609</v>
      </c>
      <c r="D2080" s="15" t="s">
        <v>666</v>
      </c>
      <c r="E2080" s="1" t="s">
        <v>201</v>
      </c>
      <c r="F2080" s="30" t="s">
        <v>813</v>
      </c>
      <c r="G2080" s="30" t="s">
        <v>865</v>
      </c>
      <c r="H2080" s="316">
        <f t="shared" si="142"/>
        <v>-101050</v>
      </c>
      <c r="I2080" s="256">
        <f t="shared" si="141"/>
        <v>3.5294117647058822</v>
      </c>
      <c r="K2080" t="s">
        <v>815</v>
      </c>
      <c r="M2080" s="2">
        <v>425</v>
      </c>
    </row>
    <row r="2081" spans="2:13" ht="12.75">
      <c r="B2081" s="278">
        <v>1700</v>
      </c>
      <c r="C2081" s="1" t="s">
        <v>609</v>
      </c>
      <c r="D2081" s="15" t="s">
        <v>666</v>
      </c>
      <c r="E2081" s="1" t="s">
        <v>201</v>
      </c>
      <c r="F2081" s="30" t="s">
        <v>813</v>
      </c>
      <c r="G2081" s="30" t="s">
        <v>868</v>
      </c>
      <c r="H2081" s="316">
        <f t="shared" si="142"/>
        <v>-102750</v>
      </c>
      <c r="I2081" s="256">
        <f t="shared" si="141"/>
        <v>4</v>
      </c>
      <c r="K2081" t="s">
        <v>815</v>
      </c>
      <c r="M2081" s="2">
        <v>425</v>
      </c>
    </row>
    <row r="2082" spans="2:13" ht="12.75">
      <c r="B2082" s="278">
        <v>2000</v>
      </c>
      <c r="C2082" s="1" t="s">
        <v>609</v>
      </c>
      <c r="D2082" s="15" t="s">
        <v>666</v>
      </c>
      <c r="E2082" s="1" t="s">
        <v>201</v>
      </c>
      <c r="F2082" s="30" t="s">
        <v>813</v>
      </c>
      <c r="G2082" s="30" t="s">
        <v>835</v>
      </c>
      <c r="H2082" s="316">
        <f t="shared" si="142"/>
        <v>-104750</v>
      </c>
      <c r="I2082" s="256">
        <f t="shared" si="141"/>
        <v>4.705882352941177</v>
      </c>
      <c r="K2082" t="s">
        <v>815</v>
      </c>
      <c r="M2082" s="2">
        <v>425</v>
      </c>
    </row>
    <row r="2083" spans="2:13" ht="12.75">
      <c r="B2083" s="278">
        <v>1000</v>
      </c>
      <c r="C2083" s="1" t="s">
        <v>609</v>
      </c>
      <c r="D2083" s="1" t="s">
        <v>666</v>
      </c>
      <c r="E2083" s="1" t="s">
        <v>201</v>
      </c>
      <c r="F2083" s="30" t="s">
        <v>813</v>
      </c>
      <c r="G2083" s="30" t="s">
        <v>899</v>
      </c>
      <c r="H2083" s="316">
        <f t="shared" si="142"/>
        <v>-105750</v>
      </c>
      <c r="I2083" s="256">
        <f t="shared" si="141"/>
        <v>2.3529411764705883</v>
      </c>
      <c r="K2083" t="s">
        <v>815</v>
      </c>
      <c r="M2083" s="2">
        <v>425</v>
      </c>
    </row>
    <row r="2084" spans="2:13" ht="12.75">
      <c r="B2084" s="278">
        <v>2000</v>
      </c>
      <c r="C2084" s="1" t="s">
        <v>609</v>
      </c>
      <c r="D2084" s="1" t="s">
        <v>666</v>
      </c>
      <c r="E2084" s="1" t="s">
        <v>201</v>
      </c>
      <c r="F2084" s="30" t="s">
        <v>813</v>
      </c>
      <c r="G2084" s="30" t="s">
        <v>812</v>
      </c>
      <c r="H2084" s="316">
        <f t="shared" si="142"/>
        <v>-107750</v>
      </c>
      <c r="I2084" s="256">
        <f t="shared" si="141"/>
        <v>4.705882352941177</v>
      </c>
      <c r="K2084" t="s">
        <v>815</v>
      </c>
      <c r="M2084" s="2">
        <v>425</v>
      </c>
    </row>
    <row r="2085" spans="2:13" ht="12.75">
      <c r="B2085" s="203">
        <v>1500</v>
      </c>
      <c r="C2085" s="15" t="s">
        <v>609</v>
      </c>
      <c r="D2085" s="15" t="s">
        <v>666</v>
      </c>
      <c r="E2085" s="15" t="s">
        <v>201</v>
      </c>
      <c r="F2085" s="33" t="s">
        <v>817</v>
      </c>
      <c r="G2085" s="33" t="s">
        <v>765</v>
      </c>
      <c r="H2085" s="316">
        <f t="shared" si="142"/>
        <v>-109250</v>
      </c>
      <c r="I2085" s="256">
        <f t="shared" si="141"/>
        <v>3.5294117647058822</v>
      </c>
      <c r="K2085" t="s">
        <v>818</v>
      </c>
      <c r="M2085" s="2">
        <v>425</v>
      </c>
    </row>
    <row r="2086" spans="2:13" ht="12.75">
      <c r="B2086" s="203">
        <v>1500</v>
      </c>
      <c r="C2086" s="15" t="s">
        <v>609</v>
      </c>
      <c r="D2086" s="15" t="s">
        <v>666</v>
      </c>
      <c r="E2086" s="15" t="s">
        <v>201</v>
      </c>
      <c r="F2086" s="33" t="s">
        <v>817</v>
      </c>
      <c r="G2086" s="33" t="s">
        <v>50</v>
      </c>
      <c r="H2086" s="316">
        <f t="shared" si="142"/>
        <v>-110750</v>
      </c>
      <c r="I2086" s="256">
        <f t="shared" si="141"/>
        <v>3.5294117647058822</v>
      </c>
      <c r="K2086" t="s">
        <v>818</v>
      </c>
      <c r="M2086" s="2">
        <v>425</v>
      </c>
    </row>
    <row r="2087" spans="2:13" ht="12.75">
      <c r="B2087" s="203">
        <v>1200</v>
      </c>
      <c r="C2087" s="15" t="s">
        <v>609</v>
      </c>
      <c r="D2087" s="15" t="s">
        <v>666</v>
      </c>
      <c r="E2087" s="15" t="s">
        <v>201</v>
      </c>
      <c r="F2087" s="33" t="s">
        <v>817</v>
      </c>
      <c r="G2087" s="33" t="s">
        <v>20</v>
      </c>
      <c r="H2087" s="316">
        <f t="shared" si="142"/>
        <v>-111950</v>
      </c>
      <c r="I2087" s="256">
        <f t="shared" si="141"/>
        <v>2.823529411764706</v>
      </c>
      <c r="K2087" t="s">
        <v>818</v>
      </c>
      <c r="M2087" s="2">
        <v>425</v>
      </c>
    </row>
    <row r="2088" spans="2:13" ht="12.75">
      <c r="B2088" s="203">
        <v>1400</v>
      </c>
      <c r="C2088" s="15" t="s">
        <v>609</v>
      </c>
      <c r="D2088" s="15" t="s">
        <v>666</v>
      </c>
      <c r="E2088" s="15" t="s">
        <v>201</v>
      </c>
      <c r="F2088" s="33" t="s">
        <v>817</v>
      </c>
      <c r="G2088" s="33" t="s">
        <v>22</v>
      </c>
      <c r="H2088" s="316">
        <f t="shared" si="142"/>
        <v>-113350</v>
      </c>
      <c r="I2088" s="256">
        <f t="shared" si="141"/>
        <v>3.2941176470588234</v>
      </c>
      <c r="K2088" t="s">
        <v>818</v>
      </c>
      <c r="M2088" s="2">
        <v>425</v>
      </c>
    </row>
    <row r="2089" spans="2:13" ht="12.75">
      <c r="B2089" s="203">
        <v>1500</v>
      </c>
      <c r="C2089" s="15" t="s">
        <v>609</v>
      </c>
      <c r="D2089" s="15" t="s">
        <v>666</v>
      </c>
      <c r="E2089" s="15" t="s">
        <v>201</v>
      </c>
      <c r="F2089" s="33" t="s">
        <v>817</v>
      </c>
      <c r="G2089" s="33" t="s">
        <v>96</v>
      </c>
      <c r="H2089" s="316">
        <f t="shared" si="142"/>
        <v>-114850</v>
      </c>
      <c r="I2089" s="256">
        <f t="shared" si="141"/>
        <v>3.5294117647058822</v>
      </c>
      <c r="K2089" t="s">
        <v>818</v>
      </c>
      <c r="M2089" s="2">
        <v>425</v>
      </c>
    </row>
    <row r="2090" spans="2:13" ht="12.75">
      <c r="B2090" s="203">
        <v>1400</v>
      </c>
      <c r="C2090" s="15" t="s">
        <v>609</v>
      </c>
      <c r="D2090" s="15" t="s">
        <v>666</v>
      </c>
      <c r="E2090" s="15" t="s">
        <v>201</v>
      </c>
      <c r="F2090" s="33" t="s">
        <v>817</v>
      </c>
      <c r="G2090" s="33" t="s">
        <v>99</v>
      </c>
      <c r="H2090" s="316">
        <f t="shared" si="142"/>
        <v>-116250</v>
      </c>
      <c r="I2090" s="256">
        <f t="shared" si="141"/>
        <v>3.2941176470588234</v>
      </c>
      <c r="K2090" t="s">
        <v>818</v>
      </c>
      <c r="M2090" s="2">
        <v>425</v>
      </c>
    </row>
    <row r="2091" spans="2:13" ht="12.75">
      <c r="B2091" s="203">
        <v>1600</v>
      </c>
      <c r="C2091" s="15" t="s">
        <v>609</v>
      </c>
      <c r="D2091" s="15" t="s">
        <v>666</v>
      </c>
      <c r="E2091" s="15" t="s">
        <v>201</v>
      </c>
      <c r="F2091" s="33" t="s">
        <v>817</v>
      </c>
      <c r="G2091" s="33" t="s">
        <v>897</v>
      </c>
      <c r="H2091" s="316">
        <f t="shared" si="142"/>
        <v>-117850</v>
      </c>
      <c r="I2091" s="256">
        <f t="shared" si="141"/>
        <v>3.764705882352941</v>
      </c>
      <c r="K2091" t="s">
        <v>818</v>
      </c>
      <c r="M2091" s="2">
        <v>425</v>
      </c>
    </row>
    <row r="2092" spans="2:13" ht="12.75">
      <c r="B2092" s="203">
        <v>1200</v>
      </c>
      <c r="C2092" s="15" t="s">
        <v>609</v>
      </c>
      <c r="D2092" s="15" t="s">
        <v>666</v>
      </c>
      <c r="E2092" s="15" t="s">
        <v>201</v>
      </c>
      <c r="F2092" s="33" t="s">
        <v>817</v>
      </c>
      <c r="G2092" s="33" t="s">
        <v>808</v>
      </c>
      <c r="H2092" s="316">
        <f t="shared" si="142"/>
        <v>-119050</v>
      </c>
      <c r="I2092" s="256">
        <f t="shared" si="141"/>
        <v>2.823529411764706</v>
      </c>
      <c r="K2092" t="s">
        <v>818</v>
      </c>
      <c r="M2092" s="2">
        <v>425</v>
      </c>
    </row>
    <row r="2093" spans="2:13" ht="12.75">
      <c r="B2093" s="203">
        <v>2000</v>
      </c>
      <c r="C2093" s="15" t="s">
        <v>609</v>
      </c>
      <c r="D2093" s="15" t="s">
        <v>666</v>
      </c>
      <c r="E2093" s="15" t="s">
        <v>201</v>
      </c>
      <c r="F2093" s="33" t="s">
        <v>817</v>
      </c>
      <c r="G2093" s="33" t="s">
        <v>810</v>
      </c>
      <c r="H2093" s="316">
        <f t="shared" si="142"/>
        <v>-121050</v>
      </c>
      <c r="I2093" s="256">
        <f t="shared" si="141"/>
        <v>4.705882352941177</v>
      </c>
      <c r="K2093" t="s">
        <v>818</v>
      </c>
      <c r="M2093" s="2">
        <v>425</v>
      </c>
    </row>
    <row r="2094" spans="2:13" ht="12.75">
      <c r="B2094" s="203">
        <v>1600</v>
      </c>
      <c r="C2094" s="15" t="s">
        <v>609</v>
      </c>
      <c r="D2094" s="15" t="s">
        <v>666</v>
      </c>
      <c r="E2094" s="15" t="s">
        <v>201</v>
      </c>
      <c r="F2094" s="33" t="s">
        <v>817</v>
      </c>
      <c r="G2094" s="33" t="s">
        <v>803</v>
      </c>
      <c r="H2094" s="316">
        <f t="shared" si="142"/>
        <v>-122650</v>
      </c>
      <c r="I2094" s="256">
        <f t="shared" si="141"/>
        <v>3.764705882352941</v>
      </c>
      <c r="K2094" t="s">
        <v>818</v>
      </c>
      <c r="M2094" s="2">
        <v>425</v>
      </c>
    </row>
    <row r="2095" spans="2:13" ht="12.75">
      <c r="B2095" s="203">
        <v>800</v>
      </c>
      <c r="C2095" s="15" t="s">
        <v>609</v>
      </c>
      <c r="D2095" s="15" t="s">
        <v>666</v>
      </c>
      <c r="E2095" s="15" t="s">
        <v>201</v>
      </c>
      <c r="F2095" s="33" t="s">
        <v>817</v>
      </c>
      <c r="G2095" s="33" t="s">
        <v>827</v>
      </c>
      <c r="H2095" s="316">
        <f t="shared" si="142"/>
        <v>-123450</v>
      </c>
      <c r="I2095" s="256">
        <f t="shared" si="141"/>
        <v>1.8823529411764706</v>
      </c>
      <c r="K2095" t="s">
        <v>818</v>
      </c>
      <c r="M2095" s="2">
        <v>425</v>
      </c>
    </row>
    <row r="2096" spans="2:13" ht="12.75">
      <c r="B2096" s="203">
        <v>1900</v>
      </c>
      <c r="C2096" s="15" t="s">
        <v>609</v>
      </c>
      <c r="D2096" s="15" t="s">
        <v>666</v>
      </c>
      <c r="E2096" s="15" t="s">
        <v>201</v>
      </c>
      <c r="F2096" s="33" t="s">
        <v>817</v>
      </c>
      <c r="G2096" s="33" t="s">
        <v>898</v>
      </c>
      <c r="H2096" s="316">
        <f t="shared" si="142"/>
        <v>-125350</v>
      </c>
      <c r="I2096" s="256">
        <f t="shared" si="141"/>
        <v>4.470588235294118</v>
      </c>
      <c r="K2096" t="s">
        <v>818</v>
      </c>
      <c r="M2096" s="2">
        <v>425</v>
      </c>
    </row>
    <row r="2097" spans="2:13" ht="12.75">
      <c r="B2097" s="203">
        <v>1500</v>
      </c>
      <c r="C2097" s="15" t="s">
        <v>609</v>
      </c>
      <c r="D2097" s="15" t="s">
        <v>666</v>
      </c>
      <c r="E2097" s="15" t="s">
        <v>201</v>
      </c>
      <c r="F2097" s="33" t="s">
        <v>817</v>
      </c>
      <c r="G2097" s="33" t="s">
        <v>848</v>
      </c>
      <c r="H2097" s="316">
        <f t="shared" si="142"/>
        <v>-126850</v>
      </c>
      <c r="I2097" s="256">
        <f t="shared" si="141"/>
        <v>3.5294117647058822</v>
      </c>
      <c r="K2097" t="s">
        <v>818</v>
      </c>
      <c r="M2097" s="2">
        <v>425</v>
      </c>
    </row>
    <row r="2098" spans="2:13" ht="12.75">
      <c r="B2098" s="203">
        <v>1500</v>
      </c>
      <c r="C2098" s="15" t="s">
        <v>609</v>
      </c>
      <c r="D2098" s="15" t="s">
        <v>666</v>
      </c>
      <c r="E2098" s="15" t="s">
        <v>201</v>
      </c>
      <c r="F2098" s="33" t="s">
        <v>817</v>
      </c>
      <c r="G2098" s="33" t="s">
        <v>632</v>
      </c>
      <c r="H2098" s="316">
        <f t="shared" si="142"/>
        <v>-128350</v>
      </c>
      <c r="I2098" s="256">
        <f t="shared" si="141"/>
        <v>3.5294117647058822</v>
      </c>
      <c r="K2098" t="s">
        <v>818</v>
      </c>
      <c r="M2098" s="2">
        <v>425</v>
      </c>
    </row>
    <row r="2099" spans="2:13" ht="12.75">
      <c r="B2099" s="203">
        <v>1500</v>
      </c>
      <c r="C2099" s="15" t="s">
        <v>609</v>
      </c>
      <c r="D2099" s="15" t="s">
        <v>666</v>
      </c>
      <c r="E2099" s="15" t="s">
        <v>201</v>
      </c>
      <c r="F2099" s="33" t="s">
        <v>817</v>
      </c>
      <c r="G2099" s="33" t="s">
        <v>640</v>
      </c>
      <c r="H2099" s="316">
        <f t="shared" si="142"/>
        <v>-129850</v>
      </c>
      <c r="I2099" s="256">
        <f t="shared" si="141"/>
        <v>3.5294117647058822</v>
      </c>
      <c r="K2099" t="s">
        <v>818</v>
      </c>
      <c r="M2099" s="2">
        <v>425</v>
      </c>
    </row>
    <row r="2100" spans="2:13" ht="12.75">
      <c r="B2100" s="338">
        <v>1500</v>
      </c>
      <c r="C2100" s="15" t="s">
        <v>609</v>
      </c>
      <c r="D2100" s="15" t="s">
        <v>666</v>
      </c>
      <c r="E2100" s="15" t="s">
        <v>201</v>
      </c>
      <c r="F2100" s="33" t="s">
        <v>817</v>
      </c>
      <c r="G2100" s="33" t="s">
        <v>641</v>
      </c>
      <c r="H2100" s="316">
        <f t="shared" si="142"/>
        <v>-131350</v>
      </c>
      <c r="I2100" s="256">
        <f t="shared" si="141"/>
        <v>3.5294117647058822</v>
      </c>
      <c r="K2100" t="s">
        <v>818</v>
      </c>
      <c r="M2100" s="2">
        <v>425</v>
      </c>
    </row>
    <row r="2101" spans="2:13" ht="12.75">
      <c r="B2101" s="203">
        <v>1500</v>
      </c>
      <c r="C2101" s="15" t="s">
        <v>609</v>
      </c>
      <c r="D2101" s="15" t="s">
        <v>666</v>
      </c>
      <c r="E2101" s="15" t="s">
        <v>201</v>
      </c>
      <c r="F2101" s="33" t="s">
        <v>817</v>
      </c>
      <c r="G2101" s="33" t="s">
        <v>642</v>
      </c>
      <c r="H2101" s="316">
        <f aca="true" t="shared" si="143" ref="H2101:H2132">H2100-B2101</f>
        <v>-132850</v>
      </c>
      <c r="I2101" s="256">
        <f t="shared" si="141"/>
        <v>3.5294117647058822</v>
      </c>
      <c r="K2101" t="s">
        <v>818</v>
      </c>
      <c r="M2101" s="2">
        <v>425</v>
      </c>
    </row>
    <row r="2102" spans="2:13" ht="12.75">
      <c r="B2102" s="203">
        <v>1200</v>
      </c>
      <c r="C2102" s="15" t="s">
        <v>609</v>
      </c>
      <c r="D2102" s="15" t="s">
        <v>666</v>
      </c>
      <c r="E2102" s="15" t="s">
        <v>201</v>
      </c>
      <c r="F2102" s="33" t="s">
        <v>817</v>
      </c>
      <c r="G2102" s="33" t="s">
        <v>805</v>
      </c>
      <c r="H2102" s="316">
        <f t="shared" si="143"/>
        <v>-134050</v>
      </c>
      <c r="I2102" s="256">
        <f t="shared" si="141"/>
        <v>2.823529411764706</v>
      </c>
      <c r="K2102" t="s">
        <v>818</v>
      </c>
      <c r="M2102" s="2">
        <v>425</v>
      </c>
    </row>
    <row r="2103" spans="2:13" ht="12.75">
      <c r="B2103" s="203">
        <v>1500</v>
      </c>
      <c r="C2103" s="15" t="s">
        <v>609</v>
      </c>
      <c r="D2103" s="15" t="s">
        <v>666</v>
      </c>
      <c r="E2103" s="15" t="s">
        <v>201</v>
      </c>
      <c r="F2103" s="33" t="s">
        <v>817</v>
      </c>
      <c r="G2103" s="33" t="s">
        <v>860</v>
      </c>
      <c r="H2103" s="316">
        <f t="shared" si="143"/>
        <v>-135550</v>
      </c>
      <c r="I2103" s="256">
        <f t="shared" si="141"/>
        <v>3.5294117647058822</v>
      </c>
      <c r="K2103" t="s">
        <v>818</v>
      </c>
      <c r="M2103" s="2">
        <v>425</v>
      </c>
    </row>
    <row r="2104" spans="2:13" ht="12.75">
      <c r="B2104" s="203">
        <v>1500</v>
      </c>
      <c r="C2104" s="15" t="s">
        <v>609</v>
      </c>
      <c r="D2104" s="15" t="s">
        <v>666</v>
      </c>
      <c r="E2104" s="15" t="s">
        <v>201</v>
      </c>
      <c r="F2104" s="33" t="s">
        <v>817</v>
      </c>
      <c r="G2104" s="33" t="s">
        <v>814</v>
      </c>
      <c r="H2104" s="316">
        <f t="shared" si="143"/>
        <v>-137050</v>
      </c>
      <c r="I2104" s="256">
        <f t="shared" si="141"/>
        <v>3.5294117647058822</v>
      </c>
      <c r="K2104" t="s">
        <v>818</v>
      </c>
      <c r="M2104" s="2">
        <v>425</v>
      </c>
    </row>
    <row r="2105" spans="2:13" ht="12.75">
      <c r="B2105" s="203">
        <v>2000</v>
      </c>
      <c r="C2105" s="15" t="s">
        <v>609</v>
      </c>
      <c r="D2105" s="15" t="s">
        <v>666</v>
      </c>
      <c r="E2105" s="15" t="s">
        <v>201</v>
      </c>
      <c r="F2105" s="33" t="s">
        <v>817</v>
      </c>
      <c r="G2105" s="33" t="s">
        <v>833</v>
      </c>
      <c r="H2105" s="316">
        <f t="shared" si="143"/>
        <v>-139050</v>
      </c>
      <c r="I2105" s="256">
        <f t="shared" si="141"/>
        <v>4.705882352941177</v>
      </c>
      <c r="K2105" t="s">
        <v>818</v>
      </c>
      <c r="M2105" s="2">
        <v>425</v>
      </c>
    </row>
    <row r="2106" spans="2:13" ht="12.75">
      <c r="B2106" s="203">
        <v>1500</v>
      </c>
      <c r="C2106" s="15" t="s">
        <v>609</v>
      </c>
      <c r="D2106" s="15" t="s">
        <v>666</v>
      </c>
      <c r="E2106" s="15" t="s">
        <v>201</v>
      </c>
      <c r="F2106" s="33" t="s">
        <v>817</v>
      </c>
      <c r="G2106" s="33" t="s">
        <v>865</v>
      </c>
      <c r="H2106" s="316">
        <f t="shared" si="143"/>
        <v>-140550</v>
      </c>
      <c r="I2106" s="256">
        <f t="shared" si="141"/>
        <v>3.5294117647058822</v>
      </c>
      <c r="K2106" t="s">
        <v>818</v>
      </c>
      <c r="M2106" s="2">
        <v>425</v>
      </c>
    </row>
    <row r="2107" spans="2:13" ht="12.75">
      <c r="B2107" s="278">
        <v>2000</v>
      </c>
      <c r="C2107" s="1" t="s">
        <v>609</v>
      </c>
      <c r="D2107" s="1" t="s">
        <v>666</v>
      </c>
      <c r="E2107" s="1" t="s">
        <v>201</v>
      </c>
      <c r="F2107" s="30" t="s">
        <v>817</v>
      </c>
      <c r="G2107" s="30" t="s">
        <v>868</v>
      </c>
      <c r="H2107" s="316">
        <f t="shared" si="143"/>
        <v>-142550</v>
      </c>
      <c r="I2107" s="256">
        <f t="shared" si="141"/>
        <v>4.705882352941177</v>
      </c>
      <c r="K2107" t="s">
        <v>818</v>
      </c>
      <c r="M2107" s="2">
        <v>425</v>
      </c>
    </row>
    <row r="2108" spans="2:13" ht="12.75">
      <c r="B2108" s="278">
        <v>400</v>
      </c>
      <c r="C2108" s="1" t="s">
        <v>609</v>
      </c>
      <c r="D2108" s="1" t="s">
        <v>666</v>
      </c>
      <c r="E2108" s="1" t="s">
        <v>201</v>
      </c>
      <c r="F2108" s="30" t="s">
        <v>817</v>
      </c>
      <c r="G2108" s="30" t="s">
        <v>835</v>
      </c>
      <c r="H2108" s="316">
        <f t="shared" si="143"/>
        <v>-142950</v>
      </c>
      <c r="I2108" s="256">
        <f t="shared" si="141"/>
        <v>0.9411764705882353</v>
      </c>
      <c r="K2108" t="s">
        <v>818</v>
      </c>
      <c r="M2108" s="2">
        <v>425</v>
      </c>
    </row>
    <row r="2109" spans="2:13" ht="12.75">
      <c r="B2109" s="278">
        <v>400</v>
      </c>
      <c r="C2109" s="1" t="s">
        <v>609</v>
      </c>
      <c r="D2109" s="1" t="s">
        <v>666</v>
      </c>
      <c r="E2109" s="1" t="s">
        <v>201</v>
      </c>
      <c r="F2109" s="30" t="s">
        <v>817</v>
      </c>
      <c r="G2109" s="30" t="s">
        <v>899</v>
      </c>
      <c r="H2109" s="316">
        <f t="shared" si="143"/>
        <v>-143350</v>
      </c>
      <c r="I2109" s="256">
        <f t="shared" si="141"/>
        <v>0.9411764705882353</v>
      </c>
      <c r="K2109" t="s">
        <v>818</v>
      </c>
      <c r="M2109" s="2">
        <v>425</v>
      </c>
    </row>
    <row r="2110" spans="2:13" ht="12.75">
      <c r="B2110" s="278">
        <v>1500</v>
      </c>
      <c r="C2110" s="1" t="s">
        <v>609</v>
      </c>
      <c r="D2110" s="1" t="s">
        <v>666</v>
      </c>
      <c r="E2110" s="1" t="s">
        <v>201</v>
      </c>
      <c r="F2110" s="30" t="s">
        <v>817</v>
      </c>
      <c r="G2110" s="30" t="s">
        <v>871</v>
      </c>
      <c r="H2110" s="316">
        <f t="shared" si="143"/>
        <v>-144850</v>
      </c>
      <c r="I2110" s="256">
        <f t="shared" si="141"/>
        <v>3.5294117647058822</v>
      </c>
      <c r="K2110" t="s">
        <v>818</v>
      </c>
      <c r="M2110" s="2">
        <v>425</v>
      </c>
    </row>
    <row r="2111" spans="2:13" ht="12.75">
      <c r="B2111" s="278">
        <v>1500</v>
      </c>
      <c r="C2111" s="1" t="s">
        <v>609</v>
      </c>
      <c r="D2111" s="1" t="s">
        <v>666</v>
      </c>
      <c r="E2111" s="1" t="s">
        <v>201</v>
      </c>
      <c r="F2111" s="30" t="s">
        <v>817</v>
      </c>
      <c r="G2111" s="30" t="s">
        <v>812</v>
      </c>
      <c r="H2111" s="316">
        <f t="shared" si="143"/>
        <v>-146350</v>
      </c>
      <c r="I2111" s="256">
        <f t="shared" si="141"/>
        <v>3.5294117647058822</v>
      </c>
      <c r="K2111" t="s">
        <v>818</v>
      </c>
      <c r="M2111" s="2">
        <v>425</v>
      </c>
    </row>
    <row r="2112" spans="2:13" ht="12.75">
      <c r="B2112" s="278">
        <v>1600</v>
      </c>
      <c r="C2112" s="1" t="s">
        <v>609</v>
      </c>
      <c r="D2112" s="1" t="s">
        <v>666</v>
      </c>
      <c r="E2112" s="1" t="s">
        <v>201</v>
      </c>
      <c r="F2112" s="94" t="s">
        <v>887</v>
      </c>
      <c r="G2112" s="30" t="s">
        <v>48</v>
      </c>
      <c r="H2112" s="316">
        <f t="shared" si="143"/>
        <v>-147950</v>
      </c>
      <c r="I2112" s="256">
        <f t="shared" si="141"/>
        <v>3.764705882352941</v>
      </c>
      <c r="K2112" t="s">
        <v>877</v>
      </c>
      <c r="M2112" s="2">
        <v>425</v>
      </c>
    </row>
    <row r="2113" spans="2:13" ht="12.75">
      <c r="B2113" s="278">
        <v>2000</v>
      </c>
      <c r="C2113" s="1" t="s">
        <v>609</v>
      </c>
      <c r="D2113" s="1" t="s">
        <v>666</v>
      </c>
      <c r="E2113" s="1" t="s">
        <v>201</v>
      </c>
      <c r="F2113" s="30" t="s">
        <v>887</v>
      </c>
      <c r="G2113" s="30" t="s">
        <v>50</v>
      </c>
      <c r="H2113" s="316">
        <f t="shared" si="143"/>
        <v>-149950</v>
      </c>
      <c r="I2113" s="256">
        <f t="shared" si="141"/>
        <v>4.705882352941177</v>
      </c>
      <c r="K2113" t="s">
        <v>877</v>
      </c>
      <c r="M2113" s="2">
        <v>425</v>
      </c>
    </row>
    <row r="2114" spans="2:13" ht="12.75">
      <c r="B2114" s="278">
        <v>1500</v>
      </c>
      <c r="C2114" s="1" t="s">
        <v>609</v>
      </c>
      <c r="D2114" s="1" t="s">
        <v>666</v>
      </c>
      <c r="E2114" s="1" t="s">
        <v>201</v>
      </c>
      <c r="F2114" s="30" t="s">
        <v>887</v>
      </c>
      <c r="G2114" s="30" t="s">
        <v>20</v>
      </c>
      <c r="H2114" s="316">
        <f t="shared" si="143"/>
        <v>-151450</v>
      </c>
      <c r="I2114" s="256">
        <f t="shared" si="141"/>
        <v>3.5294117647058822</v>
      </c>
      <c r="K2114" t="s">
        <v>877</v>
      </c>
      <c r="M2114" s="2">
        <v>425</v>
      </c>
    </row>
    <row r="2115" spans="2:13" ht="12.75">
      <c r="B2115" s="278">
        <v>1500</v>
      </c>
      <c r="C2115" s="1" t="s">
        <v>609</v>
      </c>
      <c r="D2115" s="1" t="s">
        <v>666</v>
      </c>
      <c r="E2115" s="15" t="s">
        <v>201</v>
      </c>
      <c r="F2115" s="30" t="s">
        <v>887</v>
      </c>
      <c r="G2115" s="30" t="s">
        <v>22</v>
      </c>
      <c r="H2115" s="316">
        <f t="shared" si="143"/>
        <v>-152950</v>
      </c>
      <c r="I2115" s="256">
        <f t="shared" si="141"/>
        <v>3.5294117647058822</v>
      </c>
      <c r="K2115" t="s">
        <v>877</v>
      </c>
      <c r="M2115" s="2">
        <v>425</v>
      </c>
    </row>
    <row r="2116" spans="2:13" ht="12.75">
      <c r="B2116" s="278">
        <v>2000</v>
      </c>
      <c r="C2116" s="1" t="s">
        <v>609</v>
      </c>
      <c r="D2116" s="1" t="s">
        <v>666</v>
      </c>
      <c r="E2116" s="1" t="s">
        <v>201</v>
      </c>
      <c r="F2116" s="30" t="s">
        <v>887</v>
      </c>
      <c r="G2116" s="30" t="s">
        <v>96</v>
      </c>
      <c r="H2116" s="316">
        <f t="shared" si="143"/>
        <v>-154950</v>
      </c>
      <c r="I2116" s="256">
        <f t="shared" si="141"/>
        <v>4.705882352941177</v>
      </c>
      <c r="K2116" t="s">
        <v>877</v>
      </c>
      <c r="M2116" s="2">
        <v>425</v>
      </c>
    </row>
    <row r="2117" spans="2:13" ht="12.75">
      <c r="B2117" s="278">
        <v>900</v>
      </c>
      <c r="C2117" s="1" t="s">
        <v>609</v>
      </c>
      <c r="D2117" s="1" t="s">
        <v>666</v>
      </c>
      <c r="E2117" s="1" t="s">
        <v>201</v>
      </c>
      <c r="F2117" s="30" t="s">
        <v>887</v>
      </c>
      <c r="G2117" s="30" t="s">
        <v>99</v>
      </c>
      <c r="H2117" s="316">
        <f t="shared" si="143"/>
        <v>-155850</v>
      </c>
      <c r="I2117" s="256">
        <f t="shared" si="141"/>
        <v>2.1176470588235294</v>
      </c>
      <c r="K2117" t="s">
        <v>877</v>
      </c>
      <c r="M2117" s="2">
        <v>425</v>
      </c>
    </row>
    <row r="2118" spans="2:13" ht="12.75">
      <c r="B2118" s="340">
        <v>700</v>
      </c>
      <c r="C2118" s="1" t="s">
        <v>609</v>
      </c>
      <c r="D2118" s="1" t="s">
        <v>666</v>
      </c>
      <c r="E2118" s="1" t="s">
        <v>201</v>
      </c>
      <c r="F2118" s="30" t="s">
        <v>887</v>
      </c>
      <c r="G2118" s="30" t="s">
        <v>800</v>
      </c>
      <c r="H2118" s="316">
        <f t="shared" si="143"/>
        <v>-156550</v>
      </c>
      <c r="I2118" s="256">
        <f t="shared" si="141"/>
        <v>1.6470588235294117</v>
      </c>
      <c r="K2118" t="s">
        <v>877</v>
      </c>
      <c r="M2118" s="2">
        <v>425</v>
      </c>
    </row>
    <row r="2119" spans="2:13" ht="12.75">
      <c r="B2119" s="278">
        <v>400</v>
      </c>
      <c r="C2119" s="1" t="s">
        <v>609</v>
      </c>
      <c r="D2119" s="1" t="s">
        <v>666</v>
      </c>
      <c r="E2119" s="1" t="s">
        <v>201</v>
      </c>
      <c r="F2119" s="30" t="s">
        <v>887</v>
      </c>
      <c r="G2119" s="30" t="s">
        <v>897</v>
      </c>
      <c r="H2119" s="316">
        <f t="shared" si="143"/>
        <v>-156950</v>
      </c>
      <c r="I2119" s="256">
        <f t="shared" si="141"/>
        <v>0.9411764705882353</v>
      </c>
      <c r="K2119" t="s">
        <v>877</v>
      </c>
      <c r="M2119" s="2">
        <v>425</v>
      </c>
    </row>
    <row r="2120" spans="2:13" ht="12.75">
      <c r="B2120" s="278">
        <v>2000</v>
      </c>
      <c r="C2120" s="1" t="s">
        <v>609</v>
      </c>
      <c r="D2120" s="1" t="s">
        <v>666</v>
      </c>
      <c r="E2120" s="1" t="s">
        <v>201</v>
      </c>
      <c r="F2120" s="30" t="s">
        <v>887</v>
      </c>
      <c r="G2120" s="30" t="s">
        <v>808</v>
      </c>
      <c r="H2120" s="316">
        <f t="shared" si="143"/>
        <v>-158950</v>
      </c>
      <c r="I2120" s="256">
        <f t="shared" si="141"/>
        <v>4.705882352941177</v>
      </c>
      <c r="K2120" t="s">
        <v>877</v>
      </c>
      <c r="M2120" s="2">
        <v>425</v>
      </c>
    </row>
    <row r="2121" spans="2:13" ht="12.75">
      <c r="B2121" s="278">
        <v>1500</v>
      </c>
      <c r="C2121" s="1" t="s">
        <v>609</v>
      </c>
      <c r="D2121" s="1" t="s">
        <v>666</v>
      </c>
      <c r="E2121" s="1" t="s">
        <v>201</v>
      </c>
      <c r="F2121" s="30" t="s">
        <v>887</v>
      </c>
      <c r="G2121" s="30" t="s">
        <v>810</v>
      </c>
      <c r="H2121" s="316">
        <f t="shared" si="143"/>
        <v>-160450</v>
      </c>
      <c r="I2121" s="256">
        <f t="shared" si="141"/>
        <v>3.5294117647058822</v>
      </c>
      <c r="K2121" t="s">
        <v>877</v>
      </c>
      <c r="M2121" s="2">
        <v>425</v>
      </c>
    </row>
    <row r="2122" spans="2:13" ht="12.75">
      <c r="B2122" s="278">
        <v>1000</v>
      </c>
      <c r="C2122" s="1" t="s">
        <v>609</v>
      </c>
      <c r="D2122" s="1" t="s">
        <v>666</v>
      </c>
      <c r="E2122" s="1" t="s">
        <v>201</v>
      </c>
      <c r="F2122" s="30" t="s">
        <v>887</v>
      </c>
      <c r="G2122" s="30" t="s">
        <v>810</v>
      </c>
      <c r="H2122" s="316">
        <f t="shared" si="143"/>
        <v>-161450</v>
      </c>
      <c r="I2122" s="256">
        <f t="shared" si="141"/>
        <v>2.3529411764705883</v>
      </c>
      <c r="K2122" t="s">
        <v>877</v>
      </c>
      <c r="M2122" s="2">
        <v>425</v>
      </c>
    </row>
    <row r="2123" spans="2:13" ht="12.75">
      <c r="B2123" s="278">
        <v>1600</v>
      </c>
      <c r="C2123" s="1" t="s">
        <v>609</v>
      </c>
      <c r="D2123" s="1" t="s">
        <v>666</v>
      </c>
      <c r="E2123" s="1" t="s">
        <v>201</v>
      </c>
      <c r="F2123" s="33" t="s">
        <v>887</v>
      </c>
      <c r="G2123" s="30" t="s">
        <v>803</v>
      </c>
      <c r="H2123" s="316">
        <f t="shared" si="143"/>
        <v>-163050</v>
      </c>
      <c r="I2123" s="256">
        <f t="shared" si="141"/>
        <v>3.764705882352941</v>
      </c>
      <c r="K2123" t="s">
        <v>877</v>
      </c>
      <c r="M2123" s="2">
        <v>425</v>
      </c>
    </row>
    <row r="2124" spans="2:13" ht="12.75">
      <c r="B2124" s="278">
        <v>400</v>
      </c>
      <c r="C2124" s="1" t="s">
        <v>609</v>
      </c>
      <c r="D2124" s="1" t="s">
        <v>666</v>
      </c>
      <c r="E2124" s="1" t="s">
        <v>201</v>
      </c>
      <c r="F2124" s="30" t="s">
        <v>887</v>
      </c>
      <c r="G2124" s="30" t="s">
        <v>827</v>
      </c>
      <c r="H2124" s="316">
        <f t="shared" si="143"/>
        <v>-163450</v>
      </c>
      <c r="I2124" s="256">
        <f t="shared" si="141"/>
        <v>0.9411764705882353</v>
      </c>
      <c r="K2124" t="s">
        <v>877</v>
      </c>
      <c r="M2124" s="2">
        <v>425</v>
      </c>
    </row>
    <row r="2125" spans="2:13" ht="12.75">
      <c r="B2125" s="203">
        <v>600</v>
      </c>
      <c r="C2125" s="15" t="s">
        <v>609</v>
      </c>
      <c r="D2125" s="15" t="s">
        <v>666</v>
      </c>
      <c r="E2125" s="15" t="s">
        <v>201</v>
      </c>
      <c r="F2125" s="33" t="s">
        <v>887</v>
      </c>
      <c r="G2125" s="33" t="s">
        <v>898</v>
      </c>
      <c r="H2125" s="316">
        <f t="shared" si="143"/>
        <v>-164050</v>
      </c>
      <c r="I2125" s="256">
        <f t="shared" si="141"/>
        <v>1.411764705882353</v>
      </c>
      <c r="K2125" t="s">
        <v>877</v>
      </c>
      <c r="M2125" s="2">
        <v>425</v>
      </c>
    </row>
    <row r="2126" spans="2:13" ht="12.75">
      <c r="B2126" s="278">
        <v>1500</v>
      </c>
      <c r="C2126" s="1" t="s">
        <v>609</v>
      </c>
      <c r="D2126" s="1" t="s">
        <v>666</v>
      </c>
      <c r="E2126" s="1" t="s">
        <v>201</v>
      </c>
      <c r="F2126" s="30" t="s">
        <v>887</v>
      </c>
      <c r="G2126" s="30" t="s">
        <v>632</v>
      </c>
      <c r="H2126" s="316">
        <f t="shared" si="143"/>
        <v>-165550</v>
      </c>
      <c r="I2126" s="256">
        <f t="shared" si="141"/>
        <v>3.5294117647058822</v>
      </c>
      <c r="K2126" t="s">
        <v>877</v>
      </c>
      <c r="M2126" s="2">
        <v>425</v>
      </c>
    </row>
    <row r="2127" spans="2:13" ht="12.75">
      <c r="B2127" s="278">
        <v>1500</v>
      </c>
      <c r="C2127" s="1" t="s">
        <v>609</v>
      </c>
      <c r="D2127" s="1" t="s">
        <v>666</v>
      </c>
      <c r="E2127" s="1" t="s">
        <v>201</v>
      </c>
      <c r="F2127" s="30" t="s">
        <v>887</v>
      </c>
      <c r="G2127" s="30" t="s">
        <v>640</v>
      </c>
      <c r="H2127" s="316">
        <f t="shared" si="143"/>
        <v>-167050</v>
      </c>
      <c r="I2127" s="256">
        <f t="shared" si="141"/>
        <v>3.5294117647058822</v>
      </c>
      <c r="K2127" t="s">
        <v>877</v>
      </c>
      <c r="M2127" s="2">
        <v>425</v>
      </c>
    </row>
    <row r="2128" spans="2:13" ht="12.75">
      <c r="B2128" s="278">
        <v>1500</v>
      </c>
      <c r="C2128" s="1" t="s">
        <v>609</v>
      </c>
      <c r="D2128" s="1" t="s">
        <v>666</v>
      </c>
      <c r="E2128" s="1" t="s">
        <v>201</v>
      </c>
      <c r="F2128" s="30" t="s">
        <v>887</v>
      </c>
      <c r="G2128" s="30" t="s">
        <v>641</v>
      </c>
      <c r="H2128" s="316">
        <f t="shared" si="143"/>
        <v>-168550</v>
      </c>
      <c r="I2128" s="256">
        <f t="shared" si="141"/>
        <v>3.5294117647058822</v>
      </c>
      <c r="K2128" t="s">
        <v>877</v>
      </c>
      <c r="M2128" s="2">
        <v>425</v>
      </c>
    </row>
    <row r="2129" spans="2:13" ht="12.75">
      <c r="B2129" s="278">
        <v>1500</v>
      </c>
      <c r="C2129" s="1" t="s">
        <v>609</v>
      </c>
      <c r="D2129" s="1" t="s">
        <v>666</v>
      </c>
      <c r="E2129" s="1" t="s">
        <v>201</v>
      </c>
      <c r="F2129" s="30" t="s">
        <v>887</v>
      </c>
      <c r="G2129" s="30" t="s">
        <v>641</v>
      </c>
      <c r="H2129" s="316">
        <f t="shared" si="143"/>
        <v>-170050</v>
      </c>
      <c r="I2129" s="256">
        <f t="shared" si="141"/>
        <v>3.5294117647058822</v>
      </c>
      <c r="K2129" t="s">
        <v>877</v>
      </c>
      <c r="M2129" s="2">
        <v>425</v>
      </c>
    </row>
    <row r="2130" spans="2:13" ht="12.75">
      <c r="B2130" s="203">
        <v>1500</v>
      </c>
      <c r="C2130" s="15" t="s">
        <v>609</v>
      </c>
      <c r="D2130" s="15" t="s">
        <v>666</v>
      </c>
      <c r="E2130" s="15" t="s">
        <v>201</v>
      </c>
      <c r="F2130" s="33" t="s">
        <v>887</v>
      </c>
      <c r="G2130" s="33" t="s">
        <v>642</v>
      </c>
      <c r="H2130" s="316">
        <f t="shared" si="143"/>
        <v>-171550</v>
      </c>
      <c r="I2130" s="256">
        <f aca="true" t="shared" si="144" ref="I2130:I2193">+B2130/M2130</f>
        <v>3.5294117647058822</v>
      </c>
      <c r="K2130" t="s">
        <v>877</v>
      </c>
      <c r="M2130" s="2">
        <v>425</v>
      </c>
    </row>
    <row r="2131" spans="2:13" ht="12.75">
      <c r="B2131" s="278">
        <v>1000</v>
      </c>
      <c r="C2131" s="1" t="s">
        <v>609</v>
      </c>
      <c r="D2131" s="1" t="s">
        <v>666</v>
      </c>
      <c r="E2131" s="1" t="s">
        <v>201</v>
      </c>
      <c r="F2131" s="30" t="s">
        <v>887</v>
      </c>
      <c r="G2131" s="30" t="s">
        <v>805</v>
      </c>
      <c r="H2131" s="316">
        <f t="shared" si="143"/>
        <v>-172550</v>
      </c>
      <c r="I2131" s="256">
        <f t="shared" si="144"/>
        <v>2.3529411764705883</v>
      </c>
      <c r="K2131" t="s">
        <v>877</v>
      </c>
      <c r="M2131" s="2">
        <v>425</v>
      </c>
    </row>
    <row r="2132" spans="2:13" ht="12.75">
      <c r="B2132" s="278">
        <v>2000</v>
      </c>
      <c r="C2132" s="1" t="s">
        <v>609</v>
      </c>
      <c r="D2132" s="1" t="s">
        <v>666</v>
      </c>
      <c r="E2132" s="1" t="s">
        <v>201</v>
      </c>
      <c r="F2132" s="30" t="s">
        <v>887</v>
      </c>
      <c r="G2132" s="30" t="s">
        <v>860</v>
      </c>
      <c r="H2132" s="316">
        <f t="shared" si="143"/>
        <v>-174550</v>
      </c>
      <c r="I2132" s="256">
        <f t="shared" si="144"/>
        <v>4.705882352941177</v>
      </c>
      <c r="K2132" t="s">
        <v>877</v>
      </c>
      <c r="M2132" s="2">
        <v>425</v>
      </c>
    </row>
    <row r="2133" spans="2:13" ht="12.75">
      <c r="B2133" s="278">
        <v>1500</v>
      </c>
      <c r="C2133" s="1" t="s">
        <v>609</v>
      </c>
      <c r="D2133" s="1" t="s">
        <v>666</v>
      </c>
      <c r="E2133" s="1" t="s">
        <v>201</v>
      </c>
      <c r="F2133" s="30" t="s">
        <v>887</v>
      </c>
      <c r="G2133" s="30" t="s">
        <v>814</v>
      </c>
      <c r="H2133" s="316">
        <f aca="true" t="shared" si="145" ref="H2133:H2140">H2132-B2133</f>
        <v>-176050</v>
      </c>
      <c r="I2133" s="256">
        <f t="shared" si="144"/>
        <v>3.5294117647058822</v>
      </c>
      <c r="K2133" t="s">
        <v>877</v>
      </c>
      <c r="M2133" s="2">
        <v>425</v>
      </c>
    </row>
    <row r="2134" spans="2:13" ht="12.75">
      <c r="B2134" s="203">
        <v>2000</v>
      </c>
      <c r="C2134" s="15" t="s">
        <v>609</v>
      </c>
      <c r="D2134" s="15" t="s">
        <v>666</v>
      </c>
      <c r="E2134" s="15" t="s">
        <v>201</v>
      </c>
      <c r="F2134" s="33" t="s">
        <v>887</v>
      </c>
      <c r="G2134" s="33" t="s">
        <v>833</v>
      </c>
      <c r="H2134" s="316">
        <f t="shared" si="145"/>
        <v>-178050</v>
      </c>
      <c r="I2134" s="256">
        <f t="shared" si="144"/>
        <v>4.705882352941177</v>
      </c>
      <c r="K2134" t="s">
        <v>877</v>
      </c>
      <c r="M2134" s="2">
        <v>425</v>
      </c>
    </row>
    <row r="2135" spans="2:13" ht="12.75">
      <c r="B2135" s="278">
        <v>1000</v>
      </c>
      <c r="C2135" s="1" t="s">
        <v>609</v>
      </c>
      <c r="D2135" s="1" t="s">
        <v>666</v>
      </c>
      <c r="E2135" s="1" t="s">
        <v>201</v>
      </c>
      <c r="F2135" s="30" t="s">
        <v>887</v>
      </c>
      <c r="G2135" s="30" t="s">
        <v>865</v>
      </c>
      <c r="H2135" s="316">
        <f t="shared" si="145"/>
        <v>-179050</v>
      </c>
      <c r="I2135" s="256">
        <f t="shared" si="144"/>
        <v>2.3529411764705883</v>
      </c>
      <c r="K2135" t="s">
        <v>877</v>
      </c>
      <c r="M2135" s="2">
        <v>425</v>
      </c>
    </row>
    <row r="2136" spans="2:13" ht="12.75">
      <c r="B2136" s="278">
        <v>1200</v>
      </c>
      <c r="C2136" s="1" t="s">
        <v>609</v>
      </c>
      <c r="D2136" s="1" t="s">
        <v>666</v>
      </c>
      <c r="E2136" s="1" t="s">
        <v>201</v>
      </c>
      <c r="F2136" s="30" t="s">
        <v>887</v>
      </c>
      <c r="G2136" s="30" t="s">
        <v>868</v>
      </c>
      <c r="H2136" s="316">
        <f t="shared" si="145"/>
        <v>-180250</v>
      </c>
      <c r="I2136" s="256">
        <f t="shared" si="144"/>
        <v>2.823529411764706</v>
      </c>
      <c r="K2136" t="s">
        <v>877</v>
      </c>
      <c r="M2136" s="2">
        <v>425</v>
      </c>
    </row>
    <row r="2137" spans="2:13" ht="12.75">
      <c r="B2137" s="278">
        <v>1000</v>
      </c>
      <c r="C2137" s="1" t="s">
        <v>609</v>
      </c>
      <c r="D2137" s="1" t="s">
        <v>666</v>
      </c>
      <c r="E2137" s="1" t="s">
        <v>201</v>
      </c>
      <c r="F2137" s="30" t="s">
        <v>887</v>
      </c>
      <c r="G2137" s="30" t="s">
        <v>835</v>
      </c>
      <c r="H2137" s="316">
        <f t="shared" si="145"/>
        <v>-181250</v>
      </c>
      <c r="I2137" s="256">
        <f t="shared" si="144"/>
        <v>2.3529411764705883</v>
      </c>
      <c r="K2137" t="s">
        <v>877</v>
      </c>
      <c r="M2137" s="2">
        <v>425</v>
      </c>
    </row>
    <row r="2138" spans="2:13" ht="12.75">
      <c r="B2138" s="203">
        <v>400</v>
      </c>
      <c r="C2138" s="15" t="s">
        <v>609</v>
      </c>
      <c r="D2138" s="15" t="s">
        <v>666</v>
      </c>
      <c r="E2138" s="15" t="s">
        <v>201</v>
      </c>
      <c r="F2138" s="33" t="s">
        <v>887</v>
      </c>
      <c r="G2138" s="33" t="s">
        <v>899</v>
      </c>
      <c r="H2138" s="316">
        <f t="shared" si="145"/>
        <v>-181650</v>
      </c>
      <c r="I2138" s="256">
        <f t="shared" si="144"/>
        <v>0.9411764705882353</v>
      </c>
      <c r="K2138" t="s">
        <v>877</v>
      </c>
      <c r="M2138" s="2">
        <v>425</v>
      </c>
    </row>
    <row r="2139" spans="2:13" ht="12.75">
      <c r="B2139" s="278">
        <v>2000</v>
      </c>
      <c r="C2139" s="1" t="s">
        <v>609</v>
      </c>
      <c r="D2139" s="1" t="s">
        <v>666</v>
      </c>
      <c r="E2139" s="1" t="s">
        <v>201</v>
      </c>
      <c r="F2139" s="30" t="s">
        <v>887</v>
      </c>
      <c r="G2139" s="30" t="s">
        <v>812</v>
      </c>
      <c r="H2139" s="316">
        <f t="shared" si="145"/>
        <v>-183650</v>
      </c>
      <c r="I2139" s="256">
        <f t="shared" si="144"/>
        <v>4.705882352941177</v>
      </c>
      <c r="K2139" t="s">
        <v>877</v>
      </c>
      <c r="M2139" s="2">
        <v>425</v>
      </c>
    </row>
    <row r="2140" spans="2:13" ht="12.75">
      <c r="B2140" s="278">
        <v>2000</v>
      </c>
      <c r="C2140" s="1" t="s">
        <v>609</v>
      </c>
      <c r="D2140" s="1" t="s">
        <v>666</v>
      </c>
      <c r="E2140" s="1" t="s">
        <v>201</v>
      </c>
      <c r="F2140" s="30" t="s">
        <v>887</v>
      </c>
      <c r="G2140" s="30" t="s">
        <v>896</v>
      </c>
      <c r="H2140" s="316">
        <f t="shared" si="145"/>
        <v>-185650</v>
      </c>
      <c r="I2140" s="256">
        <f t="shared" si="144"/>
        <v>4.705882352941177</v>
      </c>
      <c r="K2140" t="s">
        <v>877</v>
      </c>
      <c r="M2140" s="2">
        <v>425</v>
      </c>
    </row>
    <row r="2141" spans="1:13" s="60" customFormat="1" ht="12.75">
      <c r="A2141" s="14"/>
      <c r="B2141" s="279">
        <f>SUM(B2007:B2140)</f>
        <v>185650</v>
      </c>
      <c r="C2141" s="95"/>
      <c r="D2141" s="14"/>
      <c r="E2141" s="95" t="s">
        <v>201</v>
      </c>
      <c r="F2141" s="21"/>
      <c r="G2141" s="21"/>
      <c r="H2141" s="317">
        <v>0</v>
      </c>
      <c r="I2141" s="318">
        <f t="shared" si="144"/>
        <v>436.8235294117647</v>
      </c>
      <c r="M2141" s="2">
        <v>425</v>
      </c>
    </row>
    <row r="2142" spans="2:13" ht="12.75">
      <c r="B2142" s="278"/>
      <c r="D2142" s="15"/>
      <c r="H2142" s="316">
        <f aca="true" t="shared" si="146" ref="H2142:H2173">H2141-B2142</f>
        <v>0</v>
      </c>
      <c r="I2142" s="256">
        <f t="shared" si="144"/>
        <v>0</v>
      </c>
      <c r="M2142" s="2">
        <v>425</v>
      </c>
    </row>
    <row r="2143" spans="2:13" ht="12.75">
      <c r="B2143" s="278"/>
      <c r="D2143" s="15"/>
      <c r="H2143" s="316">
        <f t="shared" si="146"/>
        <v>0</v>
      </c>
      <c r="I2143" s="256">
        <f t="shared" si="144"/>
        <v>0</v>
      </c>
      <c r="M2143" s="2">
        <v>425</v>
      </c>
    </row>
    <row r="2144" spans="2:13" ht="12.75">
      <c r="B2144" s="278">
        <v>5000</v>
      </c>
      <c r="C2144" s="1" t="s">
        <v>312</v>
      </c>
      <c r="D2144" s="1" t="s">
        <v>666</v>
      </c>
      <c r="E2144" s="1" t="s">
        <v>822</v>
      </c>
      <c r="F2144" s="30" t="s">
        <v>901</v>
      </c>
      <c r="G2144" s="30" t="s">
        <v>20</v>
      </c>
      <c r="H2144" s="316">
        <f t="shared" si="146"/>
        <v>-5000</v>
      </c>
      <c r="I2144" s="256">
        <f t="shared" si="144"/>
        <v>11.764705882352942</v>
      </c>
      <c r="K2144" t="s">
        <v>718</v>
      </c>
      <c r="M2144" s="2">
        <v>425</v>
      </c>
    </row>
    <row r="2145" spans="2:13" ht="12.75">
      <c r="B2145" s="278">
        <v>5000</v>
      </c>
      <c r="C2145" s="1" t="s">
        <v>312</v>
      </c>
      <c r="D2145" s="1" t="s">
        <v>666</v>
      </c>
      <c r="E2145" s="1" t="s">
        <v>822</v>
      </c>
      <c r="F2145" s="30" t="s">
        <v>901</v>
      </c>
      <c r="G2145" s="30" t="s">
        <v>22</v>
      </c>
      <c r="H2145" s="316">
        <f t="shared" si="146"/>
        <v>-10000</v>
      </c>
      <c r="I2145" s="256">
        <f t="shared" si="144"/>
        <v>11.764705882352942</v>
      </c>
      <c r="K2145" t="s">
        <v>718</v>
      </c>
      <c r="M2145" s="2">
        <v>425</v>
      </c>
    </row>
    <row r="2146" spans="2:13" ht="12.75">
      <c r="B2146" s="278">
        <v>5000</v>
      </c>
      <c r="C2146" s="1" t="s">
        <v>312</v>
      </c>
      <c r="D2146" s="1" t="s">
        <v>666</v>
      </c>
      <c r="E2146" s="1" t="s">
        <v>822</v>
      </c>
      <c r="F2146" s="30" t="s">
        <v>901</v>
      </c>
      <c r="G2146" s="30" t="s">
        <v>96</v>
      </c>
      <c r="H2146" s="316">
        <f t="shared" si="146"/>
        <v>-15000</v>
      </c>
      <c r="I2146" s="256">
        <f t="shared" si="144"/>
        <v>11.764705882352942</v>
      </c>
      <c r="K2146" t="s">
        <v>718</v>
      </c>
      <c r="M2146" s="2">
        <v>425</v>
      </c>
    </row>
    <row r="2147" spans="2:13" ht="12.75">
      <c r="B2147" s="278">
        <v>5000</v>
      </c>
      <c r="C2147" s="1" t="s">
        <v>312</v>
      </c>
      <c r="D2147" s="1" t="s">
        <v>666</v>
      </c>
      <c r="E2147" s="1" t="s">
        <v>822</v>
      </c>
      <c r="F2147" s="30" t="s">
        <v>902</v>
      </c>
      <c r="G2147" s="33" t="s">
        <v>808</v>
      </c>
      <c r="H2147" s="316">
        <f t="shared" si="146"/>
        <v>-20000</v>
      </c>
      <c r="I2147" s="256">
        <f t="shared" si="144"/>
        <v>11.764705882352942</v>
      </c>
      <c r="K2147" t="s">
        <v>718</v>
      </c>
      <c r="M2147" s="2">
        <v>425</v>
      </c>
    </row>
    <row r="2148" spans="2:13" ht="12.75">
      <c r="B2148" s="203">
        <v>5000</v>
      </c>
      <c r="C2148" s="15" t="s">
        <v>312</v>
      </c>
      <c r="D2148" s="15" t="s">
        <v>666</v>
      </c>
      <c r="E2148" s="15" t="s">
        <v>822</v>
      </c>
      <c r="F2148" s="30" t="s">
        <v>902</v>
      </c>
      <c r="G2148" s="33" t="s">
        <v>810</v>
      </c>
      <c r="H2148" s="316">
        <f t="shared" si="146"/>
        <v>-25000</v>
      </c>
      <c r="I2148" s="256">
        <f t="shared" si="144"/>
        <v>11.764705882352942</v>
      </c>
      <c r="K2148" t="s">
        <v>718</v>
      </c>
      <c r="M2148" s="2">
        <v>425</v>
      </c>
    </row>
    <row r="2149" spans="2:13" ht="12.75">
      <c r="B2149" s="203">
        <v>5000</v>
      </c>
      <c r="C2149" s="41" t="s">
        <v>312</v>
      </c>
      <c r="D2149" s="15" t="s">
        <v>666</v>
      </c>
      <c r="E2149" s="41" t="s">
        <v>822</v>
      </c>
      <c r="F2149" s="30" t="s">
        <v>902</v>
      </c>
      <c r="G2149" s="30" t="s">
        <v>803</v>
      </c>
      <c r="H2149" s="316">
        <f t="shared" si="146"/>
        <v>-30000</v>
      </c>
      <c r="I2149" s="256">
        <f t="shared" si="144"/>
        <v>11.764705882352942</v>
      </c>
      <c r="K2149" t="s">
        <v>718</v>
      </c>
      <c r="M2149" s="2">
        <v>425</v>
      </c>
    </row>
    <row r="2150" spans="2:13" ht="12.75">
      <c r="B2150" s="278">
        <v>5000</v>
      </c>
      <c r="C2150" s="1" t="s">
        <v>312</v>
      </c>
      <c r="D2150" s="1" t="s">
        <v>666</v>
      </c>
      <c r="E2150" s="1" t="s">
        <v>822</v>
      </c>
      <c r="F2150" s="30" t="s">
        <v>903</v>
      </c>
      <c r="G2150" s="30" t="s">
        <v>632</v>
      </c>
      <c r="H2150" s="316">
        <f t="shared" si="146"/>
        <v>-35000</v>
      </c>
      <c r="I2150" s="256">
        <f t="shared" si="144"/>
        <v>11.764705882352942</v>
      </c>
      <c r="K2150" t="s">
        <v>718</v>
      </c>
      <c r="M2150" s="2">
        <v>425</v>
      </c>
    </row>
    <row r="2151" spans="2:13" ht="12.75">
      <c r="B2151" s="278">
        <v>5000</v>
      </c>
      <c r="C2151" s="1" t="s">
        <v>312</v>
      </c>
      <c r="D2151" s="1" t="s">
        <v>666</v>
      </c>
      <c r="E2151" s="1" t="s">
        <v>822</v>
      </c>
      <c r="F2151" s="30" t="s">
        <v>904</v>
      </c>
      <c r="G2151" s="30" t="s">
        <v>833</v>
      </c>
      <c r="H2151" s="316">
        <f t="shared" si="146"/>
        <v>-40000</v>
      </c>
      <c r="I2151" s="256">
        <f t="shared" si="144"/>
        <v>11.764705882352942</v>
      </c>
      <c r="K2151" t="s">
        <v>718</v>
      </c>
      <c r="M2151" s="2">
        <v>425</v>
      </c>
    </row>
    <row r="2152" spans="2:13" ht="12.75">
      <c r="B2152" s="278">
        <v>5000</v>
      </c>
      <c r="C2152" s="1" t="s">
        <v>312</v>
      </c>
      <c r="D2152" s="1" t="s">
        <v>666</v>
      </c>
      <c r="E2152" s="1" t="s">
        <v>822</v>
      </c>
      <c r="F2152" s="30" t="s">
        <v>904</v>
      </c>
      <c r="G2152" s="30" t="s">
        <v>865</v>
      </c>
      <c r="H2152" s="316">
        <f t="shared" si="146"/>
        <v>-45000</v>
      </c>
      <c r="I2152" s="256">
        <f t="shared" si="144"/>
        <v>11.764705882352942</v>
      </c>
      <c r="K2152" t="s">
        <v>718</v>
      </c>
      <c r="M2152" s="2">
        <v>425</v>
      </c>
    </row>
    <row r="2153" spans="2:13" ht="12.75">
      <c r="B2153" s="278">
        <v>5000</v>
      </c>
      <c r="C2153" s="1" t="s">
        <v>312</v>
      </c>
      <c r="D2153" s="1" t="s">
        <v>666</v>
      </c>
      <c r="E2153" s="1" t="s">
        <v>822</v>
      </c>
      <c r="F2153" s="30" t="s">
        <v>904</v>
      </c>
      <c r="G2153" s="30" t="s">
        <v>868</v>
      </c>
      <c r="H2153" s="316">
        <f t="shared" si="146"/>
        <v>-50000</v>
      </c>
      <c r="I2153" s="256">
        <f t="shared" si="144"/>
        <v>11.764705882352942</v>
      </c>
      <c r="K2153" t="s">
        <v>718</v>
      </c>
      <c r="M2153" s="2">
        <v>425</v>
      </c>
    </row>
    <row r="2154" spans="2:13" ht="12.75">
      <c r="B2154" s="203">
        <v>5000</v>
      </c>
      <c r="C2154" s="15" t="s">
        <v>312</v>
      </c>
      <c r="D2154" s="15" t="s">
        <v>666</v>
      </c>
      <c r="E2154" s="15" t="s">
        <v>822</v>
      </c>
      <c r="F2154" s="33" t="s">
        <v>905</v>
      </c>
      <c r="G2154" s="33" t="s">
        <v>765</v>
      </c>
      <c r="H2154" s="316">
        <f t="shared" si="146"/>
        <v>-55000</v>
      </c>
      <c r="I2154" s="256">
        <f t="shared" si="144"/>
        <v>11.764705882352942</v>
      </c>
      <c r="K2154" t="s">
        <v>818</v>
      </c>
      <c r="M2154" s="2">
        <v>425</v>
      </c>
    </row>
    <row r="2155" spans="2:13" ht="12.75">
      <c r="B2155" s="203">
        <v>5000</v>
      </c>
      <c r="C2155" s="15" t="s">
        <v>312</v>
      </c>
      <c r="D2155" s="15" t="s">
        <v>666</v>
      </c>
      <c r="E2155" s="15" t="s">
        <v>822</v>
      </c>
      <c r="F2155" s="33" t="s">
        <v>906</v>
      </c>
      <c r="G2155" s="33" t="s">
        <v>848</v>
      </c>
      <c r="H2155" s="316">
        <f t="shared" si="146"/>
        <v>-60000</v>
      </c>
      <c r="I2155" s="256">
        <f t="shared" si="144"/>
        <v>11.764705882352942</v>
      </c>
      <c r="K2155" t="s">
        <v>818</v>
      </c>
      <c r="M2155" s="2">
        <v>425</v>
      </c>
    </row>
    <row r="2156" spans="2:13" ht="12.75">
      <c r="B2156" s="203">
        <v>5000</v>
      </c>
      <c r="C2156" s="15" t="s">
        <v>312</v>
      </c>
      <c r="D2156" s="15" t="s">
        <v>666</v>
      </c>
      <c r="E2156" s="15" t="s">
        <v>822</v>
      </c>
      <c r="F2156" s="33" t="s">
        <v>907</v>
      </c>
      <c r="G2156" s="33" t="s">
        <v>640</v>
      </c>
      <c r="H2156" s="316">
        <f t="shared" si="146"/>
        <v>-65000</v>
      </c>
      <c r="I2156" s="256">
        <f t="shared" si="144"/>
        <v>11.764705882352942</v>
      </c>
      <c r="K2156" t="s">
        <v>818</v>
      </c>
      <c r="M2156" s="2">
        <v>425</v>
      </c>
    </row>
    <row r="2157" spans="2:13" ht="12.75">
      <c r="B2157" s="203">
        <v>5000</v>
      </c>
      <c r="C2157" s="15" t="s">
        <v>312</v>
      </c>
      <c r="D2157" s="15" t="s">
        <v>666</v>
      </c>
      <c r="E2157" s="15" t="s">
        <v>822</v>
      </c>
      <c r="F2157" s="33" t="s">
        <v>907</v>
      </c>
      <c r="G2157" s="33" t="s">
        <v>641</v>
      </c>
      <c r="H2157" s="316">
        <f t="shared" si="146"/>
        <v>-70000</v>
      </c>
      <c r="I2157" s="256">
        <f t="shared" si="144"/>
        <v>11.764705882352942</v>
      </c>
      <c r="K2157" t="s">
        <v>818</v>
      </c>
      <c r="M2157" s="2">
        <v>425</v>
      </c>
    </row>
    <row r="2158" spans="2:13" ht="12.75">
      <c r="B2158" s="203">
        <v>5000</v>
      </c>
      <c r="C2158" s="15" t="s">
        <v>312</v>
      </c>
      <c r="D2158" s="15" t="s">
        <v>666</v>
      </c>
      <c r="E2158" s="15" t="s">
        <v>822</v>
      </c>
      <c r="F2158" s="33" t="s">
        <v>908</v>
      </c>
      <c r="G2158" s="33" t="s">
        <v>860</v>
      </c>
      <c r="H2158" s="316">
        <f t="shared" si="146"/>
        <v>-75000</v>
      </c>
      <c r="I2158" s="256">
        <f t="shared" si="144"/>
        <v>11.764705882352942</v>
      </c>
      <c r="K2158" t="s">
        <v>818</v>
      </c>
      <c r="M2158" s="2">
        <v>425</v>
      </c>
    </row>
    <row r="2159" spans="2:13" ht="12.75">
      <c r="B2159" s="203">
        <v>5000</v>
      </c>
      <c r="C2159" s="15" t="s">
        <v>312</v>
      </c>
      <c r="D2159" s="15" t="s">
        <v>666</v>
      </c>
      <c r="E2159" s="15" t="s">
        <v>822</v>
      </c>
      <c r="F2159" s="33" t="s">
        <v>908</v>
      </c>
      <c r="G2159" s="33" t="s">
        <v>814</v>
      </c>
      <c r="H2159" s="316">
        <f t="shared" si="146"/>
        <v>-80000</v>
      </c>
      <c r="I2159" s="256">
        <f t="shared" si="144"/>
        <v>11.764705882352942</v>
      </c>
      <c r="K2159" t="s">
        <v>818</v>
      </c>
      <c r="M2159" s="2">
        <v>425</v>
      </c>
    </row>
    <row r="2160" spans="2:13" ht="12.75">
      <c r="B2160" s="203">
        <v>5000</v>
      </c>
      <c r="C2160" s="15" t="s">
        <v>312</v>
      </c>
      <c r="D2160" s="15" t="s">
        <v>666</v>
      </c>
      <c r="E2160" s="15" t="s">
        <v>822</v>
      </c>
      <c r="F2160" s="34" t="s">
        <v>909</v>
      </c>
      <c r="G2160" s="33" t="s">
        <v>833</v>
      </c>
      <c r="H2160" s="316">
        <f t="shared" si="146"/>
        <v>-85000</v>
      </c>
      <c r="I2160" s="256">
        <f t="shared" si="144"/>
        <v>11.764705882352942</v>
      </c>
      <c r="K2160" t="s">
        <v>818</v>
      </c>
      <c r="M2160" s="2">
        <v>425</v>
      </c>
    </row>
    <row r="2161" spans="2:13" ht="12.75">
      <c r="B2161" s="203">
        <v>5000</v>
      </c>
      <c r="C2161" s="15" t="s">
        <v>312</v>
      </c>
      <c r="D2161" s="15" t="s">
        <v>666</v>
      </c>
      <c r="E2161" s="15" t="s">
        <v>822</v>
      </c>
      <c r="F2161" s="34" t="s">
        <v>910</v>
      </c>
      <c r="G2161" s="33" t="s">
        <v>865</v>
      </c>
      <c r="H2161" s="316">
        <f t="shared" si="146"/>
        <v>-90000</v>
      </c>
      <c r="I2161" s="256">
        <f t="shared" si="144"/>
        <v>11.764705882352942</v>
      </c>
      <c r="K2161" t="s">
        <v>818</v>
      </c>
      <c r="M2161" s="2">
        <v>425</v>
      </c>
    </row>
    <row r="2162" spans="1:13" s="18" customFormat="1" ht="12.75">
      <c r="A2162" s="15"/>
      <c r="B2162" s="203">
        <v>5000</v>
      </c>
      <c r="C2162" s="15" t="s">
        <v>312</v>
      </c>
      <c r="D2162" s="15" t="s">
        <v>666</v>
      </c>
      <c r="E2162" s="15" t="s">
        <v>822</v>
      </c>
      <c r="F2162" s="39" t="s">
        <v>911</v>
      </c>
      <c r="G2162" s="33" t="s">
        <v>871</v>
      </c>
      <c r="H2162" s="316">
        <f t="shared" si="146"/>
        <v>-95000</v>
      </c>
      <c r="I2162" s="256">
        <f t="shared" si="144"/>
        <v>11.764705882352942</v>
      </c>
      <c r="K2162" t="s">
        <v>818</v>
      </c>
      <c r="M2162" s="2">
        <v>425</v>
      </c>
    </row>
    <row r="2163" spans="2:13" ht="12.75">
      <c r="B2163" s="278">
        <v>5000</v>
      </c>
      <c r="C2163" s="1" t="s">
        <v>312</v>
      </c>
      <c r="D2163" s="1" t="s">
        <v>666</v>
      </c>
      <c r="E2163" s="1" t="s">
        <v>822</v>
      </c>
      <c r="F2163" s="30" t="s">
        <v>912</v>
      </c>
      <c r="G2163" s="30" t="s">
        <v>50</v>
      </c>
      <c r="H2163" s="316">
        <f t="shared" si="146"/>
        <v>-100000</v>
      </c>
      <c r="I2163" s="256">
        <f t="shared" si="144"/>
        <v>11.764705882352942</v>
      </c>
      <c r="K2163" t="s">
        <v>877</v>
      </c>
      <c r="M2163" s="2">
        <v>425</v>
      </c>
    </row>
    <row r="2164" spans="2:13" ht="12.75">
      <c r="B2164" s="278">
        <v>5000</v>
      </c>
      <c r="C2164" s="1" t="s">
        <v>312</v>
      </c>
      <c r="D2164" s="1" t="s">
        <v>666</v>
      </c>
      <c r="E2164" s="1" t="s">
        <v>822</v>
      </c>
      <c r="F2164" s="30" t="s">
        <v>912</v>
      </c>
      <c r="G2164" s="30" t="s">
        <v>20</v>
      </c>
      <c r="H2164" s="316">
        <f t="shared" si="146"/>
        <v>-105000</v>
      </c>
      <c r="I2164" s="256">
        <f t="shared" si="144"/>
        <v>11.764705882352942</v>
      </c>
      <c r="K2164" t="s">
        <v>877</v>
      </c>
      <c r="M2164" s="2">
        <v>425</v>
      </c>
    </row>
    <row r="2165" spans="1:13" s="18" customFormat="1" ht="12.75">
      <c r="A2165" s="15"/>
      <c r="B2165" s="203">
        <v>8500</v>
      </c>
      <c r="C2165" s="1" t="s">
        <v>312</v>
      </c>
      <c r="D2165" s="1" t="s">
        <v>666</v>
      </c>
      <c r="E2165" s="1" t="s">
        <v>822</v>
      </c>
      <c r="F2165" s="33" t="s">
        <v>913</v>
      </c>
      <c r="G2165" s="30" t="s">
        <v>22</v>
      </c>
      <c r="H2165" s="316">
        <f t="shared" si="146"/>
        <v>-113500</v>
      </c>
      <c r="I2165" s="256">
        <f t="shared" si="144"/>
        <v>20</v>
      </c>
      <c r="K2165" t="s">
        <v>877</v>
      </c>
      <c r="M2165" s="2">
        <v>425</v>
      </c>
    </row>
    <row r="2166" spans="2:13" ht="12.75">
      <c r="B2166" s="278">
        <v>5000</v>
      </c>
      <c r="C2166" s="1" t="s">
        <v>312</v>
      </c>
      <c r="D2166" s="1" t="s">
        <v>666</v>
      </c>
      <c r="E2166" s="1" t="s">
        <v>822</v>
      </c>
      <c r="F2166" s="30" t="s">
        <v>914</v>
      </c>
      <c r="G2166" s="30" t="s">
        <v>808</v>
      </c>
      <c r="H2166" s="316">
        <f t="shared" si="146"/>
        <v>-118500</v>
      </c>
      <c r="I2166" s="256">
        <f t="shared" si="144"/>
        <v>11.764705882352942</v>
      </c>
      <c r="K2166" t="s">
        <v>877</v>
      </c>
      <c r="M2166" s="2">
        <v>425</v>
      </c>
    </row>
    <row r="2167" spans="1:13" s="18" customFormat="1" ht="12.75">
      <c r="A2167" s="15"/>
      <c r="B2167" s="203">
        <v>5000</v>
      </c>
      <c r="C2167" s="15" t="s">
        <v>312</v>
      </c>
      <c r="D2167" s="15" t="s">
        <v>666</v>
      </c>
      <c r="E2167" s="15" t="s">
        <v>822</v>
      </c>
      <c r="F2167" s="33" t="s">
        <v>915</v>
      </c>
      <c r="G2167" s="33" t="s">
        <v>810</v>
      </c>
      <c r="H2167" s="316">
        <f t="shared" si="146"/>
        <v>-123500</v>
      </c>
      <c r="I2167" s="256">
        <f t="shared" si="144"/>
        <v>11.764705882352942</v>
      </c>
      <c r="K2167" s="18" t="s">
        <v>877</v>
      </c>
      <c r="M2167" s="2">
        <v>425</v>
      </c>
    </row>
    <row r="2168" spans="2:13" ht="12.75">
      <c r="B2168" s="278">
        <v>5000</v>
      </c>
      <c r="C2168" s="1" t="s">
        <v>312</v>
      </c>
      <c r="D2168" s="1" t="s">
        <v>666</v>
      </c>
      <c r="E2168" s="1" t="s">
        <v>822</v>
      </c>
      <c r="F2168" s="30" t="s">
        <v>916</v>
      </c>
      <c r="G2168" s="30" t="s">
        <v>632</v>
      </c>
      <c r="H2168" s="316">
        <f t="shared" si="146"/>
        <v>-128500</v>
      </c>
      <c r="I2168" s="256">
        <f t="shared" si="144"/>
        <v>11.764705882352942</v>
      </c>
      <c r="K2168" t="s">
        <v>877</v>
      </c>
      <c r="M2168" s="2">
        <v>425</v>
      </c>
    </row>
    <row r="2169" spans="2:13" ht="12.75">
      <c r="B2169" s="278">
        <v>5000</v>
      </c>
      <c r="C2169" s="1" t="s">
        <v>312</v>
      </c>
      <c r="D2169" s="1" t="s">
        <v>666</v>
      </c>
      <c r="E2169" s="1" t="s">
        <v>822</v>
      </c>
      <c r="F2169" s="30" t="s">
        <v>916</v>
      </c>
      <c r="G2169" s="30" t="s">
        <v>640</v>
      </c>
      <c r="H2169" s="316">
        <f t="shared" si="146"/>
        <v>-133500</v>
      </c>
      <c r="I2169" s="256">
        <f t="shared" si="144"/>
        <v>11.764705882352942</v>
      </c>
      <c r="K2169" t="s">
        <v>877</v>
      </c>
      <c r="M2169" s="2">
        <v>425</v>
      </c>
    </row>
    <row r="2170" spans="2:13" ht="12.75">
      <c r="B2170" s="203">
        <v>5000</v>
      </c>
      <c r="C2170" s="15" t="s">
        <v>312</v>
      </c>
      <c r="D2170" s="15" t="s">
        <v>666</v>
      </c>
      <c r="E2170" s="15" t="s">
        <v>822</v>
      </c>
      <c r="F2170" s="39" t="s">
        <v>916</v>
      </c>
      <c r="G2170" s="33" t="s">
        <v>641</v>
      </c>
      <c r="H2170" s="316">
        <f t="shared" si="146"/>
        <v>-138500</v>
      </c>
      <c r="I2170" s="256">
        <f t="shared" si="144"/>
        <v>11.764705882352942</v>
      </c>
      <c r="K2170" t="s">
        <v>877</v>
      </c>
      <c r="M2170" s="2">
        <v>425</v>
      </c>
    </row>
    <row r="2171" spans="2:13" ht="12.75">
      <c r="B2171" s="278">
        <v>5000</v>
      </c>
      <c r="C2171" s="1" t="s">
        <v>312</v>
      </c>
      <c r="D2171" s="1" t="s">
        <v>666</v>
      </c>
      <c r="E2171" s="1" t="s">
        <v>822</v>
      </c>
      <c r="F2171" s="30" t="s">
        <v>917</v>
      </c>
      <c r="G2171" s="30" t="s">
        <v>860</v>
      </c>
      <c r="H2171" s="316">
        <f t="shared" si="146"/>
        <v>-143500</v>
      </c>
      <c r="I2171" s="256">
        <f t="shared" si="144"/>
        <v>11.764705882352942</v>
      </c>
      <c r="K2171" t="s">
        <v>877</v>
      </c>
      <c r="M2171" s="2">
        <v>425</v>
      </c>
    </row>
    <row r="2172" spans="2:13" ht="12.75">
      <c r="B2172" s="203">
        <v>5000</v>
      </c>
      <c r="C2172" s="15" t="s">
        <v>312</v>
      </c>
      <c r="D2172" s="15" t="s">
        <v>666</v>
      </c>
      <c r="E2172" s="15" t="s">
        <v>822</v>
      </c>
      <c r="F2172" s="33" t="s">
        <v>917</v>
      </c>
      <c r="G2172" s="33" t="s">
        <v>814</v>
      </c>
      <c r="H2172" s="316">
        <f t="shared" si="146"/>
        <v>-148500</v>
      </c>
      <c r="I2172" s="256">
        <f t="shared" si="144"/>
        <v>11.764705882352942</v>
      </c>
      <c r="K2172" t="s">
        <v>877</v>
      </c>
      <c r="M2172" s="2">
        <v>425</v>
      </c>
    </row>
    <row r="2173" spans="2:13" ht="12.75">
      <c r="B2173" s="278">
        <v>5000</v>
      </c>
      <c r="C2173" s="1" t="s">
        <v>312</v>
      </c>
      <c r="D2173" s="1" t="s">
        <v>666</v>
      </c>
      <c r="E2173" s="1" t="s">
        <v>822</v>
      </c>
      <c r="F2173" s="30" t="s">
        <v>918</v>
      </c>
      <c r="G2173" s="30" t="s">
        <v>812</v>
      </c>
      <c r="H2173" s="316">
        <f t="shared" si="146"/>
        <v>-153500</v>
      </c>
      <c r="I2173" s="256">
        <f t="shared" si="144"/>
        <v>11.764705882352942</v>
      </c>
      <c r="K2173" t="s">
        <v>877</v>
      </c>
      <c r="M2173" s="2">
        <v>425</v>
      </c>
    </row>
    <row r="2174" spans="1:13" s="60" customFormat="1" ht="12.75">
      <c r="A2174" s="14"/>
      <c r="B2174" s="279">
        <f>SUM(B2144:B2173)</f>
        <v>153500</v>
      </c>
      <c r="C2174" s="14" t="s">
        <v>312</v>
      </c>
      <c r="D2174" s="14"/>
      <c r="E2174" s="14"/>
      <c r="F2174" s="21"/>
      <c r="G2174" s="21"/>
      <c r="H2174" s="317">
        <v>0</v>
      </c>
      <c r="I2174" s="318">
        <f t="shared" si="144"/>
        <v>361.1764705882353</v>
      </c>
      <c r="M2174" s="2">
        <v>425</v>
      </c>
    </row>
    <row r="2175" spans="2:13" ht="12.75">
      <c r="B2175" s="278"/>
      <c r="H2175" s="316">
        <f aca="true" t="shared" si="147" ref="H2175:H2206">H2174-B2175</f>
        <v>0</v>
      </c>
      <c r="I2175" s="256">
        <f t="shared" si="144"/>
        <v>0</v>
      </c>
      <c r="M2175" s="2">
        <v>425</v>
      </c>
    </row>
    <row r="2176" spans="2:13" ht="12.75">
      <c r="B2176" s="278"/>
      <c r="H2176" s="316">
        <f t="shared" si="147"/>
        <v>0</v>
      </c>
      <c r="I2176" s="256">
        <f t="shared" si="144"/>
        <v>0</v>
      </c>
      <c r="M2176" s="2">
        <v>425</v>
      </c>
    </row>
    <row r="2177" spans="2:13" ht="12.75">
      <c r="B2177" s="278">
        <v>2000</v>
      </c>
      <c r="C2177" s="1" t="s">
        <v>313</v>
      </c>
      <c r="D2177" s="1" t="s">
        <v>666</v>
      </c>
      <c r="E2177" s="1" t="s">
        <v>822</v>
      </c>
      <c r="F2177" s="30" t="s">
        <v>802</v>
      </c>
      <c r="G2177" s="30" t="s">
        <v>20</v>
      </c>
      <c r="H2177" s="316">
        <f t="shared" si="147"/>
        <v>-2000</v>
      </c>
      <c r="I2177" s="256">
        <f t="shared" si="144"/>
        <v>4.705882352941177</v>
      </c>
      <c r="K2177" t="s">
        <v>718</v>
      </c>
      <c r="M2177" s="2">
        <v>425</v>
      </c>
    </row>
    <row r="2178" spans="2:13" ht="12.75">
      <c r="B2178" s="278">
        <v>2000</v>
      </c>
      <c r="C2178" s="1" t="s">
        <v>313</v>
      </c>
      <c r="D2178" s="1" t="s">
        <v>666</v>
      </c>
      <c r="E2178" s="1" t="s">
        <v>822</v>
      </c>
      <c r="F2178" s="30" t="s">
        <v>802</v>
      </c>
      <c r="G2178" s="30" t="s">
        <v>22</v>
      </c>
      <c r="H2178" s="316">
        <f t="shared" si="147"/>
        <v>-4000</v>
      </c>
      <c r="I2178" s="256">
        <f t="shared" si="144"/>
        <v>4.705882352941177</v>
      </c>
      <c r="K2178" t="s">
        <v>718</v>
      </c>
      <c r="M2178" s="2">
        <v>425</v>
      </c>
    </row>
    <row r="2179" spans="2:13" ht="12.75">
      <c r="B2179" s="278">
        <v>2000</v>
      </c>
      <c r="C2179" s="15" t="s">
        <v>313</v>
      </c>
      <c r="D2179" s="1" t="s">
        <v>666</v>
      </c>
      <c r="E2179" s="1" t="s">
        <v>822</v>
      </c>
      <c r="F2179" s="30" t="s">
        <v>919</v>
      </c>
      <c r="G2179" s="30" t="s">
        <v>22</v>
      </c>
      <c r="H2179" s="316">
        <f t="shared" si="147"/>
        <v>-6000</v>
      </c>
      <c r="I2179" s="256">
        <f t="shared" si="144"/>
        <v>4.705882352941177</v>
      </c>
      <c r="K2179" t="s">
        <v>718</v>
      </c>
      <c r="M2179" s="2">
        <v>425</v>
      </c>
    </row>
    <row r="2180" spans="2:13" ht="12.75">
      <c r="B2180" s="278">
        <v>2000</v>
      </c>
      <c r="C2180" s="1" t="s">
        <v>313</v>
      </c>
      <c r="D2180" s="1" t="s">
        <v>666</v>
      </c>
      <c r="E2180" s="1" t="s">
        <v>822</v>
      </c>
      <c r="F2180" s="30" t="s">
        <v>802</v>
      </c>
      <c r="G2180" s="30" t="s">
        <v>96</v>
      </c>
      <c r="H2180" s="316">
        <f t="shared" si="147"/>
        <v>-8000</v>
      </c>
      <c r="I2180" s="256">
        <f t="shared" si="144"/>
        <v>4.705882352941177</v>
      </c>
      <c r="K2180" t="s">
        <v>718</v>
      </c>
      <c r="M2180" s="2">
        <v>425</v>
      </c>
    </row>
    <row r="2181" spans="2:13" ht="12.75">
      <c r="B2181" s="278">
        <v>2000</v>
      </c>
      <c r="C2181" s="1" t="s">
        <v>313</v>
      </c>
      <c r="D2181" s="1" t="s">
        <v>666</v>
      </c>
      <c r="E2181" s="1" t="s">
        <v>822</v>
      </c>
      <c r="F2181" s="30" t="s">
        <v>802</v>
      </c>
      <c r="G2181" s="30" t="s">
        <v>99</v>
      </c>
      <c r="H2181" s="316">
        <f t="shared" si="147"/>
        <v>-10000</v>
      </c>
      <c r="I2181" s="256">
        <f t="shared" si="144"/>
        <v>4.705882352941177</v>
      </c>
      <c r="K2181" t="s">
        <v>718</v>
      </c>
      <c r="M2181" s="2">
        <v>425</v>
      </c>
    </row>
    <row r="2182" spans="2:13" ht="12.75">
      <c r="B2182" s="278">
        <v>2000</v>
      </c>
      <c r="C2182" s="1" t="s">
        <v>313</v>
      </c>
      <c r="D2182" s="1" t="s">
        <v>666</v>
      </c>
      <c r="E2182" s="1" t="s">
        <v>822</v>
      </c>
      <c r="F2182" s="30" t="s">
        <v>802</v>
      </c>
      <c r="G2182" s="30" t="s">
        <v>808</v>
      </c>
      <c r="H2182" s="316">
        <f t="shared" si="147"/>
        <v>-12000</v>
      </c>
      <c r="I2182" s="256">
        <f t="shared" si="144"/>
        <v>4.705882352941177</v>
      </c>
      <c r="K2182" t="s">
        <v>718</v>
      </c>
      <c r="M2182" s="2">
        <v>425</v>
      </c>
    </row>
    <row r="2183" spans="2:13" ht="12.75">
      <c r="B2183" s="203">
        <v>2000</v>
      </c>
      <c r="C2183" s="15" t="s">
        <v>313</v>
      </c>
      <c r="D2183" s="15" t="s">
        <v>666</v>
      </c>
      <c r="E2183" s="15" t="s">
        <v>822</v>
      </c>
      <c r="F2183" s="30" t="s">
        <v>802</v>
      </c>
      <c r="G2183" s="33" t="s">
        <v>810</v>
      </c>
      <c r="H2183" s="316">
        <f t="shared" si="147"/>
        <v>-14000</v>
      </c>
      <c r="I2183" s="256">
        <f t="shared" si="144"/>
        <v>4.705882352941177</v>
      </c>
      <c r="K2183" t="s">
        <v>718</v>
      </c>
      <c r="M2183" s="2">
        <v>425</v>
      </c>
    </row>
    <row r="2184" spans="2:13" ht="12.75">
      <c r="B2184" s="278">
        <v>2000</v>
      </c>
      <c r="C2184" s="1" t="s">
        <v>313</v>
      </c>
      <c r="D2184" s="15" t="s">
        <v>666</v>
      </c>
      <c r="E2184" s="1" t="s">
        <v>822</v>
      </c>
      <c r="F2184" s="30" t="s">
        <v>802</v>
      </c>
      <c r="G2184" s="30" t="s">
        <v>803</v>
      </c>
      <c r="H2184" s="316">
        <f t="shared" si="147"/>
        <v>-16000</v>
      </c>
      <c r="I2184" s="256">
        <f t="shared" si="144"/>
        <v>4.705882352941177</v>
      </c>
      <c r="K2184" t="s">
        <v>718</v>
      </c>
      <c r="M2184" s="2">
        <v>425</v>
      </c>
    </row>
    <row r="2185" spans="2:13" ht="12.75">
      <c r="B2185" s="278">
        <v>2000</v>
      </c>
      <c r="C2185" s="1" t="s">
        <v>313</v>
      </c>
      <c r="D2185" s="15" t="s">
        <v>666</v>
      </c>
      <c r="E2185" s="1" t="s">
        <v>822</v>
      </c>
      <c r="F2185" s="30" t="s">
        <v>802</v>
      </c>
      <c r="G2185" s="30" t="s">
        <v>827</v>
      </c>
      <c r="H2185" s="316">
        <f t="shared" si="147"/>
        <v>-18000</v>
      </c>
      <c r="I2185" s="256">
        <f t="shared" si="144"/>
        <v>4.705882352941177</v>
      </c>
      <c r="K2185" t="s">
        <v>718</v>
      </c>
      <c r="M2185" s="2">
        <v>425</v>
      </c>
    </row>
    <row r="2186" spans="2:13" ht="12.75">
      <c r="B2186" s="278">
        <v>2000</v>
      </c>
      <c r="C2186" s="1" t="s">
        <v>313</v>
      </c>
      <c r="D2186" s="1" t="s">
        <v>666</v>
      </c>
      <c r="E2186" s="1" t="s">
        <v>822</v>
      </c>
      <c r="F2186" s="30" t="s">
        <v>802</v>
      </c>
      <c r="G2186" s="30" t="s">
        <v>632</v>
      </c>
      <c r="H2186" s="316">
        <f t="shared" si="147"/>
        <v>-20000</v>
      </c>
      <c r="I2186" s="256">
        <f t="shared" si="144"/>
        <v>4.705882352941177</v>
      </c>
      <c r="K2186" t="s">
        <v>718</v>
      </c>
      <c r="M2186" s="2">
        <v>425</v>
      </c>
    </row>
    <row r="2187" spans="2:13" ht="12.75">
      <c r="B2187" s="278">
        <v>2000</v>
      </c>
      <c r="C2187" s="1" t="s">
        <v>313</v>
      </c>
      <c r="D2187" s="1" t="s">
        <v>666</v>
      </c>
      <c r="E2187" s="1" t="s">
        <v>822</v>
      </c>
      <c r="F2187" s="30" t="s">
        <v>802</v>
      </c>
      <c r="G2187" s="30" t="s">
        <v>640</v>
      </c>
      <c r="H2187" s="316">
        <f t="shared" si="147"/>
        <v>-22000</v>
      </c>
      <c r="I2187" s="256">
        <f t="shared" si="144"/>
        <v>4.705882352941177</v>
      </c>
      <c r="K2187" t="s">
        <v>718</v>
      </c>
      <c r="M2187" s="2">
        <v>425</v>
      </c>
    </row>
    <row r="2188" spans="2:13" ht="12.75">
      <c r="B2188" s="278">
        <v>2000</v>
      </c>
      <c r="C2188" s="1" t="s">
        <v>313</v>
      </c>
      <c r="D2188" s="1" t="s">
        <v>666</v>
      </c>
      <c r="E2188" s="1" t="s">
        <v>822</v>
      </c>
      <c r="F2188" s="30" t="s">
        <v>802</v>
      </c>
      <c r="G2188" s="30" t="s">
        <v>642</v>
      </c>
      <c r="H2188" s="316">
        <f t="shared" si="147"/>
        <v>-24000</v>
      </c>
      <c r="I2188" s="256">
        <f t="shared" si="144"/>
        <v>4.705882352941177</v>
      </c>
      <c r="K2188" t="s">
        <v>718</v>
      </c>
      <c r="M2188" s="2">
        <v>425</v>
      </c>
    </row>
    <row r="2189" spans="2:13" ht="12.75">
      <c r="B2189" s="278">
        <v>2000</v>
      </c>
      <c r="C2189" s="1" t="s">
        <v>313</v>
      </c>
      <c r="D2189" s="1" t="s">
        <v>666</v>
      </c>
      <c r="E2189" s="1" t="s">
        <v>822</v>
      </c>
      <c r="F2189" s="30" t="s">
        <v>802</v>
      </c>
      <c r="G2189" s="30" t="s">
        <v>805</v>
      </c>
      <c r="H2189" s="316">
        <f t="shared" si="147"/>
        <v>-26000</v>
      </c>
      <c r="I2189" s="256">
        <f t="shared" si="144"/>
        <v>4.705882352941177</v>
      </c>
      <c r="J2189" s="18"/>
      <c r="K2189" t="s">
        <v>718</v>
      </c>
      <c r="M2189" s="2">
        <v>425</v>
      </c>
    </row>
    <row r="2190" spans="2:13" ht="12.75">
      <c r="B2190" s="278">
        <v>2000</v>
      </c>
      <c r="C2190" s="1" t="s">
        <v>313</v>
      </c>
      <c r="D2190" s="1" t="s">
        <v>666</v>
      </c>
      <c r="E2190" s="1" t="s">
        <v>822</v>
      </c>
      <c r="F2190" s="30" t="s">
        <v>802</v>
      </c>
      <c r="G2190" s="30" t="s">
        <v>833</v>
      </c>
      <c r="H2190" s="316">
        <f t="shared" si="147"/>
        <v>-28000</v>
      </c>
      <c r="I2190" s="256">
        <f t="shared" si="144"/>
        <v>4.705882352941177</v>
      </c>
      <c r="K2190" t="s">
        <v>718</v>
      </c>
      <c r="M2190" s="2">
        <v>425</v>
      </c>
    </row>
    <row r="2191" spans="2:13" ht="12.75">
      <c r="B2191" s="278">
        <v>2000</v>
      </c>
      <c r="C2191" s="1" t="s">
        <v>313</v>
      </c>
      <c r="D2191" s="1" t="s">
        <v>666</v>
      </c>
      <c r="E2191" s="1" t="s">
        <v>822</v>
      </c>
      <c r="F2191" s="30" t="s">
        <v>802</v>
      </c>
      <c r="G2191" s="30" t="s">
        <v>865</v>
      </c>
      <c r="H2191" s="316">
        <f t="shared" si="147"/>
        <v>-30000</v>
      </c>
      <c r="I2191" s="256">
        <f t="shared" si="144"/>
        <v>4.705882352941177</v>
      </c>
      <c r="K2191" t="s">
        <v>718</v>
      </c>
      <c r="M2191" s="2">
        <v>425</v>
      </c>
    </row>
    <row r="2192" spans="2:13" ht="12.75">
      <c r="B2192" s="278">
        <v>2000</v>
      </c>
      <c r="C2192" s="1" t="s">
        <v>313</v>
      </c>
      <c r="D2192" s="1" t="s">
        <v>666</v>
      </c>
      <c r="E2192" s="1" t="s">
        <v>822</v>
      </c>
      <c r="F2192" s="30" t="s">
        <v>802</v>
      </c>
      <c r="G2192" s="30" t="s">
        <v>868</v>
      </c>
      <c r="H2192" s="316">
        <f t="shared" si="147"/>
        <v>-32000</v>
      </c>
      <c r="I2192" s="256">
        <f t="shared" si="144"/>
        <v>4.705882352941177</v>
      </c>
      <c r="K2192" t="s">
        <v>718</v>
      </c>
      <c r="M2192" s="2">
        <v>425</v>
      </c>
    </row>
    <row r="2193" spans="2:13" ht="12.75">
      <c r="B2193" s="278">
        <v>2000</v>
      </c>
      <c r="C2193" s="1" t="s">
        <v>313</v>
      </c>
      <c r="D2193" s="1" t="s">
        <v>666</v>
      </c>
      <c r="E2193" s="1" t="s">
        <v>822</v>
      </c>
      <c r="F2193" s="30" t="s">
        <v>802</v>
      </c>
      <c r="G2193" s="30" t="s">
        <v>835</v>
      </c>
      <c r="H2193" s="316">
        <f t="shared" si="147"/>
        <v>-34000</v>
      </c>
      <c r="I2193" s="256">
        <f t="shared" si="144"/>
        <v>4.705882352941177</v>
      </c>
      <c r="K2193" t="s">
        <v>718</v>
      </c>
      <c r="M2193" s="2">
        <v>425</v>
      </c>
    </row>
    <row r="2194" spans="2:13" ht="12.75">
      <c r="B2194" s="203">
        <v>2000</v>
      </c>
      <c r="C2194" s="15" t="s">
        <v>313</v>
      </c>
      <c r="D2194" s="15" t="s">
        <v>666</v>
      </c>
      <c r="E2194" s="15" t="s">
        <v>822</v>
      </c>
      <c r="F2194" s="33" t="s">
        <v>817</v>
      </c>
      <c r="G2194" s="33" t="s">
        <v>765</v>
      </c>
      <c r="H2194" s="316">
        <f t="shared" si="147"/>
        <v>-36000</v>
      </c>
      <c r="I2194" s="256">
        <f aca="true" t="shared" si="148" ref="I2194:I2257">+B2194/M2194</f>
        <v>4.705882352941177</v>
      </c>
      <c r="K2194" t="s">
        <v>818</v>
      </c>
      <c r="M2194" s="2">
        <v>425</v>
      </c>
    </row>
    <row r="2195" spans="2:13" ht="12.75">
      <c r="B2195" s="203">
        <v>2000</v>
      </c>
      <c r="C2195" s="15" t="s">
        <v>313</v>
      </c>
      <c r="D2195" s="15" t="s">
        <v>666</v>
      </c>
      <c r="E2195" s="15" t="s">
        <v>822</v>
      </c>
      <c r="F2195" s="33" t="s">
        <v>817</v>
      </c>
      <c r="G2195" s="33" t="s">
        <v>50</v>
      </c>
      <c r="H2195" s="316">
        <f t="shared" si="147"/>
        <v>-38000</v>
      </c>
      <c r="I2195" s="256">
        <f t="shared" si="148"/>
        <v>4.705882352941177</v>
      </c>
      <c r="K2195" t="s">
        <v>818</v>
      </c>
      <c r="M2195" s="2">
        <v>425</v>
      </c>
    </row>
    <row r="2196" spans="2:13" ht="12.75">
      <c r="B2196" s="203">
        <v>2000</v>
      </c>
      <c r="C2196" s="15" t="s">
        <v>313</v>
      </c>
      <c r="D2196" s="15" t="s">
        <v>666</v>
      </c>
      <c r="E2196" s="15" t="s">
        <v>822</v>
      </c>
      <c r="F2196" s="39" t="s">
        <v>817</v>
      </c>
      <c r="G2196" s="33" t="s">
        <v>96</v>
      </c>
      <c r="H2196" s="316">
        <f t="shared" si="147"/>
        <v>-40000</v>
      </c>
      <c r="I2196" s="256">
        <f t="shared" si="148"/>
        <v>4.705882352941177</v>
      </c>
      <c r="K2196" t="s">
        <v>818</v>
      </c>
      <c r="M2196" s="2">
        <v>425</v>
      </c>
    </row>
    <row r="2197" spans="2:13" ht="12.75">
      <c r="B2197" s="203">
        <v>2000</v>
      </c>
      <c r="C2197" s="15" t="s">
        <v>313</v>
      </c>
      <c r="D2197" s="15" t="s">
        <v>666</v>
      </c>
      <c r="E2197" s="15" t="s">
        <v>822</v>
      </c>
      <c r="F2197" s="33" t="s">
        <v>817</v>
      </c>
      <c r="G2197" s="33" t="s">
        <v>848</v>
      </c>
      <c r="H2197" s="316">
        <f t="shared" si="147"/>
        <v>-42000</v>
      </c>
      <c r="I2197" s="256">
        <f t="shared" si="148"/>
        <v>4.705882352941177</v>
      </c>
      <c r="K2197" t="s">
        <v>818</v>
      </c>
      <c r="M2197" s="2">
        <v>425</v>
      </c>
    </row>
    <row r="2198" spans="2:13" ht="12.75">
      <c r="B2198" s="203">
        <v>2000</v>
      </c>
      <c r="C2198" s="15" t="s">
        <v>313</v>
      </c>
      <c r="D2198" s="15" t="s">
        <v>666</v>
      </c>
      <c r="E2198" s="15" t="s">
        <v>822</v>
      </c>
      <c r="F2198" s="33" t="s">
        <v>817</v>
      </c>
      <c r="G2198" s="33" t="s">
        <v>632</v>
      </c>
      <c r="H2198" s="316">
        <f t="shared" si="147"/>
        <v>-44000</v>
      </c>
      <c r="I2198" s="256">
        <f t="shared" si="148"/>
        <v>4.705882352941177</v>
      </c>
      <c r="K2198" t="s">
        <v>818</v>
      </c>
      <c r="M2198" s="2">
        <v>425</v>
      </c>
    </row>
    <row r="2199" spans="2:13" ht="12.75">
      <c r="B2199" s="203">
        <v>2000</v>
      </c>
      <c r="C2199" s="15" t="s">
        <v>313</v>
      </c>
      <c r="D2199" s="15" t="s">
        <v>666</v>
      </c>
      <c r="E2199" s="15" t="s">
        <v>822</v>
      </c>
      <c r="F2199" s="33" t="s">
        <v>817</v>
      </c>
      <c r="G2199" s="33" t="s">
        <v>640</v>
      </c>
      <c r="H2199" s="316">
        <f t="shared" si="147"/>
        <v>-46000</v>
      </c>
      <c r="I2199" s="256">
        <f t="shared" si="148"/>
        <v>4.705882352941177</v>
      </c>
      <c r="K2199" t="s">
        <v>818</v>
      </c>
      <c r="M2199" s="2">
        <v>425</v>
      </c>
    </row>
    <row r="2200" spans="2:13" ht="12.75">
      <c r="B2200" s="338">
        <v>2000</v>
      </c>
      <c r="C2200" s="15" t="s">
        <v>313</v>
      </c>
      <c r="D2200" s="15" t="s">
        <v>666</v>
      </c>
      <c r="E2200" s="15" t="s">
        <v>822</v>
      </c>
      <c r="F2200" s="33" t="s">
        <v>817</v>
      </c>
      <c r="G2200" s="33" t="s">
        <v>641</v>
      </c>
      <c r="H2200" s="316">
        <f t="shared" si="147"/>
        <v>-48000</v>
      </c>
      <c r="I2200" s="256">
        <f t="shared" si="148"/>
        <v>4.705882352941177</v>
      </c>
      <c r="K2200" t="s">
        <v>818</v>
      </c>
      <c r="M2200" s="2">
        <v>425</v>
      </c>
    </row>
    <row r="2201" spans="2:13" ht="12.75">
      <c r="B2201" s="203">
        <v>2000</v>
      </c>
      <c r="C2201" s="15" t="s">
        <v>313</v>
      </c>
      <c r="D2201" s="15" t="s">
        <v>666</v>
      </c>
      <c r="E2201" s="15" t="s">
        <v>822</v>
      </c>
      <c r="F2201" s="33" t="s">
        <v>817</v>
      </c>
      <c r="G2201" s="33" t="s">
        <v>642</v>
      </c>
      <c r="H2201" s="316">
        <f t="shared" si="147"/>
        <v>-50000</v>
      </c>
      <c r="I2201" s="256">
        <f t="shared" si="148"/>
        <v>4.705882352941177</v>
      </c>
      <c r="K2201" t="s">
        <v>818</v>
      </c>
      <c r="M2201" s="2">
        <v>425</v>
      </c>
    </row>
    <row r="2202" spans="2:13" ht="12.75">
      <c r="B2202" s="203">
        <v>2000</v>
      </c>
      <c r="C2202" s="15" t="s">
        <v>313</v>
      </c>
      <c r="D2202" s="15" t="s">
        <v>666</v>
      </c>
      <c r="E2202" s="15" t="s">
        <v>822</v>
      </c>
      <c r="F2202" s="33" t="s">
        <v>817</v>
      </c>
      <c r="G2202" s="33" t="s">
        <v>860</v>
      </c>
      <c r="H2202" s="316">
        <f t="shared" si="147"/>
        <v>-52000</v>
      </c>
      <c r="I2202" s="256">
        <f t="shared" si="148"/>
        <v>4.705882352941177</v>
      </c>
      <c r="K2202" t="s">
        <v>818</v>
      </c>
      <c r="M2202" s="2">
        <v>425</v>
      </c>
    </row>
    <row r="2203" spans="1:13" s="18" customFormat="1" ht="12.75">
      <c r="A2203" s="15"/>
      <c r="B2203" s="203">
        <v>2000</v>
      </c>
      <c r="C2203" s="15" t="s">
        <v>313</v>
      </c>
      <c r="D2203" s="15" t="s">
        <v>666</v>
      </c>
      <c r="E2203" s="15" t="s">
        <v>822</v>
      </c>
      <c r="F2203" s="33" t="s">
        <v>817</v>
      </c>
      <c r="G2203" s="33" t="s">
        <v>814</v>
      </c>
      <c r="H2203" s="316">
        <f t="shared" si="147"/>
        <v>-54000</v>
      </c>
      <c r="I2203" s="256">
        <f t="shared" si="148"/>
        <v>4.705882352941177</v>
      </c>
      <c r="K2203" t="s">
        <v>818</v>
      </c>
      <c r="M2203" s="2">
        <v>425</v>
      </c>
    </row>
    <row r="2204" spans="2:13" ht="12.75">
      <c r="B2204" s="203">
        <v>2000</v>
      </c>
      <c r="C2204" s="15" t="s">
        <v>313</v>
      </c>
      <c r="D2204" s="15" t="s">
        <v>666</v>
      </c>
      <c r="E2204" s="15" t="s">
        <v>822</v>
      </c>
      <c r="F2204" s="33" t="s">
        <v>817</v>
      </c>
      <c r="G2204" s="33" t="s">
        <v>833</v>
      </c>
      <c r="H2204" s="316">
        <f t="shared" si="147"/>
        <v>-56000</v>
      </c>
      <c r="I2204" s="256">
        <f t="shared" si="148"/>
        <v>4.705882352941177</v>
      </c>
      <c r="K2204" t="s">
        <v>818</v>
      </c>
      <c r="M2204" s="2">
        <v>425</v>
      </c>
    </row>
    <row r="2205" spans="2:13" ht="12.75">
      <c r="B2205" s="203">
        <v>2000</v>
      </c>
      <c r="C2205" s="15" t="s">
        <v>313</v>
      </c>
      <c r="D2205" s="15" t="s">
        <v>666</v>
      </c>
      <c r="E2205" s="15" t="s">
        <v>822</v>
      </c>
      <c r="F2205" s="33" t="s">
        <v>817</v>
      </c>
      <c r="G2205" s="33" t="s">
        <v>865</v>
      </c>
      <c r="H2205" s="316">
        <f t="shared" si="147"/>
        <v>-58000</v>
      </c>
      <c r="I2205" s="256">
        <f t="shared" si="148"/>
        <v>4.705882352941177</v>
      </c>
      <c r="K2205" t="s">
        <v>818</v>
      </c>
      <c r="M2205" s="2">
        <v>425</v>
      </c>
    </row>
    <row r="2206" spans="2:13" ht="12.75">
      <c r="B2206" s="278">
        <v>2000</v>
      </c>
      <c r="C2206" s="1" t="s">
        <v>313</v>
      </c>
      <c r="D2206" s="1" t="s">
        <v>666</v>
      </c>
      <c r="E2206" s="1" t="s">
        <v>822</v>
      </c>
      <c r="F2206" s="30" t="s">
        <v>817</v>
      </c>
      <c r="G2206" s="30" t="s">
        <v>868</v>
      </c>
      <c r="H2206" s="316">
        <f t="shared" si="147"/>
        <v>-60000</v>
      </c>
      <c r="I2206" s="256">
        <f t="shared" si="148"/>
        <v>4.705882352941177</v>
      </c>
      <c r="K2206" t="s">
        <v>818</v>
      </c>
      <c r="M2206" s="2">
        <v>425</v>
      </c>
    </row>
    <row r="2207" spans="2:13" ht="12.75">
      <c r="B2207" s="203">
        <v>2000</v>
      </c>
      <c r="C2207" s="15" t="s">
        <v>313</v>
      </c>
      <c r="D2207" s="15" t="s">
        <v>666</v>
      </c>
      <c r="E2207" s="15" t="s">
        <v>822</v>
      </c>
      <c r="F2207" s="33" t="s">
        <v>817</v>
      </c>
      <c r="G2207" s="33" t="s">
        <v>871</v>
      </c>
      <c r="H2207" s="316">
        <f aca="true" t="shared" si="149" ref="H2207:H2236">H2206-B2207</f>
        <v>-62000</v>
      </c>
      <c r="I2207" s="256">
        <f t="shared" si="148"/>
        <v>4.705882352941177</v>
      </c>
      <c r="K2207" t="s">
        <v>818</v>
      </c>
      <c r="M2207" s="2">
        <v>425</v>
      </c>
    </row>
    <row r="2208" spans="2:13" ht="12.75">
      <c r="B2208" s="278">
        <v>2000</v>
      </c>
      <c r="C2208" s="1" t="s">
        <v>313</v>
      </c>
      <c r="D2208" s="1" t="s">
        <v>666</v>
      </c>
      <c r="E2208" s="1" t="s">
        <v>822</v>
      </c>
      <c r="F2208" s="30" t="s">
        <v>817</v>
      </c>
      <c r="G2208" s="30" t="s">
        <v>812</v>
      </c>
      <c r="H2208" s="316">
        <f t="shared" si="149"/>
        <v>-64000</v>
      </c>
      <c r="I2208" s="256">
        <f t="shared" si="148"/>
        <v>4.705882352941177</v>
      </c>
      <c r="K2208" t="s">
        <v>818</v>
      </c>
      <c r="M2208" s="2">
        <v>425</v>
      </c>
    </row>
    <row r="2209" spans="2:13" ht="12.75">
      <c r="B2209" s="203">
        <v>2000</v>
      </c>
      <c r="C2209" s="15" t="s">
        <v>313</v>
      </c>
      <c r="D2209" s="15" t="s">
        <v>666</v>
      </c>
      <c r="E2209" s="15" t="s">
        <v>822</v>
      </c>
      <c r="F2209" s="33" t="s">
        <v>887</v>
      </c>
      <c r="G2209" s="33" t="s">
        <v>50</v>
      </c>
      <c r="H2209" s="316">
        <f t="shared" si="149"/>
        <v>-66000</v>
      </c>
      <c r="I2209" s="256">
        <f t="shared" si="148"/>
        <v>4.705882352941177</v>
      </c>
      <c r="K2209" t="s">
        <v>877</v>
      </c>
      <c r="M2209" s="2">
        <v>425</v>
      </c>
    </row>
    <row r="2210" spans="2:13" ht="12.75">
      <c r="B2210" s="278">
        <v>2000</v>
      </c>
      <c r="C2210" s="1" t="s">
        <v>313</v>
      </c>
      <c r="D2210" s="1" t="s">
        <v>666</v>
      </c>
      <c r="E2210" s="1" t="s">
        <v>822</v>
      </c>
      <c r="F2210" s="33" t="s">
        <v>887</v>
      </c>
      <c r="G2210" s="30" t="s">
        <v>20</v>
      </c>
      <c r="H2210" s="316">
        <f t="shared" si="149"/>
        <v>-68000</v>
      </c>
      <c r="I2210" s="256">
        <f t="shared" si="148"/>
        <v>4.705882352941177</v>
      </c>
      <c r="K2210" t="s">
        <v>877</v>
      </c>
      <c r="M2210" s="2">
        <v>425</v>
      </c>
    </row>
    <row r="2211" spans="2:13" ht="12.75">
      <c r="B2211" s="278">
        <v>2000</v>
      </c>
      <c r="C2211" s="1" t="s">
        <v>313</v>
      </c>
      <c r="D2211" s="1" t="s">
        <v>666</v>
      </c>
      <c r="E2211" s="1" t="s">
        <v>822</v>
      </c>
      <c r="F2211" s="30" t="s">
        <v>887</v>
      </c>
      <c r="G2211" s="30" t="s">
        <v>22</v>
      </c>
      <c r="H2211" s="316">
        <f t="shared" si="149"/>
        <v>-70000</v>
      </c>
      <c r="I2211" s="256">
        <f t="shared" si="148"/>
        <v>4.705882352941177</v>
      </c>
      <c r="K2211" t="s">
        <v>877</v>
      </c>
      <c r="M2211" s="2">
        <v>425</v>
      </c>
    </row>
    <row r="2212" spans="2:13" ht="12.75">
      <c r="B2212" s="278">
        <v>2000</v>
      </c>
      <c r="C2212" s="1" t="s">
        <v>313</v>
      </c>
      <c r="D2212" s="1" t="s">
        <v>666</v>
      </c>
      <c r="E2212" s="1" t="s">
        <v>822</v>
      </c>
      <c r="F2212" s="30" t="s">
        <v>887</v>
      </c>
      <c r="G2212" s="30" t="s">
        <v>96</v>
      </c>
      <c r="H2212" s="316">
        <f t="shared" si="149"/>
        <v>-72000</v>
      </c>
      <c r="I2212" s="256">
        <f t="shared" si="148"/>
        <v>4.705882352941177</v>
      </c>
      <c r="K2212" t="s">
        <v>877</v>
      </c>
      <c r="M2212" s="2">
        <v>425</v>
      </c>
    </row>
    <row r="2213" spans="2:13" ht="12.75">
      <c r="B2213" s="278">
        <v>2000</v>
      </c>
      <c r="C2213" s="1" t="s">
        <v>313</v>
      </c>
      <c r="D2213" s="1" t="s">
        <v>666</v>
      </c>
      <c r="E2213" s="1" t="s">
        <v>822</v>
      </c>
      <c r="F2213" s="30" t="s">
        <v>887</v>
      </c>
      <c r="G2213" s="30" t="s">
        <v>808</v>
      </c>
      <c r="H2213" s="316">
        <f t="shared" si="149"/>
        <v>-74000</v>
      </c>
      <c r="I2213" s="256">
        <f t="shared" si="148"/>
        <v>4.705882352941177</v>
      </c>
      <c r="K2213" t="s">
        <v>877</v>
      </c>
      <c r="M2213" s="2">
        <v>425</v>
      </c>
    </row>
    <row r="2214" spans="2:13" ht="12.75">
      <c r="B2214" s="278">
        <v>500</v>
      </c>
      <c r="C2214" s="1" t="s">
        <v>313</v>
      </c>
      <c r="D2214" s="1" t="s">
        <v>666</v>
      </c>
      <c r="E2214" s="1" t="s">
        <v>822</v>
      </c>
      <c r="F2214" s="33" t="s">
        <v>887</v>
      </c>
      <c r="G2214" s="30" t="s">
        <v>808</v>
      </c>
      <c r="H2214" s="316">
        <f t="shared" si="149"/>
        <v>-74500</v>
      </c>
      <c r="I2214" s="256">
        <f t="shared" si="148"/>
        <v>1.1764705882352942</v>
      </c>
      <c r="K2214" t="s">
        <v>877</v>
      </c>
      <c r="M2214" s="2">
        <v>425</v>
      </c>
    </row>
    <row r="2215" spans="2:13" ht="12.75">
      <c r="B2215" s="278">
        <v>2000</v>
      </c>
      <c r="C2215" s="1" t="s">
        <v>313</v>
      </c>
      <c r="D2215" s="1" t="s">
        <v>666</v>
      </c>
      <c r="E2215" s="1" t="s">
        <v>822</v>
      </c>
      <c r="F2215" s="30" t="s">
        <v>887</v>
      </c>
      <c r="G2215" s="30" t="s">
        <v>810</v>
      </c>
      <c r="H2215" s="316">
        <f t="shared" si="149"/>
        <v>-76500</v>
      </c>
      <c r="I2215" s="256">
        <f t="shared" si="148"/>
        <v>4.705882352941177</v>
      </c>
      <c r="K2215" t="s">
        <v>877</v>
      </c>
      <c r="M2215" s="2">
        <v>425</v>
      </c>
    </row>
    <row r="2216" spans="2:13" ht="12.75">
      <c r="B2216" s="278">
        <v>500</v>
      </c>
      <c r="C2216" s="1" t="s">
        <v>313</v>
      </c>
      <c r="D2216" s="1" t="s">
        <v>666</v>
      </c>
      <c r="E2216" s="1" t="s">
        <v>822</v>
      </c>
      <c r="F2216" s="30" t="s">
        <v>887</v>
      </c>
      <c r="G2216" s="30" t="s">
        <v>810</v>
      </c>
      <c r="H2216" s="316">
        <f t="shared" si="149"/>
        <v>-77000</v>
      </c>
      <c r="I2216" s="256">
        <f t="shared" si="148"/>
        <v>1.1764705882352942</v>
      </c>
      <c r="K2216" t="s">
        <v>877</v>
      </c>
      <c r="M2216" s="2">
        <v>425</v>
      </c>
    </row>
    <row r="2217" spans="2:13" ht="12.75">
      <c r="B2217" s="278">
        <v>2000</v>
      </c>
      <c r="C2217" s="1" t="s">
        <v>313</v>
      </c>
      <c r="D2217" s="1" t="s">
        <v>666</v>
      </c>
      <c r="E2217" s="1" t="s">
        <v>822</v>
      </c>
      <c r="F2217" s="30" t="s">
        <v>887</v>
      </c>
      <c r="G2217" s="30" t="s">
        <v>803</v>
      </c>
      <c r="H2217" s="316">
        <f t="shared" si="149"/>
        <v>-79000</v>
      </c>
      <c r="I2217" s="256">
        <f t="shared" si="148"/>
        <v>4.705882352941177</v>
      </c>
      <c r="K2217" t="s">
        <v>877</v>
      </c>
      <c r="M2217" s="2">
        <v>425</v>
      </c>
    </row>
    <row r="2218" spans="2:13" ht="12.75">
      <c r="B2218" s="278">
        <v>2000</v>
      </c>
      <c r="C2218" s="1" t="s">
        <v>313</v>
      </c>
      <c r="D2218" s="1" t="s">
        <v>666</v>
      </c>
      <c r="E2218" s="1" t="s">
        <v>822</v>
      </c>
      <c r="F2218" s="30" t="s">
        <v>887</v>
      </c>
      <c r="G2218" s="30" t="s">
        <v>632</v>
      </c>
      <c r="H2218" s="316">
        <f t="shared" si="149"/>
        <v>-81000</v>
      </c>
      <c r="I2218" s="256">
        <f t="shared" si="148"/>
        <v>4.705882352941177</v>
      </c>
      <c r="K2218" t="s">
        <v>877</v>
      </c>
      <c r="M2218" s="2">
        <v>425</v>
      </c>
    </row>
    <row r="2219" spans="2:13" ht="12.75">
      <c r="B2219" s="340">
        <v>500</v>
      </c>
      <c r="C2219" s="1" t="s">
        <v>313</v>
      </c>
      <c r="D2219" s="1" t="s">
        <v>666</v>
      </c>
      <c r="E2219" s="1" t="s">
        <v>822</v>
      </c>
      <c r="F2219" s="30" t="s">
        <v>887</v>
      </c>
      <c r="G2219" s="30" t="s">
        <v>632</v>
      </c>
      <c r="H2219" s="316">
        <f t="shared" si="149"/>
        <v>-81500</v>
      </c>
      <c r="I2219" s="256">
        <f t="shared" si="148"/>
        <v>1.1764705882352942</v>
      </c>
      <c r="K2219" t="s">
        <v>877</v>
      </c>
      <c r="M2219" s="2">
        <v>425</v>
      </c>
    </row>
    <row r="2220" spans="2:13" ht="12.75">
      <c r="B2220" s="340">
        <v>2000</v>
      </c>
      <c r="C2220" s="1" t="s">
        <v>313</v>
      </c>
      <c r="D2220" s="1" t="s">
        <v>666</v>
      </c>
      <c r="E2220" s="1" t="s">
        <v>822</v>
      </c>
      <c r="F2220" s="30" t="s">
        <v>887</v>
      </c>
      <c r="G2220" s="30" t="s">
        <v>640</v>
      </c>
      <c r="H2220" s="316">
        <f t="shared" si="149"/>
        <v>-83500</v>
      </c>
      <c r="I2220" s="256">
        <f t="shared" si="148"/>
        <v>4.705882352941177</v>
      </c>
      <c r="K2220" t="s">
        <v>877</v>
      </c>
      <c r="M2220" s="2">
        <v>425</v>
      </c>
    </row>
    <row r="2221" spans="2:13" ht="12.75">
      <c r="B2221" s="340">
        <v>500</v>
      </c>
      <c r="C2221" s="1" t="s">
        <v>313</v>
      </c>
      <c r="D2221" s="1" t="s">
        <v>666</v>
      </c>
      <c r="E2221" s="1" t="s">
        <v>822</v>
      </c>
      <c r="F2221" s="30" t="s">
        <v>887</v>
      </c>
      <c r="G2221" s="30" t="s">
        <v>640</v>
      </c>
      <c r="H2221" s="316">
        <f t="shared" si="149"/>
        <v>-84000</v>
      </c>
      <c r="I2221" s="256">
        <f t="shared" si="148"/>
        <v>1.1764705882352942</v>
      </c>
      <c r="K2221" t="s">
        <v>877</v>
      </c>
      <c r="M2221" s="2">
        <v>425</v>
      </c>
    </row>
    <row r="2222" spans="2:13" ht="12.75">
      <c r="B2222" s="203">
        <v>2000</v>
      </c>
      <c r="C2222" s="15" t="s">
        <v>313</v>
      </c>
      <c r="D2222" s="15" t="s">
        <v>666</v>
      </c>
      <c r="E2222" s="15" t="s">
        <v>822</v>
      </c>
      <c r="F2222" s="33" t="s">
        <v>887</v>
      </c>
      <c r="G2222" s="33" t="s">
        <v>641</v>
      </c>
      <c r="H2222" s="316">
        <f t="shared" si="149"/>
        <v>-86000</v>
      </c>
      <c r="I2222" s="256">
        <f t="shared" si="148"/>
        <v>4.705882352941177</v>
      </c>
      <c r="K2222" t="s">
        <v>877</v>
      </c>
      <c r="M2222" s="2">
        <v>425</v>
      </c>
    </row>
    <row r="2223" spans="2:13" ht="12.75">
      <c r="B2223" s="278">
        <v>1000</v>
      </c>
      <c r="C2223" s="1" t="s">
        <v>313</v>
      </c>
      <c r="D2223" s="1" t="s">
        <v>666</v>
      </c>
      <c r="E2223" s="1" t="s">
        <v>822</v>
      </c>
      <c r="F2223" s="30" t="s">
        <v>887</v>
      </c>
      <c r="G2223" s="30" t="s">
        <v>641</v>
      </c>
      <c r="H2223" s="316">
        <f t="shared" si="149"/>
        <v>-87000</v>
      </c>
      <c r="I2223" s="256">
        <f t="shared" si="148"/>
        <v>2.3529411764705883</v>
      </c>
      <c r="K2223" t="s">
        <v>877</v>
      </c>
      <c r="M2223" s="2">
        <v>425</v>
      </c>
    </row>
    <row r="2224" spans="2:13" ht="12.75">
      <c r="B2224" s="278">
        <v>2000</v>
      </c>
      <c r="C2224" s="1" t="s">
        <v>313</v>
      </c>
      <c r="D2224" s="1" t="s">
        <v>666</v>
      </c>
      <c r="E2224" s="1" t="s">
        <v>822</v>
      </c>
      <c r="F2224" s="30" t="s">
        <v>887</v>
      </c>
      <c r="G2224" s="30" t="s">
        <v>642</v>
      </c>
      <c r="H2224" s="316">
        <f t="shared" si="149"/>
        <v>-89000</v>
      </c>
      <c r="I2224" s="256">
        <f t="shared" si="148"/>
        <v>4.705882352941177</v>
      </c>
      <c r="J2224" s="18"/>
      <c r="K2224" t="s">
        <v>877</v>
      </c>
      <c r="M2224" s="2">
        <v>425</v>
      </c>
    </row>
    <row r="2225" spans="2:13" ht="12.75">
      <c r="B2225" s="278">
        <v>500</v>
      </c>
      <c r="C2225" s="1" t="s">
        <v>313</v>
      </c>
      <c r="D2225" s="1" t="s">
        <v>666</v>
      </c>
      <c r="E2225" s="1" t="s">
        <v>822</v>
      </c>
      <c r="F2225" s="30" t="s">
        <v>887</v>
      </c>
      <c r="G2225" s="30" t="s">
        <v>642</v>
      </c>
      <c r="H2225" s="316">
        <f t="shared" si="149"/>
        <v>-89500</v>
      </c>
      <c r="I2225" s="256">
        <f t="shared" si="148"/>
        <v>1.1764705882352942</v>
      </c>
      <c r="K2225" t="s">
        <v>877</v>
      </c>
      <c r="M2225" s="2">
        <v>425</v>
      </c>
    </row>
    <row r="2226" spans="2:13" ht="12.75">
      <c r="B2226" s="278">
        <v>1000</v>
      </c>
      <c r="C2226" s="1" t="s">
        <v>313</v>
      </c>
      <c r="D2226" s="1" t="s">
        <v>666</v>
      </c>
      <c r="E2226" s="1" t="s">
        <v>822</v>
      </c>
      <c r="F2226" s="30" t="s">
        <v>887</v>
      </c>
      <c r="G2226" s="30" t="s">
        <v>642</v>
      </c>
      <c r="H2226" s="316">
        <f t="shared" si="149"/>
        <v>-90500</v>
      </c>
      <c r="I2226" s="256">
        <f t="shared" si="148"/>
        <v>2.3529411764705883</v>
      </c>
      <c r="K2226" t="s">
        <v>877</v>
      </c>
      <c r="M2226" s="2">
        <v>425</v>
      </c>
    </row>
    <row r="2227" spans="1:13" s="18" customFormat="1" ht="12.75">
      <c r="A2227" s="15"/>
      <c r="B2227" s="278">
        <v>2000</v>
      </c>
      <c r="C2227" s="1" t="s">
        <v>313</v>
      </c>
      <c r="D2227" s="1" t="s">
        <v>666</v>
      </c>
      <c r="E2227" s="1" t="s">
        <v>822</v>
      </c>
      <c r="F2227" s="30" t="s">
        <v>887</v>
      </c>
      <c r="G2227" s="30" t="s">
        <v>860</v>
      </c>
      <c r="H2227" s="316">
        <f t="shared" si="149"/>
        <v>-92500</v>
      </c>
      <c r="I2227" s="256">
        <f t="shared" si="148"/>
        <v>4.705882352941177</v>
      </c>
      <c r="K2227" t="s">
        <v>877</v>
      </c>
      <c r="M2227" s="2">
        <v>425</v>
      </c>
    </row>
    <row r="2228" spans="2:13" ht="12.75">
      <c r="B2228" s="278">
        <v>500</v>
      </c>
      <c r="C2228" s="1" t="s">
        <v>313</v>
      </c>
      <c r="D2228" s="1" t="s">
        <v>666</v>
      </c>
      <c r="E2228" s="1" t="s">
        <v>822</v>
      </c>
      <c r="F2228" s="30" t="s">
        <v>887</v>
      </c>
      <c r="G2228" s="30" t="s">
        <v>860</v>
      </c>
      <c r="H2228" s="316">
        <f t="shared" si="149"/>
        <v>-93000</v>
      </c>
      <c r="I2228" s="256">
        <f t="shared" si="148"/>
        <v>1.1764705882352942</v>
      </c>
      <c r="K2228" t="s">
        <v>877</v>
      </c>
      <c r="M2228" s="2">
        <v>425</v>
      </c>
    </row>
    <row r="2229" spans="1:13" s="18" customFormat="1" ht="12.75">
      <c r="A2229" s="15"/>
      <c r="B2229" s="203">
        <v>500</v>
      </c>
      <c r="C2229" s="1" t="s">
        <v>313</v>
      </c>
      <c r="D2229" s="15" t="s">
        <v>666</v>
      </c>
      <c r="E2229" s="15" t="s">
        <v>822</v>
      </c>
      <c r="F2229" s="33" t="s">
        <v>887</v>
      </c>
      <c r="G2229" s="33" t="s">
        <v>814</v>
      </c>
      <c r="H2229" s="316">
        <f t="shared" si="149"/>
        <v>-93500</v>
      </c>
      <c r="I2229" s="256">
        <f t="shared" si="148"/>
        <v>1.1764705882352942</v>
      </c>
      <c r="K2229" t="s">
        <v>877</v>
      </c>
      <c r="M2229" s="2">
        <v>425</v>
      </c>
    </row>
    <row r="2230" spans="2:13" ht="12.75">
      <c r="B2230" s="278">
        <v>2000</v>
      </c>
      <c r="C2230" s="1" t="s">
        <v>313</v>
      </c>
      <c r="D2230" s="1" t="s">
        <v>666</v>
      </c>
      <c r="E2230" s="1" t="s">
        <v>822</v>
      </c>
      <c r="F2230" s="33" t="s">
        <v>887</v>
      </c>
      <c r="G2230" s="30" t="s">
        <v>814</v>
      </c>
      <c r="H2230" s="316">
        <f t="shared" si="149"/>
        <v>-95500</v>
      </c>
      <c r="I2230" s="256">
        <f t="shared" si="148"/>
        <v>4.705882352941177</v>
      </c>
      <c r="K2230" t="s">
        <v>877</v>
      </c>
      <c r="M2230" s="2">
        <v>425</v>
      </c>
    </row>
    <row r="2231" spans="2:13" ht="12.75">
      <c r="B2231" s="203">
        <v>2000</v>
      </c>
      <c r="C2231" s="1" t="s">
        <v>313</v>
      </c>
      <c r="D2231" s="1" t="s">
        <v>666</v>
      </c>
      <c r="E2231" s="1" t="s">
        <v>822</v>
      </c>
      <c r="F2231" s="30" t="s">
        <v>887</v>
      </c>
      <c r="G2231" s="30" t="s">
        <v>833</v>
      </c>
      <c r="H2231" s="316">
        <f t="shared" si="149"/>
        <v>-97500</v>
      </c>
      <c r="I2231" s="256">
        <f t="shared" si="148"/>
        <v>4.705882352941177</v>
      </c>
      <c r="K2231" t="s">
        <v>877</v>
      </c>
      <c r="M2231" s="2">
        <v>425</v>
      </c>
    </row>
    <row r="2232" spans="2:13" ht="12.75">
      <c r="B2232" s="203">
        <v>500</v>
      </c>
      <c r="C2232" s="1" t="s">
        <v>313</v>
      </c>
      <c r="D2232" s="1" t="s">
        <v>666</v>
      </c>
      <c r="E2232" s="1" t="s">
        <v>822</v>
      </c>
      <c r="F2232" s="30" t="s">
        <v>887</v>
      </c>
      <c r="G2232" s="30" t="s">
        <v>833</v>
      </c>
      <c r="H2232" s="316">
        <f t="shared" si="149"/>
        <v>-98000</v>
      </c>
      <c r="I2232" s="256">
        <f t="shared" si="148"/>
        <v>1.1764705882352942</v>
      </c>
      <c r="K2232" t="s">
        <v>877</v>
      </c>
      <c r="M2232" s="2">
        <v>425</v>
      </c>
    </row>
    <row r="2233" spans="2:13" ht="12.75">
      <c r="B2233" s="203">
        <v>500</v>
      </c>
      <c r="C2233" s="1" t="s">
        <v>313</v>
      </c>
      <c r="D2233" s="1" t="s">
        <v>666</v>
      </c>
      <c r="E2233" s="1" t="s">
        <v>822</v>
      </c>
      <c r="F2233" s="30" t="s">
        <v>887</v>
      </c>
      <c r="G2233" s="30" t="s">
        <v>812</v>
      </c>
      <c r="H2233" s="316">
        <f t="shared" si="149"/>
        <v>-98500</v>
      </c>
      <c r="I2233" s="256">
        <f t="shared" si="148"/>
        <v>1.1764705882352942</v>
      </c>
      <c r="K2233" t="s">
        <v>877</v>
      </c>
      <c r="M2233" s="2">
        <v>425</v>
      </c>
    </row>
    <row r="2234" spans="2:13" ht="12.75">
      <c r="B2234" s="203">
        <v>2000</v>
      </c>
      <c r="C2234" s="1" t="s">
        <v>313</v>
      </c>
      <c r="D2234" s="1" t="s">
        <v>666</v>
      </c>
      <c r="E2234" s="1" t="s">
        <v>822</v>
      </c>
      <c r="F2234" s="30" t="s">
        <v>887</v>
      </c>
      <c r="G2234" s="30" t="s">
        <v>812</v>
      </c>
      <c r="H2234" s="316">
        <f t="shared" si="149"/>
        <v>-100500</v>
      </c>
      <c r="I2234" s="256">
        <f t="shared" si="148"/>
        <v>4.705882352941177</v>
      </c>
      <c r="K2234" t="s">
        <v>877</v>
      </c>
      <c r="M2234" s="2">
        <v>425</v>
      </c>
    </row>
    <row r="2235" spans="2:13" ht="12.75">
      <c r="B2235" s="203">
        <v>2000</v>
      </c>
      <c r="C2235" s="1" t="s">
        <v>313</v>
      </c>
      <c r="D2235" s="1" t="s">
        <v>666</v>
      </c>
      <c r="E2235" s="1" t="s">
        <v>822</v>
      </c>
      <c r="F2235" s="30" t="s">
        <v>887</v>
      </c>
      <c r="G2235" s="30" t="s">
        <v>896</v>
      </c>
      <c r="H2235" s="316">
        <f t="shared" si="149"/>
        <v>-102500</v>
      </c>
      <c r="I2235" s="256">
        <f t="shared" si="148"/>
        <v>4.705882352941177</v>
      </c>
      <c r="K2235" t="s">
        <v>877</v>
      </c>
      <c r="M2235" s="2">
        <v>425</v>
      </c>
    </row>
    <row r="2236" spans="2:13" ht="12.75">
      <c r="B2236" s="278">
        <v>500</v>
      </c>
      <c r="C2236" s="1" t="s">
        <v>313</v>
      </c>
      <c r="D2236" s="1" t="s">
        <v>666</v>
      </c>
      <c r="E2236" s="1" t="s">
        <v>822</v>
      </c>
      <c r="F2236" s="30" t="s">
        <v>887</v>
      </c>
      <c r="G2236" s="30" t="s">
        <v>896</v>
      </c>
      <c r="H2236" s="316">
        <f t="shared" si="149"/>
        <v>-103000</v>
      </c>
      <c r="I2236" s="256">
        <f t="shared" si="148"/>
        <v>1.1764705882352942</v>
      </c>
      <c r="K2236" t="s">
        <v>877</v>
      </c>
      <c r="M2236" s="2">
        <v>425</v>
      </c>
    </row>
    <row r="2237" spans="1:13" s="60" customFormat="1" ht="12.75">
      <c r="A2237" s="14"/>
      <c r="B2237" s="279">
        <f>SUM(B2177:B2236)</f>
        <v>103000</v>
      </c>
      <c r="C2237" s="14" t="s">
        <v>313</v>
      </c>
      <c r="D2237" s="14"/>
      <c r="E2237" s="14"/>
      <c r="F2237" s="21"/>
      <c r="G2237" s="21"/>
      <c r="H2237" s="317">
        <v>0</v>
      </c>
      <c r="I2237" s="318">
        <f t="shared" si="148"/>
        <v>242.35294117647058</v>
      </c>
      <c r="M2237" s="2">
        <v>425</v>
      </c>
    </row>
    <row r="2238" spans="2:13" ht="12.75">
      <c r="B2238" s="74"/>
      <c r="H2238" s="316">
        <f aca="true" t="shared" si="150" ref="H2238:H2263">H2237-B2238</f>
        <v>0</v>
      </c>
      <c r="I2238" s="256">
        <f t="shared" si="148"/>
        <v>0</v>
      </c>
      <c r="M2238" s="2">
        <v>425</v>
      </c>
    </row>
    <row r="2239" spans="2:13" ht="12.75">
      <c r="B2239" s="74"/>
      <c r="H2239" s="316">
        <f t="shared" si="150"/>
        <v>0</v>
      </c>
      <c r="I2239" s="256">
        <f t="shared" si="148"/>
        <v>0</v>
      </c>
      <c r="M2239" s="2">
        <v>425</v>
      </c>
    </row>
    <row r="2240" spans="2:13" ht="12.75">
      <c r="B2240" s="203">
        <v>1000</v>
      </c>
      <c r="C2240" s="15" t="s">
        <v>920</v>
      </c>
      <c r="D2240" s="15" t="s">
        <v>666</v>
      </c>
      <c r="E2240" s="15" t="s">
        <v>448</v>
      </c>
      <c r="F2240" s="33" t="s">
        <v>921</v>
      </c>
      <c r="G2240" s="33" t="s">
        <v>22</v>
      </c>
      <c r="H2240" s="316">
        <f t="shared" si="150"/>
        <v>-1000</v>
      </c>
      <c r="I2240" s="256">
        <f t="shared" si="148"/>
        <v>2.3529411764705883</v>
      </c>
      <c r="K2240" t="s">
        <v>801</v>
      </c>
      <c r="M2240" s="2">
        <v>425</v>
      </c>
    </row>
    <row r="2241" spans="2:13" ht="12.75">
      <c r="B2241" s="203">
        <v>200</v>
      </c>
      <c r="C2241" s="15" t="s">
        <v>922</v>
      </c>
      <c r="D2241" s="15" t="s">
        <v>666</v>
      </c>
      <c r="E2241" s="15" t="s">
        <v>448</v>
      </c>
      <c r="F2241" s="33" t="s">
        <v>799</v>
      </c>
      <c r="G2241" s="33" t="s">
        <v>800</v>
      </c>
      <c r="H2241" s="316">
        <f t="shared" si="150"/>
        <v>-1200</v>
      </c>
      <c r="I2241" s="256">
        <f t="shared" si="148"/>
        <v>0.47058823529411764</v>
      </c>
      <c r="K2241" t="s">
        <v>801</v>
      </c>
      <c r="M2241" s="2">
        <v>425</v>
      </c>
    </row>
    <row r="2242" spans="2:13" ht="12.75">
      <c r="B2242" s="203">
        <v>100</v>
      </c>
      <c r="C2242" s="15" t="s">
        <v>1539</v>
      </c>
      <c r="D2242" s="15" t="s">
        <v>666</v>
      </c>
      <c r="E2242" s="15" t="s">
        <v>448</v>
      </c>
      <c r="F2242" s="33" t="s">
        <v>799</v>
      </c>
      <c r="G2242" s="33" t="s">
        <v>800</v>
      </c>
      <c r="H2242" s="316">
        <f t="shared" si="150"/>
        <v>-1300</v>
      </c>
      <c r="I2242" s="256">
        <f t="shared" si="148"/>
        <v>0.23529411764705882</v>
      </c>
      <c r="K2242" t="s">
        <v>801</v>
      </c>
      <c r="M2242" s="2">
        <v>425</v>
      </c>
    </row>
    <row r="2243" spans="2:13" ht="12.75">
      <c r="B2243" s="203">
        <v>150</v>
      </c>
      <c r="C2243" s="15" t="s">
        <v>923</v>
      </c>
      <c r="D2243" s="15" t="s">
        <v>666</v>
      </c>
      <c r="E2243" s="15" t="s">
        <v>448</v>
      </c>
      <c r="F2243" s="33" t="s">
        <v>799</v>
      </c>
      <c r="G2243" s="33" t="s">
        <v>640</v>
      </c>
      <c r="H2243" s="316">
        <f t="shared" si="150"/>
        <v>-1450</v>
      </c>
      <c r="I2243" s="256">
        <f t="shared" si="148"/>
        <v>0.35294117647058826</v>
      </c>
      <c r="K2243" t="s">
        <v>801</v>
      </c>
      <c r="M2243" s="2">
        <v>425</v>
      </c>
    </row>
    <row r="2244" spans="2:13" ht="12.75">
      <c r="B2244" s="203">
        <v>375</v>
      </c>
      <c r="C2244" s="15" t="s">
        <v>924</v>
      </c>
      <c r="D2244" s="15" t="s">
        <v>666</v>
      </c>
      <c r="E2244" s="15" t="s">
        <v>448</v>
      </c>
      <c r="F2244" s="33" t="s">
        <v>799</v>
      </c>
      <c r="G2244" s="33" t="s">
        <v>833</v>
      </c>
      <c r="H2244" s="316">
        <f t="shared" si="150"/>
        <v>-1825</v>
      </c>
      <c r="I2244" s="256">
        <f t="shared" si="148"/>
        <v>0.8823529411764706</v>
      </c>
      <c r="K2244" t="s">
        <v>801</v>
      </c>
      <c r="M2244" s="2">
        <v>425</v>
      </c>
    </row>
    <row r="2245" spans="2:13" ht="12.75">
      <c r="B2245" s="203">
        <v>1000</v>
      </c>
      <c r="C2245" s="15" t="s">
        <v>1337</v>
      </c>
      <c r="D2245" s="15" t="s">
        <v>666</v>
      </c>
      <c r="E2245" s="1" t="s">
        <v>448</v>
      </c>
      <c r="F2245" s="30" t="s">
        <v>807</v>
      </c>
      <c r="G2245" s="34" t="s">
        <v>808</v>
      </c>
      <c r="H2245" s="316">
        <f t="shared" si="150"/>
        <v>-2825</v>
      </c>
      <c r="I2245" s="256">
        <f t="shared" si="148"/>
        <v>2.3529411764705883</v>
      </c>
      <c r="K2245" t="s">
        <v>718</v>
      </c>
      <c r="M2245" s="2">
        <v>425</v>
      </c>
    </row>
    <row r="2246" spans="2:13" ht="12.75">
      <c r="B2246" s="278">
        <v>1500</v>
      </c>
      <c r="C2246" s="1" t="s">
        <v>1560</v>
      </c>
      <c r="D2246" s="1" t="s">
        <v>666</v>
      </c>
      <c r="E2246" s="1" t="s">
        <v>448</v>
      </c>
      <c r="F2246" s="30" t="s">
        <v>925</v>
      </c>
      <c r="G2246" s="30" t="s">
        <v>632</v>
      </c>
      <c r="H2246" s="316">
        <f t="shared" si="150"/>
        <v>-4325</v>
      </c>
      <c r="I2246" s="256">
        <f t="shared" si="148"/>
        <v>3.5294117647058822</v>
      </c>
      <c r="K2246" t="s">
        <v>718</v>
      </c>
      <c r="M2246" s="2">
        <v>425</v>
      </c>
    </row>
    <row r="2247" spans="2:13" ht="12.75">
      <c r="B2247" s="278">
        <v>900</v>
      </c>
      <c r="C2247" s="15" t="s">
        <v>1335</v>
      </c>
      <c r="D2247" s="1" t="s">
        <v>666</v>
      </c>
      <c r="E2247" s="1" t="s">
        <v>448</v>
      </c>
      <c r="F2247" s="30" t="s">
        <v>926</v>
      </c>
      <c r="G2247" s="30" t="s">
        <v>868</v>
      </c>
      <c r="H2247" s="316">
        <f t="shared" si="150"/>
        <v>-5225</v>
      </c>
      <c r="I2247" s="256">
        <f t="shared" si="148"/>
        <v>2.1176470588235294</v>
      </c>
      <c r="K2247" t="s">
        <v>718</v>
      </c>
      <c r="M2247" s="2">
        <v>425</v>
      </c>
    </row>
    <row r="2248" spans="2:13" ht="12.75">
      <c r="B2248" s="203">
        <v>1500</v>
      </c>
      <c r="C2248" s="15" t="s">
        <v>927</v>
      </c>
      <c r="D2248" s="15" t="s">
        <v>666</v>
      </c>
      <c r="E2248" s="15" t="s">
        <v>448</v>
      </c>
      <c r="F2248" s="30" t="s">
        <v>928</v>
      </c>
      <c r="G2248" s="33" t="s">
        <v>99</v>
      </c>
      <c r="H2248" s="316">
        <f t="shared" si="150"/>
        <v>-6725</v>
      </c>
      <c r="I2248" s="256">
        <f t="shared" si="148"/>
        <v>3.5294117647058822</v>
      </c>
      <c r="K2248" t="s">
        <v>815</v>
      </c>
      <c r="M2248" s="2">
        <v>425</v>
      </c>
    </row>
    <row r="2249" spans="2:13" ht="12.75">
      <c r="B2249" s="278">
        <v>6000</v>
      </c>
      <c r="C2249" s="15" t="s">
        <v>1561</v>
      </c>
      <c r="D2249" s="15" t="s">
        <v>666</v>
      </c>
      <c r="E2249" s="1" t="s">
        <v>448</v>
      </c>
      <c r="F2249" s="30" t="s">
        <v>929</v>
      </c>
      <c r="G2249" s="30" t="s">
        <v>810</v>
      </c>
      <c r="H2249" s="316">
        <f t="shared" si="150"/>
        <v>-12725</v>
      </c>
      <c r="I2249" s="256">
        <f t="shared" si="148"/>
        <v>14.117647058823529</v>
      </c>
      <c r="K2249" t="s">
        <v>815</v>
      </c>
      <c r="M2249" s="2">
        <v>425</v>
      </c>
    </row>
    <row r="2250" spans="2:13" ht="12.75">
      <c r="B2250" s="278">
        <v>6000</v>
      </c>
      <c r="C2250" s="15" t="s">
        <v>1561</v>
      </c>
      <c r="D2250" s="15" t="s">
        <v>666</v>
      </c>
      <c r="E2250" s="41" t="s">
        <v>448</v>
      </c>
      <c r="F2250" s="30" t="s">
        <v>930</v>
      </c>
      <c r="G2250" s="30" t="s">
        <v>803</v>
      </c>
      <c r="H2250" s="316">
        <f t="shared" si="150"/>
        <v>-18725</v>
      </c>
      <c r="I2250" s="256">
        <f t="shared" si="148"/>
        <v>14.117647058823529</v>
      </c>
      <c r="K2250" t="s">
        <v>815</v>
      </c>
      <c r="M2250" s="2">
        <v>425</v>
      </c>
    </row>
    <row r="2251" spans="2:13" ht="12.75">
      <c r="B2251" s="278">
        <v>2000</v>
      </c>
      <c r="C2251" s="15" t="s">
        <v>1561</v>
      </c>
      <c r="D2251" s="15" t="s">
        <v>666</v>
      </c>
      <c r="E2251" s="1" t="s">
        <v>448</v>
      </c>
      <c r="F2251" s="39" t="s">
        <v>931</v>
      </c>
      <c r="G2251" s="30" t="s">
        <v>898</v>
      </c>
      <c r="H2251" s="316">
        <f t="shared" si="150"/>
        <v>-20725</v>
      </c>
      <c r="I2251" s="256">
        <f t="shared" si="148"/>
        <v>4.705882352941177</v>
      </c>
      <c r="K2251" t="s">
        <v>815</v>
      </c>
      <c r="M2251" s="2">
        <v>425</v>
      </c>
    </row>
    <row r="2252" spans="2:13" ht="12.75">
      <c r="B2252" s="278">
        <v>5000</v>
      </c>
      <c r="C2252" s="15" t="s">
        <v>1336</v>
      </c>
      <c r="D2252" s="1" t="s">
        <v>666</v>
      </c>
      <c r="E2252" s="1" t="s">
        <v>448</v>
      </c>
      <c r="F2252" s="30" t="s">
        <v>932</v>
      </c>
      <c r="G2252" s="30" t="s">
        <v>899</v>
      </c>
      <c r="H2252" s="316">
        <f t="shared" si="150"/>
        <v>-25725</v>
      </c>
      <c r="I2252" s="256">
        <f t="shared" si="148"/>
        <v>11.764705882352942</v>
      </c>
      <c r="K2252" t="s">
        <v>815</v>
      </c>
      <c r="M2252" s="2">
        <v>425</v>
      </c>
    </row>
    <row r="2253" spans="2:13" ht="12.75">
      <c r="B2253" s="278">
        <v>150</v>
      </c>
      <c r="C2253" s="1" t="s">
        <v>1334</v>
      </c>
      <c r="D2253" s="1" t="s">
        <v>666</v>
      </c>
      <c r="E2253" s="1" t="s">
        <v>448</v>
      </c>
      <c r="F2253" s="30" t="s">
        <v>816</v>
      </c>
      <c r="G2253" s="30" t="s">
        <v>812</v>
      </c>
      <c r="H2253" s="316">
        <f t="shared" si="150"/>
        <v>-25875</v>
      </c>
      <c r="I2253" s="256">
        <f t="shared" si="148"/>
        <v>0.35294117647058826</v>
      </c>
      <c r="K2253" t="s">
        <v>815</v>
      </c>
      <c r="M2253" s="2">
        <v>425</v>
      </c>
    </row>
    <row r="2254" spans="2:13" ht="12.75">
      <c r="B2254" s="278">
        <v>400</v>
      </c>
      <c r="C2254" s="1" t="s">
        <v>933</v>
      </c>
      <c r="D2254" s="1" t="s">
        <v>666</v>
      </c>
      <c r="E2254" s="1" t="s">
        <v>448</v>
      </c>
      <c r="F2254" s="30" t="s">
        <v>816</v>
      </c>
      <c r="G2254" s="30" t="s">
        <v>812</v>
      </c>
      <c r="H2254" s="316">
        <f t="shared" si="150"/>
        <v>-26275</v>
      </c>
      <c r="I2254" s="256">
        <f t="shared" si="148"/>
        <v>0.9411764705882353</v>
      </c>
      <c r="K2254" t="s">
        <v>815</v>
      </c>
      <c r="M2254" s="2">
        <v>425</v>
      </c>
    </row>
    <row r="2255" spans="2:13" ht="12.75">
      <c r="B2255" s="203">
        <v>500</v>
      </c>
      <c r="C2255" s="15" t="s">
        <v>934</v>
      </c>
      <c r="D2255" s="15" t="s">
        <v>666</v>
      </c>
      <c r="E2255" s="15" t="s">
        <v>448</v>
      </c>
      <c r="F2255" s="33" t="s">
        <v>935</v>
      </c>
      <c r="G2255" s="33" t="s">
        <v>632</v>
      </c>
      <c r="H2255" s="316">
        <f t="shared" si="150"/>
        <v>-26775</v>
      </c>
      <c r="I2255" s="256">
        <f t="shared" si="148"/>
        <v>1.1764705882352942</v>
      </c>
      <c r="K2255" t="s">
        <v>818</v>
      </c>
      <c r="M2255" s="2">
        <v>425</v>
      </c>
    </row>
    <row r="2256" spans="2:13" ht="12.75">
      <c r="B2256" s="203">
        <v>400</v>
      </c>
      <c r="C2256" s="15" t="s">
        <v>447</v>
      </c>
      <c r="D2256" s="15" t="s">
        <v>666</v>
      </c>
      <c r="E2256" s="15" t="s">
        <v>448</v>
      </c>
      <c r="F2256" s="33" t="s">
        <v>817</v>
      </c>
      <c r="G2256" s="33" t="s">
        <v>632</v>
      </c>
      <c r="H2256" s="316">
        <f t="shared" si="150"/>
        <v>-27175</v>
      </c>
      <c r="I2256" s="256">
        <f t="shared" si="148"/>
        <v>0.9411764705882353</v>
      </c>
      <c r="K2256" t="s">
        <v>818</v>
      </c>
      <c r="M2256" s="2">
        <v>425</v>
      </c>
    </row>
    <row r="2257" spans="2:13" ht="12.75">
      <c r="B2257" s="278">
        <v>950</v>
      </c>
      <c r="C2257" s="15" t="s">
        <v>936</v>
      </c>
      <c r="D2257" s="1" t="s">
        <v>666</v>
      </c>
      <c r="E2257" s="1" t="s">
        <v>448</v>
      </c>
      <c r="F2257" s="30" t="s">
        <v>937</v>
      </c>
      <c r="G2257" s="30" t="s">
        <v>20</v>
      </c>
      <c r="H2257" s="316">
        <f t="shared" si="150"/>
        <v>-28125</v>
      </c>
      <c r="I2257" s="256">
        <f t="shared" si="148"/>
        <v>2.235294117647059</v>
      </c>
      <c r="K2257" t="s">
        <v>877</v>
      </c>
      <c r="M2257" s="2">
        <v>425</v>
      </c>
    </row>
    <row r="2258" spans="2:13" ht="12.75">
      <c r="B2258" s="278">
        <v>150</v>
      </c>
      <c r="C2258" s="1" t="s">
        <v>938</v>
      </c>
      <c r="D2258" s="1" t="s">
        <v>666</v>
      </c>
      <c r="E2258" s="1" t="s">
        <v>448</v>
      </c>
      <c r="F2258" s="30" t="s">
        <v>887</v>
      </c>
      <c r="G2258" s="30" t="s">
        <v>22</v>
      </c>
      <c r="H2258" s="316">
        <f t="shared" si="150"/>
        <v>-28275</v>
      </c>
      <c r="I2258" s="256">
        <f aca="true" t="shared" si="151" ref="I2258:I2321">+B2258/M2258</f>
        <v>0.35294117647058826</v>
      </c>
      <c r="K2258" t="s">
        <v>877</v>
      </c>
      <c r="M2258" s="2">
        <v>425</v>
      </c>
    </row>
    <row r="2259" spans="2:13" ht="12.75">
      <c r="B2259" s="278">
        <v>875</v>
      </c>
      <c r="C2259" s="15" t="s">
        <v>939</v>
      </c>
      <c r="D2259" s="1" t="s">
        <v>666</v>
      </c>
      <c r="E2259" s="1" t="s">
        <v>448</v>
      </c>
      <c r="F2259" s="30" t="s">
        <v>940</v>
      </c>
      <c r="G2259" s="30" t="s">
        <v>827</v>
      </c>
      <c r="H2259" s="316">
        <f t="shared" si="150"/>
        <v>-29150</v>
      </c>
      <c r="I2259" s="256">
        <f t="shared" si="151"/>
        <v>2.0588235294117645</v>
      </c>
      <c r="K2259" t="s">
        <v>877</v>
      </c>
      <c r="M2259" s="2">
        <v>425</v>
      </c>
    </row>
    <row r="2260" spans="2:13" ht="12.75">
      <c r="B2260" s="278">
        <v>900</v>
      </c>
      <c r="C2260" s="15" t="s">
        <v>941</v>
      </c>
      <c r="D2260" s="1" t="s">
        <v>666</v>
      </c>
      <c r="E2260" s="1" t="s">
        <v>448</v>
      </c>
      <c r="F2260" s="85" t="s">
        <v>942</v>
      </c>
      <c r="G2260" s="30" t="s">
        <v>641</v>
      </c>
      <c r="H2260" s="316">
        <f t="shared" si="150"/>
        <v>-30050</v>
      </c>
      <c r="I2260" s="256">
        <f t="shared" si="151"/>
        <v>2.1176470588235294</v>
      </c>
      <c r="K2260" t="s">
        <v>877</v>
      </c>
      <c r="M2260" s="2">
        <v>425</v>
      </c>
    </row>
    <row r="2261" spans="2:13" ht="12.75">
      <c r="B2261" s="278">
        <v>4950</v>
      </c>
      <c r="C2261" s="15" t="s">
        <v>943</v>
      </c>
      <c r="D2261" s="1" t="s">
        <v>666</v>
      </c>
      <c r="E2261" s="1" t="s">
        <v>448</v>
      </c>
      <c r="F2261" s="30" t="s">
        <v>944</v>
      </c>
      <c r="G2261" s="30" t="s">
        <v>641</v>
      </c>
      <c r="H2261" s="316">
        <f t="shared" si="150"/>
        <v>-35000</v>
      </c>
      <c r="I2261" s="256">
        <f t="shared" si="151"/>
        <v>11.647058823529411</v>
      </c>
      <c r="K2261" t="s">
        <v>877</v>
      </c>
      <c r="M2261" s="2">
        <v>425</v>
      </c>
    </row>
    <row r="2262" spans="2:13" ht="12.75">
      <c r="B2262" s="278">
        <v>250</v>
      </c>
      <c r="C2262" s="1" t="s">
        <v>945</v>
      </c>
      <c r="D2262" s="1" t="s">
        <v>666</v>
      </c>
      <c r="E2262" s="1" t="s">
        <v>448</v>
      </c>
      <c r="F2262" s="30" t="s">
        <v>887</v>
      </c>
      <c r="G2262" s="30" t="s">
        <v>833</v>
      </c>
      <c r="H2262" s="316">
        <f t="shared" si="150"/>
        <v>-35250</v>
      </c>
      <c r="I2262" s="256">
        <f t="shared" si="151"/>
        <v>0.5882352941176471</v>
      </c>
      <c r="K2262" t="s">
        <v>877</v>
      </c>
      <c r="M2262" s="2">
        <v>425</v>
      </c>
    </row>
    <row r="2263" spans="2:13" ht="12.75">
      <c r="B2263" s="278">
        <v>175</v>
      </c>
      <c r="C2263" s="15" t="s">
        <v>946</v>
      </c>
      <c r="D2263" s="1" t="s">
        <v>666</v>
      </c>
      <c r="E2263" s="1" t="s">
        <v>448</v>
      </c>
      <c r="F2263" s="30" t="s">
        <v>887</v>
      </c>
      <c r="G2263" s="30" t="s">
        <v>812</v>
      </c>
      <c r="H2263" s="316">
        <f t="shared" si="150"/>
        <v>-35425</v>
      </c>
      <c r="I2263" s="256">
        <f t="shared" si="151"/>
        <v>0.4117647058823529</v>
      </c>
      <c r="K2263" t="s">
        <v>877</v>
      </c>
      <c r="M2263" s="2">
        <v>425</v>
      </c>
    </row>
    <row r="2264" spans="1:13" s="60" customFormat="1" ht="12.75">
      <c r="A2264" s="14"/>
      <c r="B2264" s="279">
        <f>SUM(B2240:B2263)</f>
        <v>35425</v>
      </c>
      <c r="C2264" s="14" t="s">
        <v>448</v>
      </c>
      <c r="D2264" s="14"/>
      <c r="E2264" s="14"/>
      <c r="F2264" s="21"/>
      <c r="G2264" s="21"/>
      <c r="H2264" s="317">
        <v>0</v>
      </c>
      <c r="I2264" s="318">
        <f t="shared" si="151"/>
        <v>83.3529411764706</v>
      </c>
      <c r="M2264" s="2">
        <v>425</v>
      </c>
    </row>
    <row r="2265" spans="2:13" ht="12.75">
      <c r="B2265" s="278"/>
      <c r="H2265" s="316">
        <f>H2264-B2265</f>
        <v>0</v>
      </c>
      <c r="I2265" s="256">
        <f t="shared" si="151"/>
        <v>0</v>
      </c>
      <c r="M2265" s="2">
        <v>425</v>
      </c>
    </row>
    <row r="2266" spans="2:13" ht="12.75">
      <c r="B2266" s="278"/>
      <c r="D2266" s="62"/>
      <c r="H2266" s="316">
        <f>H2265-B2266</f>
        <v>0</v>
      </c>
      <c r="I2266" s="256">
        <f t="shared" si="151"/>
        <v>0</v>
      </c>
      <c r="M2266" s="2">
        <v>425</v>
      </c>
    </row>
    <row r="2267" spans="1:13" s="18" customFormat="1" ht="12.75">
      <c r="A2267" s="15"/>
      <c r="B2267" s="203">
        <v>11000</v>
      </c>
      <c r="C2267" s="15" t="s">
        <v>947</v>
      </c>
      <c r="D2267" s="15" t="s">
        <v>666</v>
      </c>
      <c r="E2267" s="15" t="s">
        <v>948</v>
      </c>
      <c r="F2267" s="39" t="s">
        <v>949</v>
      </c>
      <c r="G2267" s="33" t="s">
        <v>640</v>
      </c>
      <c r="H2267" s="316">
        <f>H2266-B2267</f>
        <v>-11000</v>
      </c>
      <c r="I2267" s="256">
        <f t="shared" si="151"/>
        <v>25.88235294117647</v>
      </c>
      <c r="K2267" s="18" t="s">
        <v>815</v>
      </c>
      <c r="M2267" s="44">
        <v>425</v>
      </c>
    </row>
    <row r="2268" spans="2:13" ht="12.75">
      <c r="B2268" s="278">
        <v>24200</v>
      </c>
      <c r="C2268" s="1" t="s">
        <v>947</v>
      </c>
      <c r="D2268" s="1" t="s">
        <v>666</v>
      </c>
      <c r="E2268" s="15" t="s">
        <v>950</v>
      </c>
      <c r="F2268" s="30" t="s">
        <v>951</v>
      </c>
      <c r="G2268" s="30" t="s">
        <v>20</v>
      </c>
      <c r="H2268" s="316">
        <f>H2267-B2268</f>
        <v>-35200</v>
      </c>
      <c r="I2268" s="256">
        <f t="shared" si="151"/>
        <v>56.94117647058823</v>
      </c>
      <c r="K2268" t="s">
        <v>877</v>
      </c>
      <c r="M2268" s="2">
        <v>425</v>
      </c>
    </row>
    <row r="2269" spans="1:13" s="18" customFormat="1" ht="12.75">
      <c r="A2269" s="15"/>
      <c r="B2269" s="278">
        <v>2500</v>
      </c>
      <c r="C2269" s="15" t="s">
        <v>947</v>
      </c>
      <c r="D2269" s="1" t="s">
        <v>666</v>
      </c>
      <c r="E2269" s="15" t="s">
        <v>950</v>
      </c>
      <c r="F2269" s="30" t="s">
        <v>952</v>
      </c>
      <c r="G2269" s="30" t="s">
        <v>22</v>
      </c>
      <c r="H2269" s="316">
        <f>H2268-B2269</f>
        <v>-37700</v>
      </c>
      <c r="I2269" s="256">
        <f t="shared" si="151"/>
        <v>5.882352941176471</v>
      </c>
      <c r="K2269" s="18" t="s">
        <v>877</v>
      </c>
      <c r="M2269" s="2">
        <v>425</v>
      </c>
    </row>
    <row r="2270" spans="1:13" s="60" customFormat="1" ht="12.75">
      <c r="A2270" s="14"/>
      <c r="B2270" s="279">
        <f>SUM(B2267:B2269)</f>
        <v>37700</v>
      </c>
      <c r="C2270" s="14" t="s">
        <v>947</v>
      </c>
      <c r="D2270" s="14"/>
      <c r="E2270" s="14"/>
      <c r="F2270" s="21"/>
      <c r="G2270" s="21"/>
      <c r="H2270" s="317">
        <v>0</v>
      </c>
      <c r="I2270" s="318">
        <f t="shared" si="151"/>
        <v>88.70588235294117</v>
      </c>
      <c r="M2270" s="2">
        <v>425</v>
      </c>
    </row>
    <row r="2271" spans="2:13" ht="12.75">
      <c r="B2271" s="74"/>
      <c r="D2271" s="62"/>
      <c r="H2271" s="316">
        <f>H2270-B2271</f>
        <v>0</v>
      </c>
      <c r="I2271" s="256">
        <f t="shared" si="151"/>
        <v>0</v>
      </c>
      <c r="M2271" s="2">
        <v>425</v>
      </c>
    </row>
    <row r="2272" spans="2:13" ht="12.75">
      <c r="B2272" s="74"/>
      <c r="D2272" s="62"/>
      <c r="H2272" s="316">
        <f>H2271-B2272</f>
        <v>0</v>
      </c>
      <c r="I2272" s="256">
        <f t="shared" si="151"/>
        <v>0</v>
      </c>
      <c r="M2272" s="2">
        <v>425</v>
      </c>
    </row>
    <row r="2273" spans="2:13" ht="12.75">
      <c r="B2273" s="203">
        <v>1000</v>
      </c>
      <c r="C2273" s="15" t="s">
        <v>953</v>
      </c>
      <c r="D2273" s="15" t="s">
        <v>666</v>
      </c>
      <c r="E2273" s="15" t="s">
        <v>954</v>
      </c>
      <c r="F2273" s="33" t="s">
        <v>955</v>
      </c>
      <c r="G2273" s="33" t="s">
        <v>800</v>
      </c>
      <c r="H2273" s="316">
        <f>H2272-B2273</f>
        <v>-1000</v>
      </c>
      <c r="I2273" s="256">
        <f t="shared" si="151"/>
        <v>2.3529411764705883</v>
      </c>
      <c r="K2273" t="s">
        <v>801</v>
      </c>
      <c r="M2273" s="2">
        <v>425</v>
      </c>
    </row>
    <row r="2274" spans="2:13" ht="12.75">
      <c r="B2274" s="203">
        <v>1500</v>
      </c>
      <c r="C2274" s="41" t="s">
        <v>953</v>
      </c>
      <c r="D2274" s="15" t="s">
        <v>666</v>
      </c>
      <c r="E2274" s="41" t="s">
        <v>956</v>
      </c>
      <c r="F2274" s="30" t="s">
        <v>957</v>
      </c>
      <c r="G2274" s="30" t="s">
        <v>803</v>
      </c>
      <c r="H2274" s="316">
        <f>H2273-B2274</f>
        <v>-2500</v>
      </c>
      <c r="I2274" s="256">
        <f t="shared" si="151"/>
        <v>3.5294117647058822</v>
      </c>
      <c r="K2274" t="s">
        <v>815</v>
      </c>
      <c r="M2274" s="2">
        <v>425</v>
      </c>
    </row>
    <row r="2275" spans="1:13" s="60" customFormat="1" ht="12.75">
      <c r="A2275" s="14"/>
      <c r="B2275" s="279">
        <f>SUM(B2273:B2274)</f>
        <v>2500</v>
      </c>
      <c r="C2275" s="14" t="s">
        <v>953</v>
      </c>
      <c r="D2275" s="14"/>
      <c r="E2275" s="14"/>
      <c r="F2275" s="21"/>
      <c r="G2275" s="21"/>
      <c r="H2275" s="317">
        <v>0</v>
      </c>
      <c r="I2275" s="318">
        <f t="shared" si="151"/>
        <v>5.882352941176471</v>
      </c>
      <c r="M2275" s="2">
        <v>425</v>
      </c>
    </row>
    <row r="2276" spans="2:13" ht="12.75">
      <c r="B2276" s="74"/>
      <c r="D2276" s="62"/>
      <c r="H2276" s="316">
        <f aca="true" t="shared" si="152" ref="H2276:H2285">H2275-B2276</f>
        <v>0</v>
      </c>
      <c r="I2276" s="256">
        <f t="shared" si="151"/>
        <v>0</v>
      </c>
      <c r="M2276" s="2">
        <v>425</v>
      </c>
    </row>
    <row r="2277" spans="2:13" ht="12.75">
      <c r="B2277" s="74"/>
      <c r="D2277" s="62"/>
      <c r="H2277" s="316">
        <f t="shared" si="152"/>
        <v>0</v>
      </c>
      <c r="I2277" s="256">
        <f t="shared" si="151"/>
        <v>0</v>
      </c>
      <c r="M2277" s="2">
        <v>425</v>
      </c>
    </row>
    <row r="2278" spans="2:13" ht="12.75">
      <c r="B2278" s="74"/>
      <c r="D2278" s="62"/>
      <c r="H2278" s="316">
        <f t="shared" si="152"/>
        <v>0</v>
      </c>
      <c r="I2278" s="256">
        <f t="shared" si="151"/>
        <v>0</v>
      </c>
      <c r="M2278" s="2">
        <v>425</v>
      </c>
    </row>
    <row r="2279" spans="2:13" ht="12.75">
      <c r="B2279" s="74"/>
      <c r="D2279" s="62"/>
      <c r="H2279" s="316">
        <f t="shared" si="152"/>
        <v>0</v>
      </c>
      <c r="I2279" s="256">
        <f t="shared" si="151"/>
        <v>0</v>
      </c>
      <c r="M2279" s="2">
        <v>425</v>
      </c>
    </row>
    <row r="2280" spans="2:13" ht="12.75">
      <c r="B2280" s="280">
        <v>80000</v>
      </c>
      <c r="C2280" s="1" t="s">
        <v>1404</v>
      </c>
      <c r="D2280" s="1" t="s">
        <v>666</v>
      </c>
      <c r="E2280" s="15" t="s">
        <v>1338</v>
      </c>
      <c r="F2280" s="34" t="s">
        <v>1320</v>
      </c>
      <c r="G2280" s="33" t="s">
        <v>800</v>
      </c>
      <c r="H2280" s="316">
        <f t="shared" si="152"/>
        <v>-80000</v>
      </c>
      <c r="I2280" s="256">
        <f t="shared" si="151"/>
        <v>188.23529411764707</v>
      </c>
      <c r="M2280" s="2">
        <v>425</v>
      </c>
    </row>
    <row r="2281" spans="1:13" s="60" customFormat="1" ht="12.75">
      <c r="A2281" s="1"/>
      <c r="B2281" s="280">
        <v>140000</v>
      </c>
      <c r="C2281" s="1" t="s">
        <v>687</v>
      </c>
      <c r="D2281" s="1" t="s">
        <v>666</v>
      </c>
      <c r="E2281" s="15"/>
      <c r="F2281" s="34" t="s">
        <v>1320</v>
      </c>
      <c r="G2281" s="33" t="s">
        <v>800</v>
      </c>
      <c r="H2281" s="316">
        <f t="shared" si="152"/>
        <v>-220000</v>
      </c>
      <c r="I2281" s="256">
        <f t="shared" si="151"/>
        <v>329.4117647058824</v>
      </c>
      <c r="J2281"/>
      <c r="K2281"/>
      <c r="L2281"/>
      <c r="M2281" s="2">
        <v>425</v>
      </c>
    </row>
    <row r="2282" spans="2:13" ht="12.75">
      <c r="B2282" s="280">
        <v>210000</v>
      </c>
      <c r="C2282" s="15" t="s">
        <v>815</v>
      </c>
      <c r="D2282" s="1" t="s">
        <v>666</v>
      </c>
      <c r="E2282" s="15"/>
      <c r="F2282" s="34" t="s">
        <v>1320</v>
      </c>
      <c r="G2282" s="33" t="s">
        <v>800</v>
      </c>
      <c r="H2282" s="316">
        <f t="shared" si="152"/>
        <v>-430000</v>
      </c>
      <c r="I2282" s="256">
        <f t="shared" si="151"/>
        <v>494.11764705882354</v>
      </c>
      <c r="M2282" s="2">
        <v>425</v>
      </c>
    </row>
    <row r="2283" spans="2:13" ht="12.75">
      <c r="B2283" s="280">
        <v>140000</v>
      </c>
      <c r="C2283" s="15" t="s">
        <v>1405</v>
      </c>
      <c r="D2283" s="1" t="s">
        <v>666</v>
      </c>
      <c r="E2283" s="15"/>
      <c r="F2283" s="34" t="s">
        <v>1320</v>
      </c>
      <c r="G2283" s="33" t="s">
        <v>800</v>
      </c>
      <c r="H2283" s="316">
        <f t="shared" si="152"/>
        <v>-570000</v>
      </c>
      <c r="I2283" s="256">
        <f t="shared" si="151"/>
        <v>329.4117647058824</v>
      </c>
      <c r="M2283" s="2">
        <v>425</v>
      </c>
    </row>
    <row r="2284" spans="2:13" ht="12.75">
      <c r="B2284" s="280">
        <v>80000</v>
      </c>
      <c r="C2284" s="15" t="s">
        <v>762</v>
      </c>
      <c r="D2284" s="1" t="s">
        <v>666</v>
      </c>
      <c r="E2284" s="15" t="s">
        <v>1338</v>
      </c>
      <c r="F2284" s="34"/>
      <c r="G2284" s="33" t="s">
        <v>800</v>
      </c>
      <c r="H2284" s="316">
        <f t="shared" si="152"/>
        <v>-650000</v>
      </c>
      <c r="I2284" s="256">
        <f t="shared" si="151"/>
        <v>188.23529411764707</v>
      </c>
      <c r="M2284" s="2">
        <v>425</v>
      </c>
    </row>
    <row r="2285" spans="2:13" ht="12.75">
      <c r="B2285" s="280">
        <v>220000</v>
      </c>
      <c r="C2285" s="15" t="s">
        <v>1577</v>
      </c>
      <c r="D2285" s="1" t="s">
        <v>666</v>
      </c>
      <c r="E2285" s="15"/>
      <c r="F2285" s="34" t="s">
        <v>1320</v>
      </c>
      <c r="G2285" s="33" t="s">
        <v>800</v>
      </c>
      <c r="H2285" s="316">
        <f t="shared" si="152"/>
        <v>-870000</v>
      </c>
      <c r="I2285" s="256">
        <f t="shared" si="151"/>
        <v>517.6470588235294</v>
      </c>
      <c r="M2285" s="2">
        <v>425</v>
      </c>
    </row>
    <row r="2286" spans="1:13" ht="12.75">
      <c r="A2286" s="14"/>
      <c r="B2286" s="342">
        <f>SUM(B2280:B2285)</f>
        <v>870000</v>
      </c>
      <c r="C2286" s="14" t="s">
        <v>1608</v>
      </c>
      <c r="D2286" s="14"/>
      <c r="E2286" s="14"/>
      <c r="F2286" s="119"/>
      <c r="G2286" s="21"/>
      <c r="H2286" s="317">
        <v>0</v>
      </c>
      <c r="I2286" s="318">
        <f t="shared" si="151"/>
        <v>2047.0588235294117</v>
      </c>
      <c r="J2286" s="60"/>
      <c r="K2286" s="60"/>
      <c r="L2286" s="60"/>
      <c r="M2286" s="2">
        <v>425</v>
      </c>
    </row>
    <row r="2287" spans="2:13" ht="12.75">
      <c r="B2287" s="74"/>
      <c r="D2287" s="62"/>
      <c r="H2287" s="316">
        <f>H2286-B2287</f>
        <v>0</v>
      </c>
      <c r="I2287" s="256">
        <f t="shared" si="151"/>
        <v>0</v>
      </c>
      <c r="M2287" s="2">
        <v>425</v>
      </c>
    </row>
    <row r="2288" spans="2:13" ht="12.75">
      <c r="B2288" s="74"/>
      <c r="D2288" s="62"/>
      <c r="H2288" s="316">
        <f>H2287-B2288</f>
        <v>0</v>
      </c>
      <c r="I2288" s="256">
        <f t="shared" si="151"/>
        <v>0</v>
      </c>
      <c r="M2288" s="2">
        <v>425</v>
      </c>
    </row>
    <row r="2289" spans="2:13" ht="12.75">
      <c r="B2289" s="74"/>
      <c r="D2289" s="62"/>
      <c r="H2289" s="316">
        <f>H2288-B2289</f>
        <v>0</v>
      </c>
      <c r="I2289" s="256">
        <f t="shared" si="151"/>
        <v>0</v>
      </c>
      <c r="M2289" s="2">
        <v>425</v>
      </c>
    </row>
    <row r="2290" spans="2:13" ht="12.75">
      <c r="B2290" s="74"/>
      <c r="D2290" s="62"/>
      <c r="H2290" s="316">
        <f>H2289-B2290</f>
        <v>0</v>
      </c>
      <c r="I2290" s="256">
        <f t="shared" si="151"/>
        <v>0</v>
      </c>
      <c r="M2290" s="2">
        <v>425</v>
      </c>
    </row>
    <row r="2291" spans="1:13" ht="13.5" thickBot="1">
      <c r="A2291" s="45"/>
      <c r="B2291" s="88">
        <f>+B2364+B2369+B2466+B2470+B2527+B2569+B2573+B2376+B2590+B2581</f>
        <v>1614950</v>
      </c>
      <c r="C2291" s="48"/>
      <c r="D2291" s="47" t="s">
        <v>958</v>
      </c>
      <c r="E2291" s="45"/>
      <c r="F2291" s="90"/>
      <c r="G2291" s="50"/>
      <c r="H2291" s="320">
        <f>H2290-B2291</f>
        <v>-1614950</v>
      </c>
      <c r="I2291" s="321">
        <f t="shared" si="151"/>
        <v>3799.8823529411766</v>
      </c>
      <c r="J2291" s="53"/>
      <c r="K2291" s="53"/>
      <c r="L2291" s="53"/>
      <c r="M2291" s="2">
        <v>425</v>
      </c>
    </row>
    <row r="2292" spans="2:13" ht="12.75">
      <c r="B2292" s="35"/>
      <c r="D2292" s="80"/>
      <c r="G2292" s="34"/>
      <c r="H2292" s="316">
        <v>0</v>
      </c>
      <c r="I2292" s="256">
        <f t="shared" si="151"/>
        <v>0</v>
      </c>
      <c r="M2292" s="2">
        <v>425</v>
      </c>
    </row>
    <row r="2293" spans="2:13" ht="12.75">
      <c r="B2293" s="35"/>
      <c r="C2293" s="36"/>
      <c r="D2293" s="80"/>
      <c r="E2293" s="36"/>
      <c r="G2293" s="34"/>
      <c r="H2293" s="316">
        <f aca="true" t="shared" si="153" ref="H2293:H2324">H2292-B2293</f>
        <v>0</v>
      </c>
      <c r="I2293" s="256">
        <f t="shared" si="151"/>
        <v>0</v>
      </c>
      <c r="M2293" s="2">
        <v>425</v>
      </c>
    </row>
    <row r="2294" spans="2:13" ht="12.75">
      <c r="B2294" s="278">
        <v>5000</v>
      </c>
      <c r="C2294" s="1" t="s">
        <v>18</v>
      </c>
      <c r="D2294" s="80" t="s">
        <v>958</v>
      </c>
      <c r="E2294" s="1" t="s">
        <v>959</v>
      </c>
      <c r="F2294" s="62" t="s">
        <v>960</v>
      </c>
      <c r="G2294" s="34" t="s">
        <v>48</v>
      </c>
      <c r="H2294" s="316">
        <f t="shared" si="153"/>
        <v>-5000</v>
      </c>
      <c r="I2294" s="256">
        <f t="shared" si="151"/>
        <v>11.764705882352942</v>
      </c>
      <c r="K2294" t="s">
        <v>0</v>
      </c>
      <c r="M2294" s="2">
        <v>425</v>
      </c>
    </row>
    <row r="2295" spans="2:13" ht="12.75">
      <c r="B2295" s="278">
        <v>5000</v>
      </c>
      <c r="C2295" s="1" t="s">
        <v>18</v>
      </c>
      <c r="D2295" s="62" t="s">
        <v>958</v>
      </c>
      <c r="E2295" s="1" t="s">
        <v>959</v>
      </c>
      <c r="F2295" s="62" t="s">
        <v>961</v>
      </c>
      <c r="G2295" s="30" t="s">
        <v>50</v>
      </c>
      <c r="H2295" s="316">
        <f t="shared" si="153"/>
        <v>-10000</v>
      </c>
      <c r="I2295" s="256">
        <f t="shared" si="151"/>
        <v>11.764705882352942</v>
      </c>
      <c r="K2295" t="s">
        <v>0</v>
      </c>
      <c r="M2295" s="2">
        <v>425</v>
      </c>
    </row>
    <row r="2296" spans="1:13" s="18" customFormat="1" ht="12.75">
      <c r="A2296" s="1"/>
      <c r="B2296" s="203">
        <v>5000</v>
      </c>
      <c r="C2296" s="1" t="s">
        <v>18</v>
      </c>
      <c r="D2296" s="62" t="s">
        <v>958</v>
      </c>
      <c r="E2296" s="1" t="s">
        <v>959</v>
      </c>
      <c r="F2296" s="62" t="s">
        <v>962</v>
      </c>
      <c r="G2296" s="30" t="s">
        <v>20</v>
      </c>
      <c r="H2296" s="316">
        <f t="shared" si="153"/>
        <v>-15000</v>
      </c>
      <c r="I2296" s="256">
        <f t="shared" si="151"/>
        <v>11.764705882352942</v>
      </c>
      <c r="J2296"/>
      <c r="K2296" t="s">
        <v>0</v>
      </c>
      <c r="L2296"/>
      <c r="M2296" s="2">
        <v>425</v>
      </c>
    </row>
    <row r="2297" spans="2:13" ht="12.75">
      <c r="B2297" s="278">
        <v>2500</v>
      </c>
      <c r="C2297" s="1" t="s">
        <v>18</v>
      </c>
      <c r="D2297" s="62" t="s">
        <v>958</v>
      </c>
      <c r="E2297" s="1" t="s">
        <v>959</v>
      </c>
      <c r="F2297" s="62" t="s">
        <v>963</v>
      </c>
      <c r="G2297" s="30" t="s">
        <v>22</v>
      </c>
      <c r="H2297" s="316">
        <f t="shared" si="153"/>
        <v>-17500</v>
      </c>
      <c r="I2297" s="256">
        <f t="shared" si="151"/>
        <v>5.882352941176471</v>
      </c>
      <c r="K2297" t="s">
        <v>0</v>
      </c>
      <c r="M2297" s="2">
        <v>425</v>
      </c>
    </row>
    <row r="2298" spans="2:13" ht="12.75">
      <c r="B2298" s="278">
        <v>2500</v>
      </c>
      <c r="C2298" s="1" t="s">
        <v>18</v>
      </c>
      <c r="D2298" s="62" t="s">
        <v>958</v>
      </c>
      <c r="E2298" s="1" t="s">
        <v>959</v>
      </c>
      <c r="F2298" s="62" t="s">
        <v>964</v>
      </c>
      <c r="G2298" s="30" t="s">
        <v>82</v>
      </c>
      <c r="H2298" s="316">
        <f t="shared" si="153"/>
        <v>-20000</v>
      </c>
      <c r="I2298" s="256">
        <f t="shared" si="151"/>
        <v>5.882352941176471</v>
      </c>
      <c r="K2298" t="s">
        <v>0</v>
      </c>
      <c r="M2298" s="2">
        <v>425</v>
      </c>
    </row>
    <row r="2299" spans="2:13" ht="12.75">
      <c r="B2299" s="278">
        <v>2500</v>
      </c>
      <c r="C2299" s="1" t="s">
        <v>18</v>
      </c>
      <c r="D2299" s="62" t="s">
        <v>958</v>
      </c>
      <c r="E2299" s="1" t="s">
        <v>959</v>
      </c>
      <c r="F2299" s="62" t="s">
        <v>965</v>
      </c>
      <c r="G2299" s="30" t="s">
        <v>84</v>
      </c>
      <c r="H2299" s="316">
        <f t="shared" si="153"/>
        <v>-22500</v>
      </c>
      <c r="I2299" s="256">
        <f t="shared" si="151"/>
        <v>5.882352941176471</v>
      </c>
      <c r="K2299" t="s">
        <v>0</v>
      </c>
      <c r="M2299" s="2">
        <v>425</v>
      </c>
    </row>
    <row r="2300" spans="2:14" ht="12.75">
      <c r="B2300" s="278">
        <v>2500</v>
      </c>
      <c r="C2300" s="1" t="s">
        <v>18</v>
      </c>
      <c r="D2300" s="62" t="s">
        <v>958</v>
      </c>
      <c r="E2300" s="1" t="s">
        <v>959</v>
      </c>
      <c r="F2300" s="62" t="s">
        <v>966</v>
      </c>
      <c r="G2300" s="30" t="s">
        <v>150</v>
      </c>
      <c r="H2300" s="316">
        <f t="shared" si="153"/>
        <v>-25000</v>
      </c>
      <c r="I2300" s="256">
        <f t="shared" si="151"/>
        <v>5.882352941176471</v>
      </c>
      <c r="K2300" t="s">
        <v>0</v>
      </c>
      <c r="M2300" s="2">
        <v>425</v>
      </c>
      <c r="N2300" s="42">
        <v>500</v>
      </c>
    </row>
    <row r="2301" spans="2:13" ht="12.75">
      <c r="B2301" s="278">
        <v>2500</v>
      </c>
      <c r="C2301" s="1" t="s">
        <v>18</v>
      </c>
      <c r="D2301" s="62" t="s">
        <v>958</v>
      </c>
      <c r="E2301" s="1" t="s">
        <v>959</v>
      </c>
      <c r="F2301" s="62" t="s">
        <v>967</v>
      </c>
      <c r="G2301" s="30" t="s">
        <v>132</v>
      </c>
      <c r="H2301" s="316">
        <f t="shared" si="153"/>
        <v>-27500</v>
      </c>
      <c r="I2301" s="256">
        <f t="shared" si="151"/>
        <v>5.882352941176471</v>
      </c>
      <c r="K2301" t="s">
        <v>0</v>
      </c>
      <c r="M2301" s="2">
        <v>425</v>
      </c>
    </row>
    <row r="2302" spans="2:13" ht="12.75">
      <c r="B2302" s="278">
        <v>2500</v>
      </c>
      <c r="C2302" s="1" t="s">
        <v>0</v>
      </c>
      <c r="D2302" s="62" t="s">
        <v>958</v>
      </c>
      <c r="E2302" s="1" t="s">
        <v>959</v>
      </c>
      <c r="F2302" s="62" t="s">
        <v>968</v>
      </c>
      <c r="G2302" s="30" t="s">
        <v>37</v>
      </c>
      <c r="H2302" s="316">
        <f t="shared" si="153"/>
        <v>-30000</v>
      </c>
      <c r="I2302" s="256">
        <f t="shared" si="151"/>
        <v>5.882352941176471</v>
      </c>
      <c r="K2302" t="s">
        <v>0</v>
      </c>
      <c r="M2302" s="2">
        <v>425</v>
      </c>
    </row>
    <row r="2303" spans="2:13" ht="12.75">
      <c r="B2303" s="278">
        <v>2500</v>
      </c>
      <c r="C2303" s="1" t="s">
        <v>18</v>
      </c>
      <c r="D2303" s="62" t="s">
        <v>958</v>
      </c>
      <c r="E2303" s="1" t="s">
        <v>959</v>
      </c>
      <c r="F2303" s="62" t="s">
        <v>969</v>
      </c>
      <c r="G2303" s="30" t="s">
        <v>165</v>
      </c>
      <c r="H2303" s="316">
        <f t="shared" si="153"/>
        <v>-32500</v>
      </c>
      <c r="I2303" s="256">
        <f t="shared" si="151"/>
        <v>5.882352941176471</v>
      </c>
      <c r="K2303" t="s">
        <v>0</v>
      </c>
      <c r="M2303" s="2">
        <v>425</v>
      </c>
    </row>
    <row r="2304" spans="2:13" ht="12.75">
      <c r="B2304" s="278">
        <v>2500</v>
      </c>
      <c r="C2304" s="1" t="s">
        <v>18</v>
      </c>
      <c r="D2304" s="62" t="s">
        <v>958</v>
      </c>
      <c r="E2304" s="1" t="s">
        <v>959</v>
      </c>
      <c r="F2304" s="62" t="s">
        <v>970</v>
      </c>
      <c r="G2304" s="30" t="s">
        <v>167</v>
      </c>
      <c r="H2304" s="316">
        <f t="shared" si="153"/>
        <v>-35000</v>
      </c>
      <c r="I2304" s="256">
        <f t="shared" si="151"/>
        <v>5.882352941176471</v>
      </c>
      <c r="K2304" t="s">
        <v>0</v>
      </c>
      <c r="M2304" s="2">
        <v>425</v>
      </c>
    </row>
    <row r="2305" spans="2:13" ht="12.75">
      <c r="B2305" s="278">
        <v>2500</v>
      </c>
      <c r="C2305" s="1" t="s">
        <v>18</v>
      </c>
      <c r="D2305" s="62" t="s">
        <v>958</v>
      </c>
      <c r="E2305" s="1" t="s">
        <v>959</v>
      </c>
      <c r="F2305" s="62" t="s">
        <v>971</v>
      </c>
      <c r="G2305" s="30" t="s">
        <v>169</v>
      </c>
      <c r="H2305" s="316">
        <f t="shared" si="153"/>
        <v>-37500</v>
      </c>
      <c r="I2305" s="256">
        <f t="shared" si="151"/>
        <v>5.882352941176471</v>
      </c>
      <c r="K2305" t="s">
        <v>0</v>
      </c>
      <c r="M2305" s="2">
        <v>425</v>
      </c>
    </row>
    <row r="2306" spans="2:13" ht="12.75">
      <c r="B2306" s="278">
        <v>2500</v>
      </c>
      <c r="C2306" s="1" t="s">
        <v>18</v>
      </c>
      <c r="D2306" s="62" t="s">
        <v>972</v>
      </c>
      <c r="E2306" s="1" t="s">
        <v>959</v>
      </c>
      <c r="F2306" s="62" t="s">
        <v>973</v>
      </c>
      <c r="G2306" s="30" t="s">
        <v>171</v>
      </c>
      <c r="H2306" s="316">
        <f t="shared" si="153"/>
        <v>-40000</v>
      </c>
      <c r="I2306" s="256">
        <f t="shared" si="151"/>
        <v>5.882352941176471</v>
      </c>
      <c r="K2306" t="s">
        <v>0</v>
      </c>
      <c r="M2306" s="2">
        <v>425</v>
      </c>
    </row>
    <row r="2307" spans="2:13" ht="12.75">
      <c r="B2307" s="278">
        <v>2500</v>
      </c>
      <c r="C2307" s="1" t="s">
        <v>18</v>
      </c>
      <c r="D2307" s="62" t="s">
        <v>958</v>
      </c>
      <c r="E2307" s="1" t="s">
        <v>959</v>
      </c>
      <c r="F2307" s="62" t="s">
        <v>974</v>
      </c>
      <c r="G2307" s="30" t="s">
        <v>175</v>
      </c>
      <c r="H2307" s="316">
        <f t="shared" si="153"/>
        <v>-42500</v>
      </c>
      <c r="I2307" s="256">
        <f t="shared" si="151"/>
        <v>5.882352941176471</v>
      </c>
      <c r="K2307" t="s">
        <v>0</v>
      </c>
      <c r="M2307" s="2">
        <v>425</v>
      </c>
    </row>
    <row r="2308" spans="2:13" ht="12.75">
      <c r="B2308" s="278">
        <v>2500</v>
      </c>
      <c r="C2308" s="1" t="s">
        <v>18</v>
      </c>
      <c r="D2308" s="62" t="s">
        <v>972</v>
      </c>
      <c r="E2308" s="1" t="s">
        <v>959</v>
      </c>
      <c r="F2308" s="62" t="s">
        <v>975</v>
      </c>
      <c r="G2308" s="30" t="s">
        <v>301</v>
      </c>
      <c r="H2308" s="316">
        <f t="shared" si="153"/>
        <v>-45000</v>
      </c>
      <c r="I2308" s="256">
        <f t="shared" si="151"/>
        <v>5.882352941176471</v>
      </c>
      <c r="K2308" t="s">
        <v>0</v>
      </c>
      <c r="M2308" s="2">
        <v>425</v>
      </c>
    </row>
    <row r="2309" spans="2:13" ht="12.75">
      <c r="B2309" s="203">
        <v>5000</v>
      </c>
      <c r="C2309" s="1" t="s">
        <v>18</v>
      </c>
      <c r="D2309" s="62" t="s">
        <v>958</v>
      </c>
      <c r="E2309" s="1" t="s">
        <v>959</v>
      </c>
      <c r="F2309" s="62" t="s">
        <v>976</v>
      </c>
      <c r="G2309" s="30" t="s">
        <v>303</v>
      </c>
      <c r="H2309" s="316">
        <f t="shared" si="153"/>
        <v>-50000</v>
      </c>
      <c r="I2309" s="256">
        <f t="shared" si="151"/>
        <v>11.764705882352942</v>
      </c>
      <c r="K2309" t="s">
        <v>0</v>
      </c>
      <c r="M2309" s="2">
        <v>425</v>
      </c>
    </row>
    <row r="2310" spans="2:13" ht="12.75">
      <c r="B2310" s="203">
        <v>2500</v>
      </c>
      <c r="C2310" s="1" t="s">
        <v>18</v>
      </c>
      <c r="D2310" s="62" t="s">
        <v>958</v>
      </c>
      <c r="E2310" s="1" t="s">
        <v>959</v>
      </c>
      <c r="F2310" s="62" t="s">
        <v>977</v>
      </c>
      <c r="G2310" s="30" t="s">
        <v>360</v>
      </c>
      <c r="H2310" s="316">
        <f t="shared" si="153"/>
        <v>-52500</v>
      </c>
      <c r="I2310" s="256">
        <f t="shared" si="151"/>
        <v>5.882352941176471</v>
      </c>
      <c r="K2310" t="s">
        <v>0</v>
      </c>
      <c r="M2310" s="2">
        <v>425</v>
      </c>
    </row>
    <row r="2311" spans="2:13" ht="12.75">
      <c r="B2311" s="203">
        <v>5000</v>
      </c>
      <c r="C2311" s="1" t="s">
        <v>18</v>
      </c>
      <c r="D2311" s="62" t="s">
        <v>958</v>
      </c>
      <c r="E2311" s="1" t="s">
        <v>959</v>
      </c>
      <c r="F2311" s="62" t="s">
        <v>978</v>
      </c>
      <c r="G2311" s="30" t="s">
        <v>362</v>
      </c>
      <c r="H2311" s="316">
        <f t="shared" si="153"/>
        <v>-57500</v>
      </c>
      <c r="I2311" s="256">
        <f t="shared" si="151"/>
        <v>11.764705882352942</v>
      </c>
      <c r="K2311" t="s">
        <v>0</v>
      </c>
      <c r="M2311" s="2">
        <v>425</v>
      </c>
    </row>
    <row r="2312" spans="2:13" ht="12.75">
      <c r="B2312" s="278">
        <v>2500</v>
      </c>
      <c r="C2312" s="1" t="s">
        <v>18</v>
      </c>
      <c r="D2312" s="62" t="s">
        <v>958</v>
      </c>
      <c r="E2312" s="1" t="s">
        <v>959</v>
      </c>
      <c r="F2312" s="62" t="s">
        <v>979</v>
      </c>
      <c r="G2312" s="30" t="s">
        <v>398</v>
      </c>
      <c r="H2312" s="316">
        <f t="shared" si="153"/>
        <v>-60000</v>
      </c>
      <c r="I2312" s="256">
        <f t="shared" si="151"/>
        <v>5.882352941176471</v>
      </c>
      <c r="K2312" t="s">
        <v>0</v>
      </c>
      <c r="M2312" s="2">
        <v>425</v>
      </c>
    </row>
    <row r="2313" spans="2:13" ht="12.75">
      <c r="B2313" s="278">
        <v>5000</v>
      </c>
      <c r="C2313" s="1" t="s">
        <v>18</v>
      </c>
      <c r="D2313" s="62" t="s">
        <v>958</v>
      </c>
      <c r="E2313" s="1" t="s">
        <v>959</v>
      </c>
      <c r="F2313" s="62" t="s">
        <v>980</v>
      </c>
      <c r="G2313" s="30" t="s">
        <v>364</v>
      </c>
      <c r="H2313" s="316">
        <f t="shared" si="153"/>
        <v>-65000</v>
      </c>
      <c r="I2313" s="256">
        <f t="shared" si="151"/>
        <v>11.764705882352942</v>
      </c>
      <c r="K2313" t="s">
        <v>0</v>
      </c>
      <c r="M2313" s="2">
        <v>425</v>
      </c>
    </row>
    <row r="2314" spans="2:13" ht="12.75">
      <c r="B2314" s="278">
        <v>2500</v>
      </c>
      <c r="C2314" s="1" t="s">
        <v>18</v>
      </c>
      <c r="D2314" s="62" t="s">
        <v>972</v>
      </c>
      <c r="E2314" s="1" t="s">
        <v>959</v>
      </c>
      <c r="F2314" s="62" t="s">
        <v>981</v>
      </c>
      <c r="G2314" s="30" t="s">
        <v>366</v>
      </c>
      <c r="H2314" s="316">
        <f t="shared" si="153"/>
        <v>-67500</v>
      </c>
      <c r="I2314" s="256">
        <f t="shared" si="151"/>
        <v>5.882352941176471</v>
      </c>
      <c r="K2314" t="s">
        <v>0</v>
      </c>
      <c r="M2314" s="2">
        <v>425</v>
      </c>
    </row>
    <row r="2315" spans="2:13" ht="12.75">
      <c r="B2315" s="278">
        <v>2500</v>
      </c>
      <c r="C2315" s="1" t="s">
        <v>18</v>
      </c>
      <c r="D2315" s="62" t="s">
        <v>958</v>
      </c>
      <c r="E2315" s="1" t="s">
        <v>959</v>
      </c>
      <c r="F2315" s="62" t="s">
        <v>982</v>
      </c>
      <c r="G2315" s="30" t="s">
        <v>368</v>
      </c>
      <c r="H2315" s="316">
        <f t="shared" si="153"/>
        <v>-70000</v>
      </c>
      <c r="I2315" s="256">
        <f t="shared" si="151"/>
        <v>5.882352941176471</v>
      </c>
      <c r="K2315" t="s">
        <v>0</v>
      </c>
      <c r="M2315" s="2">
        <v>425</v>
      </c>
    </row>
    <row r="2316" spans="2:13" ht="12.75">
      <c r="B2316" s="203">
        <v>5000</v>
      </c>
      <c r="C2316" s="1" t="s">
        <v>18</v>
      </c>
      <c r="D2316" s="62" t="s">
        <v>972</v>
      </c>
      <c r="E2316" s="1" t="s">
        <v>959</v>
      </c>
      <c r="F2316" s="62" t="s">
        <v>983</v>
      </c>
      <c r="G2316" s="30" t="s">
        <v>370</v>
      </c>
      <c r="H2316" s="316">
        <f t="shared" si="153"/>
        <v>-75000</v>
      </c>
      <c r="I2316" s="256">
        <f t="shared" si="151"/>
        <v>11.764705882352942</v>
      </c>
      <c r="K2316" t="s">
        <v>0</v>
      </c>
      <c r="M2316" s="2">
        <v>425</v>
      </c>
    </row>
    <row r="2317" spans="2:13" ht="12.75">
      <c r="B2317" s="278">
        <v>2500</v>
      </c>
      <c r="C2317" s="1" t="s">
        <v>18</v>
      </c>
      <c r="D2317" s="62" t="s">
        <v>972</v>
      </c>
      <c r="E2317" s="1" t="s">
        <v>959</v>
      </c>
      <c r="F2317" s="62" t="s">
        <v>984</v>
      </c>
      <c r="G2317" s="30" t="s">
        <v>470</v>
      </c>
      <c r="H2317" s="316">
        <f t="shared" si="153"/>
        <v>-77500</v>
      </c>
      <c r="I2317" s="256">
        <f t="shared" si="151"/>
        <v>5.882352941176471</v>
      </c>
      <c r="K2317" t="s">
        <v>0</v>
      </c>
      <c r="M2317" s="2">
        <v>425</v>
      </c>
    </row>
    <row r="2318" spans="2:13" ht="12.75">
      <c r="B2318" s="278">
        <v>2500</v>
      </c>
      <c r="C2318" s="1" t="s">
        <v>18</v>
      </c>
      <c r="D2318" s="62" t="s">
        <v>958</v>
      </c>
      <c r="E2318" s="1" t="s">
        <v>959</v>
      </c>
      <c r="F2318" s="62" t="s">
        <v>985</v>
      </c>
      <c r="G2318" s="30" t="s">
        <v>472</v>
      </c>
      <c r="H2318" s="316">
        <f t="shared" si="153"/>
        <v>-80000</v>
      </c>
      <c r="I2318" s="256">
        <f t="shared" si="151"/>
        <v>5.882352941176471</v>
      </c>
      <c r="K2318" t="s">
        <v>0</v>
      </c>
      <c r="M2318" s="2">
        <v>425</v>
      </c>
    </row>
    <row r="2319" spans="2:13" ht="12.75">
      <c r="B2319" s="278">
        <v>2500</v>
      </c>
      <c r="C2319" s="1" t="s">
        <v>18</v>
      </c>
      <c r="D2319" s="62" t="s">
        <v>972</v>
      </c>
      <c r="E2319" s="1" t="s">
        <v>959</v>
      </c>
      <c r="F2319" s="62" t="s">
        <v>986</v>
      </c>
      <c r="G2319" s="30" t="s">
        <v>488</v>
      </c>
      <c r="H2319" s="316">
        <f t="shared" si="153"/>
        <v>-82500</v>
      </c>
      <c r="I2319" s="256">
        <f t="shared" si="151"/>
        <v>5.882352941176471</v>
      </c>
      <c r="K2319" t="s">
        <v>0</v>
      </c>
      <c r="M2319" s="2">
        <v>425</v>
      </c>
    </row>
    <row r="2320" spans="2:13" ht="12.75">
      <c r="B2320" s="278">
        <v>2500</v>
      </c>
      <c r="C2320" s="1" t="s">
        <v>18</v>
      </c>
      <c r="D2320" s="62" t="s">
        <v>958</v>
      </c>
      <c r="E2320" s="1" t="s">
        <v>987</v>
      </c>
      <c r="F2320" s="62" t="s">
        <v>988</v>
      </c>
      <c r="G2320" s="30" t="s">
        <v>50</v>
      </c>
      <c r="H2320" s="316">
        <f t="shared" si="153"/>
        <v>-85000</v>
      </c>
      <c r="I2320" s="256">
        <f t="shared" si="151"/>
        <v>5.882352941176471</v>
      </c>
      <c r="K2320" t="s">
        <v>0</v>
      </c>
      <c r="M2320" s="2">
        <v>425</v>
      </c>
    </row>
    <row r="2321" spans="2:13" ht="12.75">
      <c r="B2321" s="278">
        <v>2500</v>
      </c>
      <c r="C2321" s="1" t="s">
        <v>18</v>
      </c>
      <c r="D2321" s="62" t="s">
        <v>958</v>
      </c>
      <c r="E2321" s="1" t="s">
        <v>987</v>
      </c>
      <c r="F2321" s="62" t="s">
        <v>989</v>
      </c>
      <c r="G2321" s="30" t="s">
        <v>20</v>
      </c>
      <c r="H2321" s="316">
        <f t="shared" si="153"/>
        <v>-87500</v>
      </c>
      <c r="I2321" s="256">
        <f t="shared" si="151"/>
        <v>5.882352941176471</v>
      </c>
      <c r="K2321" t="s">
        <v>0</v>
      </c>
      <c r="M2321" s="2">
        <v>425</v>
      </c>
    </row>
    <row r="2322" spans="2:13" ht="12.75">
      <c r="B2322" s="278">
        <v>2500</v>
      </c>
      <c r="C2322" s="1" t="s">
        <v>18</v>
      </c>
      <c r="D2322" s="62" t="s">
        <v>958</v>
      </c>
      <c r="E2322" s="1" t="s">
        <v>987</v>
      </c>
      <c r="F2322" s="62" t="s">
        <v>990</v>
      </c>
      <c r="G2322" s="30" t="s">
        <v>22</v>
      </c>
      <c r="H2322" s="316">
        <f t="shared" si="153"/>
        <v>-90000</v>
      </c>
      <c r="I2322" s="256">
        <f aca="true" t="shared" si="154" ref="I2322:I2385">+B2322/M2322</f>
        <v>5.882352941176471</v>
      </c>
      <c r="K2322" t="s">
        <v>0</v>
      </c>
      <c r="M2322" s="2">
        <v>425</v>
      </c>
    </row>
    <row r="2323" spans="2:13" ht="12.75">
      <c r="B2323" s="278">
        <v>2500</v>
      </c>
      <c r="C2323" s="1" t="s">
        <v>18</v>
      </c>
      <c r="D2323" s="62" t="s">
        <v>958</v>
      </c>
      <c r="E2323" s="1" t="s">
        <v>987</v>
      </c>
      <c r="F2323" s="62" t="s">
        <v>991</v>
      </c>
      <c r="G2323" s="30" t="s">
        <v>82</v>
      </c>
      <c r="H2323" s="316">
        <f t="shared" si="153"/>
        <v>-92500</v>
      </c>
      <c r="I2323" s="256">
        <f t="shared" si="154"/>
        <v>5.882352941176471</v>
      </c>
      <c r="K2323" t="s">
        <v>0</v>
      </c>
      <c r="M2323" s="2">
        <v>425</v>
      </c>
    </row>
    <row r="2324" spans="2:13" ht="12.75">
      <c r="B2324" s="278">
        <v>2500</v>
      </c>
      <c r="C2324" s="1" t="s">
        <v>18</v>
      </c>
      <c r="D2324" s="62" t="s">
        <v>958</v>
      </c>
      <c r="E2324" s="1" t="s">
        <v>987</v>
      </c>
      <c r="F2324" s="62" t="s">
        <v>992</v>
      </c>
      <c r="G2324" s="30" t="s">
        <v>84</v>
      </c>
      <c r="H2324" s="316">
        <f t="shared" si="153"/>
        <v>-95000</v>
      </c>
      <c r="I2324" s="256">
        <f t="shared" si="154"/>
        <v>5.882352941176471</v>
      </c>
      <c r="K2324" t="s">
        <v>0</v>
      </c>
      <c r="M2324" s="2">
        <v>425</v>
      </c>
    </row>
    <row r="2325" spans="2:13" ht="12.75">
      <c r="B2325" s="278">
        <v>5000</v>
      </c>
      <c r="C2325" s="1" t="s">
        <v>18</v>
      </c>
      <c r="D2325" s="62" t="s">
        <v>958</v>
      </c>
      <c r="E2325" s="1" t="s">
        <v>987</v>
      </c>
      <c r="F2325" s="62" t="s">
        <v>993</v>
      </c>
      <c r="G2325" s="30" t="s">
        <v>37</v>
      </c>
      <c r="H2325" s="316">
        <f aca="true" t="shared" si="155" ref="H2325:H2356">H2324-B2325</f>
        <v>-100000</v>
      </c>
      <c r="I2325" s="256">
        <f t="shared" si="154"/>
        <v>11.764705882352942</v>
      </c>
      <c r="K2325" t="s">
        <v>0</v>
      </c>
      <c r="M2325" s="2">
        <v>425</v>
      </c>
    </row>
    <row r="2326" spans="2:13" ht="12.75">
      <c r="B2326" s="278">
        <v>2500</v>
      </c>
      <c r="C2326" s="1" t="s">
        <v>18</v>
      </c>
      <c r="D2326" s="62" t="s">
        <v>958</v>
      </c>
      <c r="E2326" s="1" t="s">
        <v>987</v>
      </c>
      <c r="F2326" s="62" t="s">
        <v>994</v>
      </c>
      <c r="G2326" s="30" t="s">
        <v>165</v>
      </c>
      <c r="H2326" s="316">
        <f t="shared" si="155"/>
        <v>-102500</v>
      </c>
      <c r="I2326" s="256">
        <f t="shared" si="154"/>
        <v>5.882352941176471</v>
      </c>
      <c r="K2326" t="s">
        <v>0</v>
      </c>
      <c r="M2326" s="2">
        <v>425</v>
      </c>
    </row>
    <row r="2327" spans="2:13" ht="12.75">
      <c r="B2327" s="278">
        <v>2500</v>
      </c>
      <c r="C2327" s="1" t="s">
        <v>18</v>
      </c>
      <c r="D2327" s="62" t="s">
        <v>958</v>
      </c>
      <c r="E2327" s="1" t="s">
        <v>987</v>
      </c>
      <c r="F2327" s="62" t="s">
        <v>995</v>
      </c>
      <c r="G2327" s="30" t="s">
        <v>167</v>
      </c>
      <c r="H2327" s="316">
        <f t="shared" si="155"/>
        <v>-105000</v>
      </c>
      <c r="I2327" s="256">
        <f t="shared" si="154"/>
        <v>5.882352941176471</v>
      </c>
      <c r="K2327" t="s">
        <v>0</v>
      </c>
      <c r="M2327" s="2">
        <v>425</v>
      </c>
    </row>
    <row r="2328" spans="2:13" ht="12.75">
      <c r="B2328" s="278">
        <v>2500</v>
      </c>
      <c r="C2328" s="1" t="s">
        <v>18</v>
      </c>
      <c r="D2328" s="62" t="s">
        <v>958</v>
      </c>
      <c r="E2328" s="1" t="s">
        <v>987</v>
      </c>
      <c r="F2328" s="62" t="s">
        <v>996</v>
      </c>
      <c r="G2328" s="30" t="s">
        <v>169</v>
      </c>
      <c r="H2328" s="316">
        <f t="shared" si="155"/>
        <v>-107500</v>
      </c>
      <c r="I2328" s="256">
        <f t="shared" si="154"/>
        <v>5.882352941176471</v>
      </c>
      <c r="K2328" t="s">
        <v>0</v>
      </c>
      <c r="M2328" s="2">
        <v>425</v>
      </c>
    </row>
    <row r="2329" spans="2:13" ht="12.75">
      <c r="B2329" s="278">
        <v>2500</v>
      </c>
      <c r="C2329" s="1" t="s">
        <v>18</v>
      </c>
      <c r="D2329" s="62" t="s">
        <v>958</v>
      </c>
      <c r="E2329" s="1" t="s">
        <v>987</v>
      </c>
      <c r="F2329" s="62" t="s">
        <v>997</v>
      </c>
      <c r="G2329" s="30" t="s">
        <v>171</v>
      </c>
      <c r="H2329" s="316">
        <f t="shared" si="155"/>
        <v>-110000</v>
      </c>
      <c r="I2329" s="256">
        <f t="shared" si="154"/>
        <v>5.882352941176471</v>
      </c>
      <c r="K2329" t="s">
        <v>0</v>
      </c>
      <c r="M2329" s="2">
        <v>425</v>
      </c>
    </row>
    <row r="2330" spans="2:13" ht="12.75">
      <c r="B2330" s="278">
        <v>2500</v>
      </c>
      <c r="C2330" s="1" t="s">
        <v>18</v>
      </c>
      <c r="D2330" s="62" t="s">
        <v>958</v>
      </c>
      <c r="E2330" s="1" t="s">
        <v>987</v>
      </c>
      <c r="F2330" s="62" t="s">
        <v>998</v>
      </c>
      <c r="G2330" s="30" t="s">
        <v>175</v>
      </c>
      <c r="H2330" s="316">
        <f t="shared" si="155"/>
        <v>-112500</v>
      </c>
      <c r="I2330" s="256">
        <f t="shared" si="154"/>
        <v>5.882352941176471</v>
      </c>
      <c r="K2330" t="s">
        <v>0</v>
      </c>
      <c r="M2330" s="2">
        <v>425</v>
      </c>
    </row>
    <row r="2331" spans="2:13" ht="12.75">
      <c r="B2331" s="278">
        <v>2500</v>
      </c>
      <c r="C2331" s="1" t="s">
        <v>18</v>
      </c>
      <c r="D2331" s="62" t="s">
        <v>958</v>
      </c>
      <c r="E2331" s="1" t="s">
        <v>987</v>
      </c>
      <c r="F2331" s="62" t="s">
        <v>999</v>
      </c>
      <c r="G2331" s="30" t="s">
        <v>301</v>
      </c>
      <c r="H2331" s="316">
        <f t="shared" si="155"/>
        <v>-115000</v>
      </c>
      <c r="I2331" s="256">
        <f t="shared" si="154"/>
        <v>5.882352941176471</v>
      </c>
      <c r="K2331" t="s">
        <v>0</v>
      </c>
      <c r="M2331" s="2">
        <v>425</v>
      </c>
    </row>
    <row r="2332" spans="2:13" ht="12.75">
      <c r="B2332" s="278">
        <v>2500</v>
      </c>
      <c r="C2332" s="1" t="s">
        <v>18</v>
      </c>
      <c r="D2332" s="62" t="s">
        <v>958</v>
      </c>
      <c r="E2332" s="1" t="s">
        <v>987</v>
      </c>
      <c r="F2332" s="62" t="s">
        <v>1000</v>
      </c>
      <c r="G2332" s="30" t="s">
        <v>303</v>
      </c>
      <c r="H2332" s="316">
        <f t="shared" si="155"/>
        <v>-117500</v>
      </c>
      <c r="I2332" s="256">
        <f t="shared" si="154"/>
        <v>5.882352941176471</v>
      </c>
      <c r="K2332" t="s">
        <v>0</v>
      </c>
      <c r="M2332" s="2">
        <v>425</v>
      </c>
    </row>
    <row r="2333" spans="2:13" ht="12.75">
      <c r="B2333" s="278">
        <v>2500</v>
      </c>
      <c r="C2333" s="1" t="s">
        <v>18</v>
      </c>
      <c r="D2333" s="62" t="s">
        <v>958</v>
      </c>
      <c r="E2333" s="1" t="s">
        <v>987</v>
      </c>
      <c r="F2333" s="62" t="s">
        <v>1001</v>
      </c>
      <c r="G2333" s="30" t="s">
        <v>360</v>
      </c>
      <c r="H2333" s="316">
        <f t="shared" si="155"/>
        <v>-120000</v>
      </c>
      <c r="I2333" s="256">
        <f t="shared" si="154"/>
        <v>5.882352941176471</v>
      </c>
      <c r="K2333" t="s">
        <v>0</v>
      </c>
      <c r="M2333" s="2">
        <v>425</v>
      </c>
    </row>
    <row r="2334" spans="2:13" ht="12.75">
      <c r="B2334" s="278">
        <v>2500</v>
      </c>
      <c r="C2334" s="1" t="s">
        <v>18</v>
      </c>
      <c r="D2334" s="62" t="s">
        <v>972</v>
      </c>
      <c r="E2334" s="1" t="s">
        <v>987</v>
      </c>
      <c r="F2334" s="62" t="s">
        <v>1002</v>
      </c>
      <c r="G2334" s="30" t="s">
        <v>362</v>
      </c>
      <c r="H2334" s="316">
        <f t="shared" si="155"/>
        <v>-122500</v>
      </c>
      <c r="I2334" s="256">
        <f t="shared" si="154"/>
        <v>5.882352941176471</v>
      </c>
      <c r="K2334" t="s">
        <v>0</v>
      </c>
      <c r="M2334" s="2">
        <v>425</v>
      </c>
    </row>
    <row r="2335" spans="2:13" ht="12.75">
      <c r="B2335" s="278">
        <v>2500</v>
      </c>
      <c r="C2335" s="1" t="s">
        <v>18</v>
      </c>
      <c r="D2335" s="62" t="s">
        <v>972</v>
      </c>
      <c r="E2335" s="1" t="s">
        <v>987</v>
      </c>
      <c r="F2335" s="62" t="s">
        <v>1003</v>
      </c>
      <c r="G2335" s="30" t="s">
        <v>364</v>
      </c>
      <c r="H2335" s="316">
        <f t="shared" si="155"/>
        <v>-125000</v>
      </c>
      <c r="I2335" s="256">
        <f t="shared" si="154"/>
        <v>5.882352941176471</v>
      </c>
      <c r="K2335" t="s">
        <v>0</v>
      </c>
      <c r="M2335" s="2">
        <v>425</v>
      </c>
    </row>
    <row r="2336" spans="2:13" ht="12.75">
      <c r="B2336" s="278">
        <v>2500</v>
      </c>
      <c r="C2336" s="1" t="s">
        <v>18</v>
      </c>
      <c r="D2336" s="62" t="s">
        <v>972</v>
      </c>
      <c r="E2336" s="1" t="s">
        <v>987</v>
      </c>
      <c r="F2336" s="62" t="s">
        <v>1004</v>
      </c>
      <c r="G2336" s="30" t="s">
        <v>366</v>
      </c>
      <c r="H2336" s="316">
        <f t="shared" si="155"/>
        <v>-127500</v>
      </c>
      <c r="I2336" s="256">
        <f t="shared" si="154"/>
        <v>5.882352941176471</v>
      </c>
      <c r="K2336" t="s">
        <v>0</v>
      </c>
      <c r="M2336" s="2">
        <v>425</v>
      </c>
    </row>
    <row r="2337" spans="2:13" ht="12.75">
      <c r="B2337" s="203">
        <v>5000</v>
      </c>
      <c r="C2337" s="1" t="s">
        <v>18</v>
      </c>
      <c r="D2337" s="62" t="s">
        <v>958</v>
      </c>
      <c r="E2337" s="1" t="s">
        <v>987</v>
      </c>
      <c r="F2337" s="62" t="s">
        <v>1005</v>
      </c>
      <c r="G2337" s="30" t="s">
        <v>368</v>
      </c>
      <c r="H2337" s="316">
        <f t="shared" si="155"/>
        <v>-132500</v>
      </c>
      <c r="I2337" s="256">
        <f t="shared" si="154"/>
        <v>11.764705882352942</v>
      </c>
      <c r="K2337" t="s">
        <v>0</v>
      </c>
      <c r="M2337" s="2">
        <v>425</v>
      </c>
    </row>
    <row r="2338" spans="2:13" ht="12.75">
      <c r="B2338" s="278">
        <v>2500</v>
      </c>
      <c r="C2338" s="1" t="s">
        <v>18</v>
      </c>
      <c r="D2338" s="62" t="s">
        <v>958</v>
      </c>
      <c r="E2338" s="1" t="s">
        <v>987</v>
      </c>
      <c r="F2338" s="62" t="s">
        <v>1006</v>
      </c>
      <c r="G2338" s="30" t="s">
        <v>370</v>
      </c>
      <c r="H2338" s="316">
        <f t="shared" si="155"/>
        <v>-135000</v>
      </c>
      <c r="I2338" s="256">
        <f t="shared" si="154"/>
        <v>5.882352941176471</v>
      </c>
      <c r="K2338" t="s">
        <v>0</v>
      </c>
      <c r="M2338" s="2">
        <v>425</v>
      </c>
    </row>
    <row r="2339" spans="2:13" ht="12.75">
      <c r="B2339" s="278">
        <v>2500</v>
      </c>
      <c r="C2339" s="1" t="s">
        <v>18</v>
      </c>
      <c r="D2339" s="62" t="s">
        <v>972</v>
      </c>
      <c r="E2339" s="1" t="s">
        <v>987</v>
      </c>
      <c r="F2339" s="62" t="s">
        <v>1007</v>
      </c>
      <c r="G2339" s="30" t="s">
        <v>470</v>
      </c>
      <c r="H2339" s="316">
        <f t="shared" si="155"/>
        <v>-137500</v>
      </c>
      <c r="I2339" s="256">
        <f t="shared" si="154"/>
        <v>5.882352941176471</v>
      </c>
      <c r="K2339" t="s">
        <v>0</v>
      </c>
      <c r="M2339" s="2">
        <v>425</v>
      </c>
    </row>
    <row r="2340" spans="2:13" ht="12.75">
      <c r="B2340" s="278">
        <v>2500</v>
      </c>
      <c r="C2340" s="1" t="s">
        <v>18</v>
      </c>
      <c r="D2340" s="62" t="s">
        <v>958</v>
      </c>
      <c r="E2340" s="1" t="s">
        <v>987</v>
      </c>
      <c r="F2340" s="62" t="s">
        <v>1008</v>
      </c>
      <c r="G2340" s="30" t="s">
        <v>472</v>
      </c>
      <c r="H2340" s="316">
        <f t="shared" si="155"/>
        <v>-140000</v>
      </c>
      <c r="I2340" s="256">
        <f t="shared" si="154"/>
        <v>5.882352941176471</v>
      </c>
      <c r="K2340" t="s">
        <v>0</v>
      </c>
      <c r="M2340" s="2">
        <v>425</v>
      </c>
    </row>
    <row r="2341" spans="2:13" ht="12.75">
      <c r="B2341" s="278">
        <v>2500</v>
      </c>
      <c r="C2341" s="1" t="s">
        <v>18</v>
      </c>
      <c r="D2341" s="62" t="s">
        <v>972</v>
      </c>
      <c r="E2341" s="1" t="s">
        <v>987</v>
      </c>
      <c r="F2341" s="62" t="s">
        <v>1009</v>
      </c>
      <c r="G2341" s="30" t="s">
        <v>488</v>
      </c>
      <c r="H2341" s="316">
        <f t="shared" si="155"/>
        <v>-142500</v>
      </c>
      <c r="I2341" s="256">
        <f t="shared" si="154"/>
        <v>5.882352941176471</v>
      </c>
      <c r="K2341" t="s">
        <v>0</v>
      </c>
      <c r="M2341" s="2">
        <v>425</v>
      </c>
    </row>
    <row r="2342" spans="2:13" ht="12.75">
      <c r="B2342" s="203">
        <v>2500</v>
      </c>
      <c r="C2342" s="1" t="s">
        <v>18</v>
      </c>
      <c r="D2342" s="80" t="s">
        <v>958</v>
      </c>
      <c r="E2342" s="38" t="s">
        <v>1010</v>
      </c>
      <c r="F2342" s="62" t="s">
        <v>1011</v>
      </c>
      <c r="G2342" s="34" t="s">
        <v>48</v>
      </c>
      <c r="H2342" s="316">
        <f t="shared" si="155"/>
        <v>-145000</v>
      </c>
      <c r="I2342" s="256">
        <f t="shared" si="154"/>
        <v>5.882352941176471</v>
      </c>
      <c r="K2342" t="s">
        <v>0</v>
      </c>
      <c r="M2342" s="2">
        <v>425</v>
      </c>
    </row>
    <row r="2343" spans="2:13" ht="12.75">
      <c r="B2343" s="278">
        <v>2500</v>
      </c>
      <c r="C2343" s="1" t="s">
        <v>18</v>
      </c>
      <c r="D2343" s="62" t="s">
        <v>958</v>
      </c>
      <c r="E2343" s="1" t="s">
        <v>1010</v>
      </c>
      <c r="F2343" s="62" t="s">
        <v>1012</v>
      </c>
      <c r="G2343" s="30" t="s">
        <v>50</v>
      </c>
      <c r="H2343" s="316">
        <f t="shared" si="155"/>
        <v>-147500</v>
      </c>
      <c r="I2343" s="256">
        <f t="shared" si="154"/>
        <v>5.882352941176471</v>
      </c>
      <c r="K2343" t="s">
        <v>0</v>
      </c>
      <c r="M2343" s="2">
        <v>425</v>
      </c>
    </row>
    <row r="2344" spans="2:13" ht="12.75">
      <c r="B2344" s="278">
        <v>2500</v>
      </c>
      <c r="C2344" s="1" t="s">
        <v>18</v>
      </c>
      <c r="D2344" s="62" t="s">
        <v>958</v>
      </c>
      <c r="E2344" s="1" t="s">
        <v>1010</v>
      </c>
      <c r="F2344" s="62" t="s">
        <v>1013</v>
      </c>
      <c r="G2344" s="30" t="s">
        <v>20</v>
      </c>
      <c r="H2344" s="316">
        <f t="shared" si="155"/>
        <v>-150000</v>
      </c>
      <c r="I2344" s="256">
        <f t="shared" si="154"/>
        <v>5.882352941176471</v>
      </c>
      <c r="K2344" t="s">
        <v>0</v>
      </c>
      <c r="M2344" s="2">
        <v>425</v>
      </c>
    </row>
    <row r="2345" spans="2:13" ht="12.75">
      <c r="B2345" s="278">
        <v>2500</v>
      </c>
      <c r="C2345" s="1" t="s">
        <v>18</v>
      </c>
      <c r="D2345" s="62" t="s">
        <v>958</v>
      </c>
      <c r="E2345" s="1" t="s">
        <v>1010</v>
      </c>
      <c r="F2345" s="62" t="s">
        <v>1014</v>
      </c>
      <c r="G2345" s="30" t="s">
        <v>22</v>
      </c>
      <c r="H2345" s="316">
        <f t="shared" si="155"/>
        <v>-152500</v>
      </c>
      <c r="I2345" s="256">
        <f t="shared" si="154"/>
        <v>5.882352941176471</v>
      </c>
      <c r="K2345" t="s">
        <v>0</v>
      </c>
      <c r="M2345" s="2">
        <v>425</v>
      </c>
    </row>
    <row r="2346" spans="2:13" ht="12.75">
      <c r="B2346" s="278">
        <v>2500</v>
      </c>
      <c r="C2346" s="1" t="s">
        <v>18</v>
      </c>
      <c r="D2346" s="62" t="s">
        <v>958</v>
      </c>
      <c r="E2346" s="1" t="s">
        <v>1010</v>
      </c>
      <c r="F2346" s="62" t="s">
        <v>1015</v>
      </c>
      <c r="G2346" s="30" t="s">
        <v>82</v>
      </c>
      <c r="H2346" s="316">
        <f t="shared" si="155"/>
        <v>-155000</v>
      </c>
      <c r="I2346" s="256">
        <f t="shared" si="154"/>
        <v>5.882352941176471</v>
      </c>
      <c r="K2346" t="s">
        <v>0</v>
      </c>
      <c r="M2346" s="2">
        <v>425</v>
      </c>
    </row>
    <row r="2347" spans="2:13" ht="12.75">
      <c r="B2347" s="278">
        <v>2500</v>
      </c>
      <c r="C2347" s="1" t="s">
        <v>18</v>
      </c>
      <c r="D2347" s="62" t="s">
        <v>958</v>
      </c>
      <c r="E2347" s="1" t="s">
        <v>1010</v>
      </c>
      <c r="F2347" s="62" t="s">
        <v>1016</v>
      </c>
      <c r="G2347" s="30" t="s">
        <v>84</v>
      </c>
      <c r="H2347" s="316">
        <f t="shared" si="155"/>
        <v>-157500</v>
      </c>
      <c r="I2347" s="256">
        <f t="shared" si="154"/>
        <v>5.882352941176471</v>
      </c>
      <c r="K2347" t="s">
        <v>0</v>
      </c>
      <c r="M2347" s="2">
        <v>425</v>
      </c>
    </row>
    <row r="2348" spans="2:13" ht="12.75">
      <c r="B2348" s="278">
        <v>2500</v>
      </c>
      <c r="C2348" s="1" t="s">
        <v>0</v>
      </c>
      <c r="D2348" s="62" t="s">
        <v>958</v>
      </c>
      <c r="E2348" s="1" t="s">
        <v>1010</v>
      </c>
      <c r="F2348" s="62" t="s">
        <v>1017</v>
      </c>
      <c r="G2348" s="30" t="s">
        <v>37</v>
      </c>
      <c r="H2348" s="316">
        <f t="shared" si="155"/>
        <v>-160000</v>
      </c>
      <c r="I2348" s="256">
        <f t="shared" si="154"/>
        <v>5.882352941176471</v>
      </c>
      <c r="K2348" t="s">
        <v>0</v>
      </c>
      <c r="M2348" s="2">
        <v>425</v>
      </c>
    </row>
    <row r="2349" spans="2:13" ht="12.75">
      <c r="B2349" s="278">
        <v>2500</v>
      </c>
      <c r="C2349" s="1" t="s">
        <v>18</v>
      </c>
      <c r="D2349" s="62" t="s">
        <v>958</v>
      </c>
      <c r="E2349" s="1" t="s">
        <v>1010</v>
      </c>
      <c r="F2349" s="62" t="s">
        <v>1018</v>
      </c>
      <c r="G2349" s="30" t="s">
        <v>165</v>
      </c>
      <c r="H2349" s="316">
        <f t="shared" si="155"/>
        <v>-162500</v>
      </c>
      <c r="I2349" s="256">
        <f t="shared" si="154"/>
        <v>5.882352941176471</v>
      </c>
      <c r="K2349" t="s">
        <v>0</v>
      </c>
      <c r="M2349" s="2">
        <v>425</v>
      </c>
    </row>
    <row r="2350" spans="2:13" ht="12.75">
      <c r="B2350" s="278">
        <v>2500</v>
      </c>
      <c r="C2350" s="1" t="s">
        <v>18</v>
      </c>
      <c r="D2350" s="62" t="s">
        <v>958</v>
      </c>
      <c r="E2350" s="1" t="s">
        <v>1010</v>
      </c>
      <c r="F2350" s="62" t="s">
        <v>1019</v>
      </c>
      <c r="G2350" s="30" t="s">
        <v>167</v>
      </c>
      <c r="H2350" s="316">
        <f t="shared" si="155"/>
        <v>-165000</v>
      </c>
      <c r="I2350" s="256">
        <f t="shared" si="154"/>
        <v>5.882352941176471</v>
      </c>
      <c r="K2350" t="s">
        <v>0</v>
      </c>
      <c r="M2350" s="2">
        <v>425</v>
      </c>
    </row>
    <row r="2351" spans="2:13" ht="12.75">
      <c r="B2351" s="278">
        <v>2500</v>
      </c>
      <c r="C2351" s="1" t="s">
        <v>18</v>
      </c>
      <c r="D2351" s="62" t="s">
        <v>958</v>
      </c>
      <c r="E2351" s="1" t="s">
        <v>1010</v>
      </c>
      <c r="F2351" s="62" t="s">
        <v>1020</v>
      </c>
      <c r="G2351" s="30" t="s">
        <v>169</v>
      </c>
      <c r="H2351" s="316">
        <f t="shared" si="155"/>
        <v>-167500</v>
      </c>
      <c r="I2351" s="256">
        <f t="shared" si="154"/>
        <v>5.882352941176471</v>
      </c>
      <c r="K2351" t="s">
        <v>0</v>
      </c>
      <c r="M2351" s="2">
        <v>425</v>
      </c>
    </row>
    <row r="2352" spans="2:13" ht="12.75">
      <c r="B2352" s="340">
        <v>2500</v>
      </c>
      <c r="C2352" s="1" t="s">
        <v>18</v>
      </c>
      <c r="D2352" s="62" t="s">
        <v>958</v>
      </c>
      <c r="E2352" s="1" t="s">
        <v>1010</v>
      </c>
      <c r="F2352" s="62" t="s">
        <v>1021</v>
      </c>
      <c r="G2352" s="30" t="s">
        <v>171</v>
      </c>
      <c r="H2352" s="316">
        <f t="shared" si="155"/>
        <v>-170000</v>
      </c>
      <c r="I2352" s="256">
        <f t="shared" si="154"/>
        <v>5.882352941176471</v>
      </c>
      <c r="K2352" t="s">
        <v>0</v>
      </c>
      <c r="M2352" s="2">
        <v>425</v>
      </c>
    </row>
    <row r="2353" spans="2:13" ht="12.75">
      <c r="B2353" s="278">
        <v>2500</v>
      </c>
      <c r="C2353" s="1" t="s">
        <v>18</v>
      </c>
      <c r="D2353" s="62" t="s">
        <v>958</v>
      </c>
      <c r="E2353" s="1" t="s">
        <v>1010</v>
      </c>
      <c r="F2353" s="62" t="s">
        <v>1022</v>
      </c>
      <c r="G2353" s="30" t="s">
        <v>175</v>
      </c>
      <c r="H2353" s="316">
        <f t="shared" si="155"/>
        <v>-172500</v>
      </c>
      <c r="I2353" s="256">
        <f t="shared" si="154"/>
        <v>5.882352941176471</v>
      </c>
      <c r="K2353" t="s">
        <v>0</v>
      </c>
      <c r="M2353" s="2">
        <v>425</v>
      </c>
    </row>
    <row r="2354" spans="2:13" ht="12.75">
      <c r="B2354" s="278">
        <v>2500</v>
      </c>
      <c r="C2354" s="1" t="s">
        <v>18</v>
      </c>
      <c r="D2354" s="62" t="s">
        <v>972</v>
      </c>
      <c r="E2354" s="1" t="s">
        <v>1010</v>
      </c>
      <c r="F2354" s="62" t="s">
        <v>1023</v>
      </c>
      <c r="G2354" s="30" t="s">
        <v>301</v>
      </c>
      <c r="H2354" s="316">
        <f t="shared" si="155"/>
        <v>-175000</v>
      </c>
      <c r="I2354" s="256">
        <f t="shared" si="154"/>
        <v>5.882352941176471</v>
      </c>
      <c r="K2354" t="s">
        <v>0</v>
      </c>
      <c r="M2354" s="2">
        <v>425</v>
      </c>
    </row>
    <row r="2355" spans="2:13" ht="12.75">
      <c r="B2355" s="278">
        <v>2500</v>
      </c>
      <c r="C2355" s="1" t="s">
        <v>18</v>
      </c>
      <c r="D2355" s="62" t="s">
        <v>958</v>
      </c>
      <c r="E2355" s="1" t="s">
        <v>1010</v>
      </c>
      <c r="F2355" s="62" t="s">
        <v>1024</v>
      </c>
      <c r="G2355" s="30" t="s">
        <v>303</v>
      </c>
      <c r="H2355" s="316">
        <f t="shared" si="155"/>
        <v>-177500</v>
      </c>
      <c r="I2355" s="256">
        <f t="shared" si="154"/>
        <v>5.882352941176471</v>
      </c>
      <c r="K2355" t="s">
        <v>0</v>
      </c>
      <c r="M2355" s="2">
        <v>425</v>
      </c>
    </row>
    <row r="2356" spans="2:13" ht="12.75">
      <c r="B2356" s="278">
        <v>2500</v>
      </c>
      <c r="C2356" s="1" t="s">
        <v>18</v>
      </c>
      <c r="D2356" s="62" t="s">
        <v>958</v>
      </c>
      <c r="E2356" s="1" t="s">
        <v>1010</v>
      </c>
      <c r="F2356" s="62" t="s">
        <v>1025</v>
      </c>
      <c r="G2356" s="30" t="s">
        <v>360</v>
      </c>
      <c r="H2356" s="316">
        <f t="shared" si="155"/>
        <v>-180000</v>
      </c>
      <c r="I2356" s="256">
        <f t="shared" si="154"/>
        <v>5.882352941176471</v>
      </c>
      <c r="K2356" t="s">
        <v>0</v>
      </c>
      <c r="M2356" s="2">
        <v>425</v>
      </c>
    </row>
    <row r="2357" spans="2:13" ht="12.75">
      <c r="B2357" s="278">
        <v>2500</v>
      </c>
      <c r="C2357" s="1" t="s">
        <v>18</v>
      </c>
      <c r="D2357" s="62" t="s">
        <v>958</v>
      </c>
      <c r="E2357" s="1" t="s">
        <v>1010</v>
      </c>
      <c r="F2357" s="62" t="s">
        <v>1026</v>
      </c>
      <c r="G2357" s="30" t="s">
        <v>364</v>
      </c>
      <c r="H2357" s="316">
        <f aca="true" t="shared" si="156" ref="H2357:H2363">H2356-B2357</f>
        <v>-182500</v>
      </c>
      <c r="I2357" s="256">
        <f t="shared" si="154"/>
        <v>5.882352941176471</v>
      </c>
      <c r="K2357" t="s">
        <v>0</v>
      </c>
      <c r="M2357" s="2">
        <v>425</v>
      </c>
    </row>
    <row r="2358" spans="2:13" ht="12.75">
      <c r="B2358" s="278">
        <v>2500</v>
      </c>
      <c r="C2358" s="1" t="s">
        <v>18</v>
      </c>
      <c r="D2358" s="62" t="s">
        <v>972</v>
      </c>
      <c r="E2358" s="1" t="s">
        <v>1010</v>
      </c>
      <c r="F2358" s="62" t="s">
        <v>1027</v>
      </c>
      <c r="G2358" s="30" t="s">
        <v>366</v>
      </c>
      <c r="H2358" s="316">
        <f t="shared" si="156"/>
        <v>-185000</v>
      </c>
      <c r="I2358" s="256">
        <f t="shared" si="154"/>
        <v>5.882352941176471</v>
      </c>
      <c r="K2358" t="s">
        <v>0</v>
      </c>
      <c r="M2358" s="2">
        <v>425</v>
      </c>
    </row>
    <row r="2359" spans="2:13" ht="12.75">
      <c r="B2359" s="278">
        <v>2500</v>
      </c>
      <c r="C2359" s="1" t="s">
        <v>18</v>
      </c>
      <c r="D2359" s="62" t="s">
        <v>958</v>
      </c>
      <c r="E2359" s="1" t="s">
        <v>1010</v>
      </c>
      <c r="F2359" s="62" t="s">
        <v>1028</v>
      </c>
      <c r="G2359" s="30" t="s">
        <v>368</v>
      </c>
      <c r="H2359" s="316">
        <f t="shared" si="156"/>
        <v>-187500</v>
      </c>
      <c r="I2359" s="256">
        <f t="shared" si="154"/>
        <v>5.882352941176471</v>
      </c>
      <c r="K2359" t="s">
        <v>0</v>
      </c>
      <c r="M2359" s="2">
        <v>425</v>
      </c>
    </row>
    <row r="2360" spans="2:13" ht="12.75">
      <c r="B2360" s="278">
        <v>2500</v>
      </c>
      <c r="C2360" s="1" t="s">
        <v>18</v>
      </c>
      <c r="D2360" s="62" t="s">
        <v>958</v>
      </c>
      <c r="E2360" s="1" t="s">
        <v>1010</v>
      </c>
      <c r="F2360" s="62" t="s">
        <v>1029</v>
      </c>
      <c r="G2360" s="30" t="s">
        <v>370</v>
      </c>
      <c r="H2360" s="316">
        <f t="shared" si="156"/>
        <v>-190000</v>
      </c>
      <c r="I2360" s="256">
        <f t="shared" si="154"/>
        <v>5.882352941176471</v>
      </c>
      <c r="K2360" t="s">
        <v>0</v>
      </c>
      <c r="M2360" s="2">
        <v>425</v>
      </c>
    </row>
    <row r="2361" spans="2:13" ht="12.75">
      <c r="B2361" s="278">
        <v>2500</v>
      </c>
      <c r="C2361" s="1" t="s">
        <v>18</v>
      </c>
      <c r="D2361" s="62" t="s">
        <v>958</v>
      </c>
      <c r="E2361" s="1" t="s">
        <v>1010</v>
      </c>
      <c r="F2361" s="62" t="s">
        <v>1030</v>
      </c>
      <c r="G2361" s="30" t="s">
        <v>470</v>
      </c>
      <c r="H2361" s="316">
        <f t="shared" si="156"/>
        <v>-192500</v>
      </c>
      <c r="I2361" s="256">
        <f t="shared" si="154"/>
        <v>5.882352941176471</v>
      </c>
      <c r="K2361" t="s">
        <v>0</v>
      </c>
      <c r="M2361" s="2">
        <v>425</v>
      </c>
    </row>
    <row r="2362" spans="2:13" ht="12.75">
      <c r="B2362" s="278">
        <v>2500</v>
      </c>
      <c r="C2362" s="1" t="s">
        <v>18</v>
      </c>
      <c r="D2362" s="62" t="s">
        <v>958</v>
      </c>
      <c r="E2362" s="1" t="s">
        <v>1010</v>
      </c>
      <c r="F2362" s="62" t="s">
        <v>1031</v>
      </c>
      <c r="G2362" s="30" t="s">
        <v>472</v>
      </c>
      <c r="H2362" s="316">
        <f t="shared" si="156"/>
        <v>-195000</v>
      </c>
      <c r="I2362" s="256">
        <f t="shared" si="154"/>
        <v>5.882352941176471</v>
      </c>
      <c r="K2362" t="s">
        <v>0</v>
      </c>
      <c r="M2362" s="2">
        <v>425</v>
      </c>
    </row>
    <row r="2363" spans="2:13" ht="12.75">
      <c r="B2363" s="278">
        <v>5000</v>
      </c>
      <c r="C2363" s="1" t="s">
        <v>18</v>
      </c>
      <c r="D2363" s="62" t="s">
        <v>972</v>
      </c>
      <c r="E2363" s="1" t="s">
        <v>1010</v>
      </c>
      <c r="F2363" s="62" t="s">
        <v>1032</v>
      </c>
      <c r="G2363" s="30" t="s">
        <v>488</v>
      </c>
      <c r="H2363" s="316">
        <f t="shared" si="156"/>
        <v>-200000</v>
      </c>
      <c r="I2363" s="256">
        <f t="shared" si="154"/>
        <v>11.764705882352942</v>
      </c>
      <c r="K2363" t="s">
        <v>0</v>
      </c>
      <c r="M2363" s="2">
        <v>425</v>
      </c>
    </row>
    <row r="2364" spans="1:13" s="60" customFormat="1" ht="12.75">
      <c r="A2364" s="14"/>
      <c r="B2364" s="279">
        <f>SUM(B2294:B2363)</f>
        <v>200000</v>
      </c>
      <c r="C2364" s="14" t="s">
        <v>18</v>
      </c>
      <c r="D2364" s="91"/>
      <c r="E2364" s="14"/>
      <c r="F2364" s="21"/>
      <c r="G2364" s="21"/>
      <c r="H2364" s="317">
        <v>0</v>
      </c>
      <c r="I2364" s="318">
        <f t="shared" si="154"/>
        <v>470.5882352941176</v>
      </c>
      <c r="M2364" s="2">
        <v>425</v>
      </c>
    </row>
    <row r="2365" spans="2:13" ht="12.75">
      <c r="B2365" s="278"/>
      <c r="D2365" s="62"/>
      <c r="H2365" s="316">
        <f>H2364-B2365</f>
        <v>0</v>
      </c>
      <c r="I2365" s="256">
        <f t="shared" si="154"/>
        <v>0</v>
      </c>
      <c r="M2365" s="2">
        <v>425</v>
      </c>
    </row>
    <row r="2366" spans="2:13" ht="12.75">
      <c r="B2366" s="278"/>
      <c r="D2366" s="62"/>
      <c r="H2366" s="316">
        <f>H2365-B2366</f>
        <v>0</v>
      </c>
      <c r="I2366" s="256">
        <f t="shared" si="154"/>
        <v>0</v>
      </c>
      <c r="M2366" s="2">
        <v>425</v>
      </c>
    </row>
    <row r="2367" spans="2:13" ht="12.75">
      <c r="B2367" s="278">
        <v>600</v>
      </c>
      <c r="C2367" s="1" t="s">
        <v>1033</v>
      </c>
      <c r="D2367" s="1" t="s">
        <v>972</v>
      </c>
      <c r="E2367" s="1" t="s">
        <v>1</v>
      </c>
      <c r="F2367" s="30" t="s">
        <v>1034</v>
      </c>
      <c r="G2367" s="30" t="s">
        <v>812</v>
      </c>
      <c r="H2367" s="316">
        <f>H2366-B2367</f>
        <v>-600</v>
      </c>
      <c r="I2367" s="256">
        <f t="shared" si="154"/>
        <v>1.411764705882353</v>
      </c>
      <c r="K2367" t="s">
        <v>1035</v>
      </c>
      <c r="M2367" s="2">
        <v>425</v>
      </c>
    </row>
    <row r="2368" spans="2:13" ht="12.75">
      <c r="B2368" s="278">
        <v>700</v>
      </c>
      <c r="C2368" s="1" t="s">
        <v>1036</v>
      </c>
      <c r="D2368" s="1" t="s">
        <v>972</v>
      </c>
      <c r="E2368" s="1" t="s">
        <v>1</v>
      </c>
      <c r="F2368" s="30" t="s">
        <v>1037</v>
      </c>
      <c r="G2368" s="30" t="s">
        <v>900</v>
      </c>
      <c r="H2368" s="316">
        <f>H2367-B2368</f>
        <v>-1300</v>
      </c>
      <c r="I2368" s="256">
        <f t="shared" si="154"/>
        <v>1.6470588235294117</v>
      </c>
      <c r="K2368" t="s">
        <v>1038</v>
      </c>
      <c r="M2368" s="2">
        <v>425</v>
      </c>
    </row>
    <row r="2369" spans="1:13" s="60" customFormat="1" ht="12.75">
      <c r="A2369" s="14"/>
      <c r="B2369" s="279">
        <f>SUM(B2367:B2368)</f>
        <v>1300</v>
      </c>
      <c r="C2369" s="14" t="s">
        <v>1</v>
      </c>
      <c r="D2369" s="14"/>
      <c r="E2369" s="14"/>
      <c r="F2369" s="21"/>
      <c r="G2369" s="21"/>
      <c r="H2369" s="317">
        <v>0</v>
      </c>
      <c r="I2369" s="318">
        <f t="shared" si="154"/>
        <v>3.0588235294117645</v>
      </c>
      <c r="M2369" s="2">
        <v>425</v>
      </c>
    </row>
    <row r="2370" spans="2:13" ht="12.75">
      <c r="B2370" s="278"/>
      <c r="C2370" s="15"/>
      <c r="D2370" s="15"/>
      <c r="H2370" s="316">
        <f aca="true" t="shared" si="157" ref="H2370:H2375">H2369-B2370</f>
        <v>0</v>
      </c>
      <c r="I2370" s="256">
        <f t="shared" si="154"/>
        <v>0</v>
      </c>
      <c r="M2370" s="2">
        <v>425</v>
      </c>
    </row>
    <row r="2371" spans="2:13" ht="12.75">
      <c r="B2371" s="278"/>
      <c r="D2371" s="15"/>
      <c r="H2371" s="316">
        <f t="shared" si="157"/>
        <v>0</v>
      </c>
      <c r="I2371" s="256">
        <f t="shared" si="154"/>
        <v>0</v>
      </c>
      <c r="M2371" s="2">
        <v>425</v>
      </c>
    </row>
    <row r="2372" spans="2:13" ht="12.75">
      <c r="B2372" s="278">
        <v>5000</v>
      </c>
      <c r="C2372" s="1" t="s">
        <v>1039</v>
      </c>
      <c r="D2372" s="1" t="s">
        <v>972</v>
      </c>
      <c r="E2372" s="1" t="s">
        <v>86</v>
      </c>
      <c r="F2372" s="30" t="s">
        <v>1040</v>
      </c>
      <c r="G2372" s="30" t="s">
        <v>827</v>
      </c>
      <c r="H2372" s="316">
        <f t="shared" si="157"/>
        <v>-5000</v>
      </c>
      <c r="I2372" s="256">
        <f t="shared" si="154"/>
        <v>11.764705882352942</v>
      </c>
      <c r="K2372" t="s">
        <v>1041</v>
      </c>
      <c r="M2372" s="2">
        <v>425</v>
      </c>
    </row>
    <row r="2373" spans="2:13" ht="12.75">
      <c r="B2373" s="278">
        <v>500</v>
      </c>
      <c r="C2373" s="1" t="s">
        <v>1042</v>
      </c>
      <c r="D2373" s="1" t="s">
        <v>972</v>
      </c>
      <c r="E2373" s="1" t="s">
        <v>201</v>
      </c>
      <c r="F2373" s="30" t="s">
        <v>1043</v>
      </c>
      <c r="G2373" s="30" t="s">
        <v>827</v>
      </c>
      <c r="H2373" s="316">
        <f t="shared" si="157"/>
        <v>-5500</v>
      </c>
      <c r="I2373" s="256">
        <f t="shared" si="154"/>
        <v>1.1764705882352942</v>
      </c>
      <c r="K2373" t="s">
        <v>1041</v>
      </c>
      <c r="M2373" s="2">
        <v>425</v>
      </c>
    </row>
    <row r="2374" spans="2:14" ht="12.75">
      <c r="B2374" s="278">
        <v>500</v>
      </c>
      <c r="C2374" s="1" t="s">
        <v>1044</v>
      </c>
      <c r="D2374" s="1" t="s">
        <v>972</v>
      </c>
      <c r="E2374" s="1" t="s">
        <v>86</v>
      </c>
      <c r="F2374" s="30" t="s">
        <v>1043</v>
      </c>
      <c r="G2374" s="30" t="s">
        <v>827</v>
      </c>
      <c r="H2374" s="316">
        <f t="shared" si="157"/>
        <v>-6000</v>
      </c>
      <c r="I2374" s="256">
        <f t="shared" si="154"/>
        <v>1.1764705882352942</v>
      </c>
      <c r="K2374" t="s">
        <v>1041</v>
      </c>
      <c r="M2374" s="2">
        <v>425</v>
      </c>
      <c r="N2374" s="42">
        <v>500</v>
      </c>
    </row>
    <row r="2375" spans="2:13" ht="12.75">
      <c r="B2375" s="278">
        <v>5000</v>
      </c>
      <c r="C2375" s="1" t="s">
        <v>1045</v>
      </c>
      <c r="D2375" s="1" t="s">
        <v>972</v>
      </c>
      <c r="E2375" s="1" t="s">
        <v>86</v>
      </c>
      <c r="F2375" s="30" t="s">
        <v>1046</v>
      </c>
      <c r="G2375" s="30" t="s">
        <v>848</v>
      </c>
      <c r="H2375" s="316">
        <f t="shared" si="157"/>
        <v>-11000</v>
      </c>
      <c r="I2375" s="256">
        <f t="shared" si="154"/>
        <v>11.764705882352942</v>
      </c>
      <c r="K2375" t="s">
        <v>1041</v>
      </c>
      <c r="M2375" s="2">
        <v>425</v>
      </c>
    </row>
    <row r="2376" spans="1:13" s="60" customFormat="1" ht="12.75">
      <c r="A2376" s="14"/>
      <c r="B2376" s="279">
        <f>SUM(B2372:B2375)</f>
        <v>11000</v>
      </c>
      <c r="C2376" s="14" t="s">
        <v>1547</v>
      </c>
      <c r="D2376" s="14"/>
      <c r="E2376" s="14"/>
      <c r="F2376" s="21"/>
      <c r="G2376" s="21"/>
      <c r="H2376" s="317"/>
      <c r="I2376" s="318">
        <f t="shared" si="154"/>
        <v>25.88235294117647</v>
      </c>
      <c r="M2376" s="2">
        <v>425</v>
      </c>
    </row>
    <row r="2377" spans="2:13" ht="12.75">
      <c r="B2377" s="278"/>
      <c r="D2377" s="15"/>
      <c r="H2377" s="316">
        <f aca="true" t="shared" si="158" ref="H2377:H2408">H2376-B2377</f>
        <v>0</v>
      </c>
      <c r="I2377" s="256">
        <f t="shared" si="154"/>
        <v>0</v>
      </c>
      <c r="M2377" s="2">
        <v>425</v>
      </c>
    </row>
    <row r="2378" spans="2:13" ht="12.75">
      <c r="B2378" s="278"/>
      <c r="D2378" s="15"/>
      <c r="H2378" s="316">
        <f t="shared" si="158"/>
        <v>0</v>
      </c>
      <c r="I2378" s="256">
        <f t="shared" si="154"/>
        <v>0</v>
      </c>
      <c r="M2378" s="2">
        <v>425</v>
      </c>
    </row>
    <row r="2379" spans="2:13" ht="12.75">
      <c r="B2379" s="203">
        <v>800</v>
      </c>
      <c r="C2379" s="15" t="s">
        <v>609</v>
      </c>
      <c r="D2379" s="15" t="s">
        <v>972</v>
      </c>
      <c r="E2379" s="15" t="s">
        <v>201</v>
      </c>
      <c r="F2379" s="30" t="s">
        <v>1047</v>
      </c>
      <c r="G2379" s="33" t="s">
        <v>48</v>
      </c>
      <c r="H2379" s="316">
        <f t="shared" si="158"/>
        <v>-800</v>
      </c>
      <c r="I2379" s="256">
        <f t="shared" si="154"/>
        <v>1.8823529411764706</v>
      </c>
      <c r="K2379" t="s">
        <v>1035</v>
      </c>
      <c r="M2379" s="2">
        <v>425</v>
      </c>
    </row>
    <row r="2380" spans="1:13" ht="12.75">
      <c r="A2380" s="15"/>
      <c r="B2380" s="203">
        <v>1050</v>
      </c>
      <c r="C2380" s="15" t="s">
        <v>609</v>
      </c>
      <c r="D2380" s="15" t="s">
        <v>972</v>
      </c>
      <c r="E2380" s="15" t="s">
        <v>201</v>
      </c>
      <c r="F2380" s="30" t="s">
        <v>1047</v>
      </c>
      <c r="G2380" s="33" t="s">
        <v>50</v>
      </c>
      <c r="H2380" s="316">
        <f t="shared" si="158"/>
        <v>-1850</v>
      </c>
      <c r="I2380" s="256">
        <f t="shared" si="154"/>
        <v>2.4705882352941178</v>
      </c>
      <c r="J2380" s="18"/>
      <c r="K2380" s="18" t="s">
        <v>1035</v>
      </c>
      <c r="L2380" s="18"/>
      <c r="M2380" s="2">
        <v>425</v>
      </c>
    </row>
    <row r="2381" spans="2:13" ht="12.75">
      <c r="B2381" s="278">
        <v>900</v>
      </c>
      <c r="C2381" s="15" t="s">
        <v>609</v>
      </c>
      <c r="D2381" s="15" t="s">
        <v>972</v>
      </c>
      <c r="E2381" s="1" t="s">
        <v>201</v>
      </c>
      <c r="F2381" s="30" t="s">
        <v>1047</v>
      </c>
      <c r="G2381" s="30" t="s">
        <v>20</v>
      </c>
      <c r="H2381" s="316">
        <f t="shared" si="158"/>
        <v>-2750</v>
      </c>
      <c r="I2381" s="256">
        <f t="shared" si="154"/>
        <v>2.1176470588235294</v>
      </c>
      <c r="K2381" t="s">
        <v>1035</v>
      </c>
      <c r="M2381" s="2">
        <v>425</v>
      </c>
    </row>
    <row r="2382" spans="2:13" ht="12.75">
      <c r="B2382" s="278">
        <v>1600</v>
      </c>
      <c r="C2382" s="1" t="s">
        <v>609</v>
      </c>
      <c r="D2382" s="15" t="s">
        <v>972</v>
      </c>
      <c r="E2382" s="1" t="s">
        <v>201</v>
      </c>
      <c r="F2382" s="30" t="s">
        <v>1047</v>
      </c>
      <c r="G2382" s="30" t="s">
        <v>1048</v>
      </c>
      <c r="H2382" s="316">
        <f t="shared" si="158"/>
        <v>-4350</v>
      </c>
      <c r="I2382" s="256">
        <f t="shared" si="154"/>
        <v>3.764705882352941</v>
      </c>
      <c r="K2382" t="s">
        <v>1035</v>
      </c>
      <c r="M2382" s="2">
        <v>425</v>
      </c>
    </row>
    <row r="2383" spans="2:13" ht="12.75">
      <c r="B2383" s="278">
        <v>950</v>
      </c>
      <c r="C2383" s="1" t="s">
        <v>609</v>
      </c>
      <c r="D2383" s="15" t="s">
        <v>972</v>
      </c>
      <c r="E2383" s="1" t="s">
        <v>201</v>
      </c>
      <c r="F2383" s="30" t="s">
        <v>1047</v>
      </c>
      <c r="G2383" s="30" t="s">
        <v>96</v>
      </c>
      <c r="H2383" s="316">
        <f t="shared" si="158"/>
        <v>-5300</v>
      </c>
      <c r="I2383" s="256">
        <f t="shared" si="154"/>
        <v>2.235294117647059</v>
      </c>
      <c r="K2383" t="s">
        <v>1035</v>
      </c>
      <c r="M2383" s="2">
        <v>425</v>
      </c>
    </row>
    <row r="2384" spans="2:13" ht="12.75">
      <c r="B2384" s="339">
        <v>850</v>
      </c>
      <c r="C2384" s="41" t="s">
        <v>609</v>
      </c>
      <c r="D2384" s="15" t="s">
        <v>972</v>
      </c>
      <c r="E2384" s="41" t="s">
        <v>201</v>
      </c>
      <c r="F2384" s="30" t="s">
        <v>1047</v>
      </c>
      <c r="G2384" s="30" t="s">
        <v>99</v>
      </c>
      <c r="H2384" s="316">
        <f t="shared" si="158"/>
        <v>-6150</v>
      </c>
      <c r="I2384" s="256">
        <f t="shared" si="154"/>
        <v>2</v>
      </c>
      <c r="J2384" s="40"/>
      <c r="K2384" t="s">
        <v>1035</v>
      </c>
      <c r="L2384" s="40"/>
      <c r="M2384" s="2">
        <v>425</v>
      </c>
    </row>
    <row r="2385" spans="2:13" ht="12.75">
      <c r="B2385" s="278">
        <v>1600</v>
      </c>
      <c r="C2385" s="1" t="s">
        <v>609</v>
      </c>
      <c r="D2385" s="15" t="s">
        <v>972</v>
      </c>
      <c r="E2385" s="1" t="s">
        <v>201</v>
      </c>
      <c r="F2385" s="30" t="s">
        <v>1047</v>
      </c>
      <c r="G2385" s="30" t="s">
        <v>897</v>
      </c>
      <c r="H2385" s="316">
        <f t="shared" si="158"/>
        <v>-7750</v>
      </c>
      <c r="I2385" s="256">
        <f t="shared" si="154"/>
        <v>3.764705882352941</v>
      </c>
      <c r="K2385" t="s">
        <v>1035</v>
      </c>
      <c r="M2385" s="2">
        <v>425</v>
      </c>
    </row>
    <row r="2386" spans="2:13" ht="12.75">
      <c r="B2386" s="278">
        <v>1100</v>
      </c>
      <c r="C2386" s="1" t="s">
        <v>609</v>
      </c>
      <c r="D2386" s="15" t="s">
        <v>972</v>
      </c>
      <c r="E2386" s="1" t="s">
        <v>201</v>
      </c>
      <c r="F2386" s="30" t="s">
        <v>1047</v>
      </c>
      <c r="G2386" s="30" t="s">
        <v>808</v>
      </c>
      <c r="H2386" s="316">
        <f t="shared" si="158"/>
        <v>-8850</v>
      </c>
      <c r="I2386" s="256">
        <f aca="true" t="shared" si="159" ref="I2386:I2449">+B2386/M2386</f>
        <v>2.588235294117647</v>
      </c>
      <c r="K2386" t="s">
        <v>1035</v>
      </c>
      <c r="M2386" s="2">
        <v>425</v>
      </c>
    </row>
    <row r="2387" spans="2:13" ht="12.75">
      <c r="B2387" s="278">
        <v>700</v>
      </c>
      <c r="C2387" s="1" t="s">
        <v>609</v>
      </c>
      <c r="D2387" s="15" t="s">
        <v>972</v>
      </c>
      <c r="E2387" s="1" t="s">
        <v>201</v>
      </c>
      <c r="F2387" s="30" t="s">
        <v>1047</v>
      </c>
      <c r="G2387" s="30" t="s">
        <v>810</v>
      </c>
      <c r="H2387" s="316">
        <f t="shared" si="158"/>
        <v>-9550</v>
      </c>
      <c r="I2387" s="256">
        <f t="shared" si="159"/>
        <v>1.6470588235294117</v>
      </c>
      <c r="K2387" t="s">
        <v>1035</v>
      </c>
      <c r="M2387" s="2">
        <v>425</v>
      </c>
    </row>
    <row r="2388" spans="2:13" ht="12.75">
      <c r="B2388" s="278">
        <v>1000</v>
      </c>
      <c r="C2388" s="1" t="s">
        <v>609</v>
      </c>
      <c r="D2388" s="15" t="s">
        <v>972</v>
      </c>
      <c r="E2388" s="1" t="s">
        <v>201</v>
      </c>
      <c r="F2388" s="30" t="s">
        <v>1047</v>
      </c>
      <c r="G2388" s="30" t="s">
        <v>803</v>
      </c>
      <c r="H2388" s="316">
        <f t="shared" si="158"/>
        <v>-10550</v>
      </c>
      <c r="I2388" s="256">
        <f t="shared" si="159"/>
        <v>2.3529411764705883</v>
      </c>
      <c r="K2388" t="s">
        <v>1035</v>
      </c>
      <c r="M2388" s="2">
        <v>425</v>
      </c>
    </row>
    <row r="2389" spans="2:13" ht="12.75">
      <c r="B2389" s="278">
        <v>750</v>
      </c>
      <c r="C2389" s="1" t="s">
        <v>609</v>
      </c>
      <c r="D2389" s="15" t="s">
        <v>972</v>
      </c>
      <c r="E2389" s="1" t="s">
        <v>201</v>
      </c>
      <c r="F2389" s="30" t="s">
        <v>1047</v>
      </c>
      <c r="G2389" s="30" t="s">
        <v>898</v>
      </c>
      <c r="H2389" s="316">
        <f t="shared" si="158"/>
        <v>-11300</v>
      </c>
      <c r="I2389" s="256">
        <f t="shared" si="159"/>
        <v>1.7647058823529411</v>
      </c>
      <c r="K2389" t="s">
        <v>1035</v>
      </c>
      <c r="M2389" s="2">
        <v>425</v>
      </c>
    </row>
    <row r="2390" spans="2:13" ht="12.75">
      <c r="B2390" s="278">
        <v>700</v>
      </c>
      <c r="C2390" s="1" t="s">
        <v>609</v>
      </c>
      <c r="D2390" s="15" t="s">
        <v>972</v>
      </c>
      <c r="E2390" s="1" t="s">
        <v>201</v>
      </c>
      <c r="F2390" s="30" t="s">
        <v>1047</v>
      </c>
      <c r="G2390" s="30" t="s">
        <v>632</v>
      </c>
      <c r="H2390" s="316">
        <f t="shared" si="158"/>
        <v>-12000</v>
      </c>
      <c r="I2390" s="256">
        <f t="shared" si="159"/>
        <v>1.6470588235294117</v>
      </c>
      <c r="K2390" t="s">
        <v>1035</v>
      </c>
      <c r="M2390" s="2">
        <v>425</v>
      </c>
    </row>
    <row r="2391" spans="2:13" ht="12.75">
      <c r="B2391" s="278">
        <v>1200</v>
      </c>
      <c r="C2391" s="1" t="s">
        <v>609</v>
      </c>
      <c r="D2391" s="1" t="s">
        <v>972</v>
      </c>
      <c r="E2391" s="1" t="s">
        <v>201</v>
      </c>
      <c r="F2391" s="30" t="s">
        <v>1047</v>
      </c>
      <c r="G2391" s="30" t="s">
        <v>641</v>
      </c>
      <c r="H2391" s="316">
        <f t="shared" si="158"/>
        <v>-13200</v>
      </c>
      <c r="I2391" s="256">
        <f t="shared" si="159"/>
        <v>2.823529411764706</v>
      </c>
      <c r="K2391" t="s">
        <v>1035</v>
      </c>
      <c r="M2391" s="2">
        <v>425</v>
      </c>
    </row>
    <row r="2392" spans="2:13" ht="12.75">
      <c r="B2392" s="278">
        <v>800</v>
      </c>
      <c r="C2392" s="1" t="s">
        <v>609</v>
      </c>
      <c r="D2392" s="1" t="s">
        <v>972</v>
      </c>
      <c r="E2392" s="1" t="s">
        <v>201</v>
      </c>
      <c r="F2392" s="30" t="s">
        <v>1047</v>
      </c>
      <c r="G2392" s="30" t="s">
        <v>814</v>
      </c>
      <c r="H2392" s="316">
        <f t="shared" si="158"/>
        <v>-14000</v>
      </c>
      <c r="I2392" s="256">
        <f t="shared" si="159"/>
        <v>1.8823529411764706</v>
      </c>
      <c r="K2392" t="s">
        <v>1035</v>
      </c>
      <c r="M2392" s="2">
        <v>425</v>
      </c>
    </row>
    <row r="2393" spans="2:13" ht="12.75">
      <c r="B2393" s="278">
        <v>900</v>
      </c>
      <c r="C2393" s="1" t="s">
        <v>609</v>
      </c>
      <c r="D2393" s="1" t="s">
        <v>972</v>
      </c>
      <c r="E2393" s="1" t="s">
        <v>201</v>
      </c>
      <c r="F2393" s="30" t="s">
        <v>1047</v>
      </c>
      <c r="G2393" s="30" t="s">
        <v>833</v>
      </c>
      <c r="H2393" s="316">
        <f t="shared" si="158"/>
        <v>-14900</v>
      </c>
      <c r="I2393" s="256">
        <f t="shared" si="159"/>
        <v>2.1176470588235294</v>
      </c>
      <c r="K2393" t="s">
        <v>1035</v>
      </c>
      <c r="M2393" s="2">
        <v>425</v>
      </c>
    </row>
    <row r="2394" spans="2:13" ht="12.75">
      <c r="B2394" s="278">
        <v>700</v>
      </c>
      <c r="C2394" s="1" t="s">
        <v>609</v>
      </c>
      <c r="D2394" s="1" t="s">
        <v>972</v>
      </c>
      <c r="E2394" s="1" t="s">
        <v>201</v>
      </c>
      <c r="F2394" s="30" t="s">
        <v>1047</v>
      </c>
      <c r="G2394" s="30" t="s">
        <v>865</v>
      </c>
      <c r="H2394" s="316">
        <f t="shared" si="158"/>
        <v>-15600</v>
      </c>
      <c r="I2394" s="256">
        <f t="shared" si="159"/>
        <v>1.6470588235294117</v>
      </c>
      <c r="K2394" t="s">
        <v>1035</v>
      </c>
      <c r="M2394" s="2">
        <v>425</v>
      </c>
    </row>
    <row r="2395" spans="2:13" ht="12.75">
      <c r="B2395" s="278">
        <v>900</v>
      </c>
      <c r="C2395" s="1" t="s">
        <v>609</v>
      </c>
      <c r="D2395" s="1" t="s">
        <v>972</v>
      </c>
      <c r="E2395" s="1" t="s">
        <v>201</v>
      </c>
      <c r="F2395" s="30" t="s">
        <v>1047</v>
      </c>
      <c r="G2395" s="30" t="s">
        <v>868</v>
      </c>
      <c r="H2395" s="316">
        <f t="shared" si="158"/>
        <v>-16500</v>
      </c>
      <c r="I2395" s="256">
        <f t="shared" si="159"/>
        <v>2.1176470588235294</v>
      </c>
      <c r="K2395" t="s">
        <v>1035</v>
      </c>
      <c r="M2395" s="2">
        <v>425</v>
      </c>
    </row>
    <row r="2396" spans="2:13" ht="12.75">
      <c r="B2396" s="278">
        <v>1000</v>
      </c>
      <c r="C2396" s="1" t="s">
        <v>609</v>
      </c>
      <c r="D2396" s="1" t="s">
        <v>972</v>
      </c>
      <c r="E2396" s="1" t="s">
        <v>201</v>
      </c>
      <c r="F2396" s="30" t="s">
        <v>1047</v>
      </c>
      <c r="G2396" s="30" t="s">
        <v>835</v>
      </c>
      <c r="H2396" s="316">
        <f t="shared" si="158"/>
        <v>-17500</v>
      </c>
      <c r="I2396" s="256">
        <f t="shared" si="159"/>
        <v>2.3529411764705883</v>
      </c>
      <c r="K2396" t="s">
        <v>1035</v>
      </c>
      <c r="M2396" s="2">
        <v>425</v>
      </c>
    </row>
    <row r="2397" spans="2:13" ht="12.75">
      <c r="B2397" s="278">
        <v>700</v>
      </c>
      <c r="C2397" s="1" t="s">
        <v>609</v>
      </c>
      <c r="D2397" s="1" t="s">
        <v>972</v>
      </c>
      <c r="E2397" s="1" t="s">
        <v>201</v>
      </c>
      <c r="F2397" s="30" t="s">
        <v>1047</v>
      </c>
      <c r="G2397" s="30" t="s">
        <v>899</v>
      </c>
      <c r="H2397" s="316">
        <f t="shared" si="158"/>
        <v>-18200</v>
      </c>
      <c r="I2397" s="256">
        <f t="shared" si="159"/>
        <v>1.6470588235294117</v>
      </c>
      <c r="K2397" t="s">
        <v>1035</v>
      </c>
      <c r="M2397" s="2">
        <v>425</v>
      </c>
    </row>
    <row r="2398" spans="2:13" ht="12.75">
      <c r="B2398" s="278">
        <v>800</v>
      </c>
      <c r="C2398" s="1" t="s">
        <v>609</v>
      </c>
      <c r="D2398" s="1" t="s">
        <v>972</v>
      </c>
      <c r="E2398" s="1" t="s">
        <v>201</v>
      </c>
      <c r="F2398" s="30" t="s">
        <v>1047</v>
      </c>
      <c r="G2398" s="30" t="s">
        <v>812</v>
      </c>
      <c r="H2398" s="316">
        <f t="shared" si="158"/>
        <v>-19000</v>
      </c>
      <c r="I2398" s="256">
        <f t="shared" si="159"/>
        <v>1.8823529411764706</v>
      </c>
      <c r="K2398" t="s">
        <v>1035</v>
      </c>
      <c r="M2398" s="2">
        <v>425</v>
      </c>
    </row>
    <row r="2399" spans="2:13" ht="12.75">
      <c r="B2399" s="203">
        <v>800</v>
      </c>
      <c r="C2399" s="15" t="s">
        <v>609</v>
      </c>
      <c r="D2399" s="15" t="s">
        <v>972</v>
      </c>
      <c r="E2399" s="38" t="s">
        <v>201</v>
      </c>
      <c r="F2399" s="30" t="s">
        <v>1049</v>
      </c>
      <c r="G2399" s="39" t="s">
        <v>48</v>
      </c>
      <c r="H2399" s="316">
        <f t="shared" si="158"/>
        <v>-19800</v>
      </c>
      <c r="I2399" s="256">
        <f t="shared" si="159"/>
        <v>1.8823529411764706</v>
      </c>
      <c r="K2399" t="s">
        <v>1038</v>
      </c>
      <c r="M2399" s="2">
        <v>425</v>
      </c>
    </row>
    <row r="2400" spans="2:13" ht="12.75">
      <c r="B2400" s="278">
        <v>1600</v>
      </c>
      <c r="C2400" s="1" t="s">
        <v>609</v>
      </c>
      <c r="D2400" s="15" t="s">
        <v>972</v>
      </c>
      <c r="E2400" s="1" t="s">
        <v>201</v>
      </c>
      <c r="F2400" s="30" t="s">
        <v>1049</v>
      </c>
      <c r="G2400" s="30" t="s">
        <v>50</v>
      </c>
      <c r="H2400" s="316">
        <f t="shared" si="158"/>
        <v>-21400</v>
      </c>
      <c r="I2400" s="256">
        <f t="shared" si="159"/>
        <v>3.764705882352941</v>
      </c>
      <c r="K2400" t="s">
        <v>1038</v>
      </c>
      <c r="M2400" s="2">
        <v>425</v>
      </c>
    </row>
    <row r="2401" spans="2:13" ht="12.75">
      <c r="B2401" s="278">
        <v>800</v>
      </c>
      <c r="C2401" s="1" t="s">
        <v>609</v>
      </c>
      <c r="D2401" s="15" t="s">
        <v>972</v>
      </c>
      <c r="E2401" s="1" t="s">
        <v>201</v>
      </c>
      <c r="F2401" s="30" t="s">
        <v>1049</v>
      </c>
      <c r="G2401" s="30" t="s">
        <v>20</v>
      </c>
      <c r="H2401" s="316">
        <f t="shared" si="158"/>
        <v>-22200</v>
      </c>
      <c r="I2401" s="256">
        <f t="shared" si="159"/>
        <v>1.8823529411764706</v>
      </c>
      <c r="K2401" t="s">
        <v>1038</v>
      </c>
      <c r="M2401" s="2">
        <v>425</v>
      </c>
    </row>
    <row r="2402" spans="2:13" ht="12.75">
      <c r="B2402" s="278">
        <v>1200</v>
      </c>
      <c r="C2402" s="1" t="s">
        <v>609</v>
      </c>
      <c r="D2402" s="15" t="s">
        <v>972</v>
      </c>
      <c r="E2402" s="1" t="s">
        <v>201</v>
      </c>
      <c r="F2402" s="30" t="s">
        <v>1049</v>
      </c>
      <c r="G2402" s="30" t="s">
        <v>22</v>
      </c>
      <c r="H2402" s="316">
        <f t="shared" si="158"/>
        <v>-23400</v>
      </c>
      <c r="I2402" s="256">
        <f t="shared" si="159"/>
        <v>2.823529411764706</v>
      </c>
      <c r="K2402" t="s">
        <v>1038</v>
      </c>
      <c r="M2402" s="2">
        <v>425</v>
      </c>
    </row>
    <row r="2403" spans="2:13" ht="12.75">
      <c r="B2403" s="278">
        <v>1200</v>
      </c>
      <c r="C2403" s="1" t="s">
        <v>609</v>
      </c>
      <c r="D2403" s="15" t="s">
        <v>972</v>
      </c>
      <c r="E2403" s="1" t="s">
        <v>201</v>
      </c>
      <c r="F2403" s="30" t="s">
        <v>1049</v>
      </c>
      <c r="G2403" s="30" t="s">
        <v>96</v>
      </c>
      <c r="H2403" s="316">
        <f t="shared" si="158"/>
        <v>-24600</v>
      </c>
      <c r="I2403" s="256">
        <f t="shared" si="159"/>
        <v>2.823529411764706</v>
      </c>
      <c r="K2403" t="s">
        <v>1038</v>
      </c>
      <c r="M2403" s="2">
        <v>425</v>
      </c>
    </row>
    <row r="2404" spans="2:13" ht="12.75">
      <c r="B2404" s="278">
        <v>800</v>
      </c>
      <c r="C2404" s="1" t="s">
        <v>609</v>
      </c>
      <c r="D2404" s="15" t="s">
        <v>972</v>
      </c>
      <c r="E2404" s="1" t="s">
        <v>201</v>
      </c>
      <c r="F2404" s="30" t="s">
        <v>1049</v>
      </c>
      <c r="G2404" s="30" t="s">
        <v>99</v>
      </c>
      <c r="H2404" s="316">
        <f t="shared" si="158"/>
        <v>-25400</v>
      </c>
      <c r="I2404" s="256">
        <f t="shared" si="159"/>
        <v>1.8823529411764706</v>
      </c>
      <c r="K2404" t="s">
        <v>1038</v>
      </c>
      <c r="M2404" s="2">
        <v>425</v>
      </c>
    </row>
    <row r="2405" spans="2:13" ht="12.75">
      <c r="B2405" s="278">
        <v>1000</v>
      </c>
      <c r="C2405" s="1" t="s">
        <v>609</v>
      </c>
      <c r="D2405" s="1" t="s">
        <v>972</v>
      </c>
      <c r="E2405" s="1" t="s">
        <v>201</v>
      </c>
      <c r="F2405" s="30" t="s">
        <v>1049</v>
      </c>
      <c r="G2405" s="30" t="s">
        <v>800</v>
      </c>
      <c r="H2405" s="316">
        <f t="shared" si="158"/>
        <v>-26400</v>
      </c>
      <c r="I2405" s="256">
        <f t="shared" si="159"/>
        <v>2.3529411764705883</v>
      </c>
      <c r="K2405" t="s">
        <v>1038</v>
      </c>
      <c r="M2405" s="2">
        <v>425</v>
      </c>
    </row>
    <row r="2406" spans="2:13" ht="12.75">
      <c r="B2406" s="278">
        <v>800</v>
      </c>
      <c r="C2406" s="1" t="s">
        <v>609</v>
      </c>
      <c r="D2406" s="1" t="s">
        <v>972</v>
      </c>
      <c r="E2406" s="1" t="s">
        <v>201</v>
      </c>
      <c r="F2406" s="30" t="s">
        <v>1049</v>
      </c>
      <c r="G2406" s="30" t="s">
        <v>897</v>
      </c>
      <c r="H2406" s="316">
        <f t="shared" si="158"/>
        <v>-27200</v>
      </c>
      <c r="I2406" s="256">
        <f t="shared" si="159"/>
        <v>1.8823529411764706</v>
      </c>
      <c r="K2406" t="s">
        <v>1038</v>
      </c>
      <c r="M2406" s="2">
        <v>425</v>
      </c>
    </row>
    <row r="2407" spans="2:13" ht="12.75">
      <c r="B2407" s="278">
        <v>400</v>
      </c>
      <c r="C2407" s="1" t="s">
        <v>609</v>
      </c>
      <c r="D2407" s="1" t="s">
        <v>972</v>
      </c>
      <c r="E2407" s="1" t="s">
        <v>201</v>
      </c>
      <c r="F2407" s="30" t="s">
        <v>1049</v>
      </c>
      <c r="G2407" s="30" t="s">
        <v>808</v>
      </c>
      <c r="H2407" s="316">
        <f t="shared" si="158"/>
        <v>-27600</v>
      </c>
      <c r="I2407" s="256">
        <f t="shared" si="159"/>
        <v>0.9411764705882353</v>
      </c>
      <c r="K2407" t="s">
        <v>1038</v>
      </c>
      <c r="M2407" s="2">
        <v>425</v>
      </c>
    </row>
    <row r="2408" spans="2:13" ht="12.75">
      <c r="B2408" s="278">
        <v>800</v>
      </c>
      <c r="C2408" s="1" t="s">
        <v>609</v>
      </c>
      <c r="D2408" s="1" t="s">
        <v>972</v>
      </c>
      <c r="E2408" s="1" t="s">
        <v>201</v>
      </c>
      <c r="F2408" s="30" t="s">
        <v>1049</v>
      </c>
      <c r="G2408" s="30" t="s">
        <v>810</v>
      </c>
      <c r="H2408" s="316">
        <f t="shared" si="158"/>
        <v>-28400</v>
      </c>
      <c r="I2408" s="256">
        <f t="shared" si="159"/>
        <v>1.8823529411764706</v>
      </c>
      <c r="K2408" t="s">
        <v>1038</v>
      </c>
      <c r="M2408" s="2">
        <v>425</v>
      </c>
    </row>
    <row r="2409" spans="2:13" ht="12.75">
      <c r="B2409" s="278">
        <v>400</v>
      </c>
      <c r="C2409" s="1" t="s">
        <v>609</v>
      </c>
      <c r="D2409" s="1" t="s">
        <v>972</v>
      </c>
      <c r="E2409" s="1" t="s">
        <v>201</v>
      </c>
      <c r="F2409" s="30" t="s">
        <v>1049</v>
      </c>
      <c r="G2409" s="30" t="s">
        <v>803</v>
      </c>
      <c r="H2409" s="316">
        <f aca="true" t="shared" si="160" ref="H2409:H2440">H2408-B2409</f>
        <v>-28800</v>
      </c>
      <c r="I2409" s="256">
        <f t="shared" si="159"/>
        <v>0.9411764705882353</v>
      </c>
      <c r="K2409" t="s">
        <v>1038</v>
      </c>
      <c r="M2409" s="2">
        <v>425</v>
      </c>
    </row>
    <row r="2410" spans="2:13" ht="12.75">
      <c r="B2410" s="278">
        <v>1800</v>
      </c>
      <c r="C2410" s="1" t="s">
        <v>609</v>
      </c>
      <c r="D2410" s="1" t="s">
        <v>972</v>
      </c>
      <c r="E2410" s="1" t="s">
        <v>201</v>
      </c>
      <c r="F2410" s="30" t="s">
        <v>1049</v>
      </c>
      <c r="G2410" s="30" t="s">
        <v>827</v>
      </c>
      <c r="H2410" s="316">
        <f t="shared" si="160"/>
        <v>-30600</v>
      </c>
      <c r="I2410" s="256">
        <f t="shared" si="159"/>
        <v>4.235294117647059</v>
      </c>
      <c r="K2410" t="s">
        <v>1038</v>
      </c>
      <c r="M2410" s="2">
        <v>425</v>
      </c>
    </row>
    <row r="2411" spans="2:13" ht="12.75">
      <c r="B2411" s="278">
        <v>800</v>
      </c>
      <c r="C2411" s="1" t="s">
        <v>609</v>
      </c>
      <c r="D2411" s="1" t="s">
        <v>972</v>
      </c>
      <c r="E2411" s="1" t="s">
        <v>201</v>
      </c>
      <c r="F2411" s="30" t="s">
        <v>1049</v>
      </c>
      <c r="G2411" s="30" t="s">
        <v>898</v>
      </c>
      <c r="H2411" s="316">
        <f t="shared" si="160"/>
        <v>-31400</v>
      </c>
      <c r="I2411" s="256">
        <f t="shared" si="159"/>
        <v>1.8823529411764706</v>
      </c>
      <c r="K2411" t="s">
        <v>1038</v>
      </c>
      <c r="M2411" s="2">
        <v>425</v>
      </c>
    </row>
    <row r="2412" spans="2:13" ht="12.75">
      <c r="B2412" s="278">
        <v>1200</v>
      </c>
      <c r="C2412" s="1" t="s">
        <v>609</v>
      </c>
      <c r="D2412" s="1" t="s">
        <v>972</v>
      </c>
      <c r="E2412" s="1" t="s">
        <v>201</v>
      </c>
      <c r="F2412" s="30" t="s">
        <v>1049</v>
      </c>
      <c r="G2412" s="30" t="s">
        <v>632</v>
      </c>
      <c r="H2412" s="316">
        <f t="shared" si="160"/>
        <v>-32600</v>
      </c>
      <c r="I2412" s="256">
        <f t="shared" si="159"/>
        <v>2.823529411764706</v>
      </c>
      <c r="K2412" t="s">
        <v>1038</v>
      </c>
      <c r="M2412" s="2">
        <v>425</v>
      </c>
    </row>
    <row r="2413" spans="2:13" ht="12.75">
      <c r="B2413" s="278">
        <v>1200</v>
      </c>
      <c r="C2413" s="1" t="s">
        <v>609</v>
      </c>
      <c r="D2413" s="1" t="s">
        <v>972</v>
      </c>
      <c r="E2413" s="1" t="s">
        <v>201</v>
      </c>
      <c r="F2413" s="30" t="s">
        <v>1049</v>
      </c>
      <c r="G2413" s="30" t="s">
        <v>640</v>
      </c>
      <c r="H2413" s="316">
        <f t="shared" si="160"/>
        <v>-33800</v>
      </c>
      <c r="I2413" s="256">
        <f t="shared" si="159"/>
        <v>2.823529411764706</v>
      </c>
      <c r="K2413" t="s">
        <v>1038</v>
      </c>
      <c r="M2413" s="2">
        <v>425</v>
      </c>
    </row>
    <row r="2414" spans="2:13" ht="12.75">
      <c r="B2414" s="278">
        <v>1000</v>
      </c>
      <c r="C2414" s="1" t="s">
        <v>609</v>
      </c>
      <c r="D2414" s="1" t="s">
        <v>972</v>
      </c>
      <c r="E2414" s="1" t="s">
        <v>201</v>
      </c>
      <c r="F2414" s="30" t="s">
        <v>1049</v>
      </c>
      <c r="G2414" s="30" t="s">
        <v>641</v>
      </c>
      <c r="H2414" s="316">
        <f t="shared" si="160"/>
        <v>-34800</v>
      </c>
      <c r="I2414" s="256">
        <f t="shared" si="159"/>
        <v>2.3529411764705883</v>
      </c>
      <c r="K2414" t="s">
        <v>1038</v>
      </c>
      <c r="M2414" s="2">
        <v>425</v>
      </c>
    </row>
    <row r="2415" spans="2:13" ht="12.75">
      <c r="B2415" s="278">
        <v>1800</v>
      </c>
      <c r="C2415" s="1" t="s">
        <v>609</v>
      </c>
      <c r="D2415" s="1" t="s">
        <v>972</v>
      </c>
      <c r="E2415" s="1" t="s">
        <v>201</v>
      </c>
      <c r="F2415" s="30" t="s">
        <v>1049</v>
      </c>
      <c r="G2415" s="30" t="s">
        <v>642</v>
      </c>
      <c r="H2415" s="316">
        <f t="shared" si="160"/>
        <v>-36600</v>
      </c>
      <c r="I2415" s="256">
        <f t="shared" si="159"/>
        <v>4.235294117647059</v>
      </c>
      <c r="K2415" t="s">
        <v>1038</v>
      </c>
      <c r="M2415" s="2">
        <v>425</v>
      </c>
    </row>
    <row r="2416" spans="2:13" ht="12.75">
      <c r="B2416" s="278">
        <v>1200</v>
      </c>
      <c r="C2416" s="1" t="s">
        <v>609</v>
      </c>
      <c r="D2416" s="1" t="s">
        <v>972</v>
      </c>
      <c r="E2416" s="1" t="s">
        <v>201</v>
      </c>
      <c r="F2416" s="30" t="s">
        <v>1049</v>
      </c>
      <c r="G2416" s="30" t="s">
        <v>900</v>
      </c>
      <c r="H2416" s="316">
        <f t="shared" si="160"/>
        <v>-37800</v>
      </c>
      <c r="I2416" s="256">
        <f t="shared" si="159"/>
        <v>2.823529411764706</v>
      </c>
      <c r="K2416" t="s">
        <v>1038</v>
      </c>
      <c r="M2416" s="2">
        <v>425</v>
      </c>
    </row>
    <row r="2417" spans="2:13" ht="12.75">
      <c r="B2417" s="278">
        <v>600</v>
      </c>
      <c r="C2417" s="1" t="s">
        <v>609</v>
      </c>
      <c r="D2417" s="1" t="s">
        <v>972</v>
      </c>
      <c r="E2417" s="1" t="s">
        <v>201</v>
      </c>
      <c r="F2417" s="30" t="s">
        <v>1049</v>
      </c>
      <c r="G2417" s="30" t="s">
        <v>814</v>
      </c>
      <c r="H2417" s="316">
        <f t="shared" si="160"/>
        <v>-38400</v>
      </c>
      <c r="I2417" s="256">
        <f t="shared" si="159"/>
        <v>1.411764705882353</v>
      </c>
      <c r="K2417" t="s">
        <v>1038</v>
      </c>
      <c r="M2417" s="2">
        <v>425</v>
      </c>
    </row>
    <row r="2418" spans="2:13" ht="12.75">
      <c r="B2418" s="278">
        <v>300</v>
      </c>
      <c r="C2418" s="15" t="s">
        <v>609</v>
      </c>
      <c r="D2418" s="1" t="s">
        <v>972</v>
      </c>
      <c r="E2418" s="1" t="s">
        <v>201</v>
      </c>
      <c r="F2418" s="30" t="s">
        <v>1049</v>
      </c>
      <c r="G2418" s="30" t="s">
        <v>814</v>
      </c>
      <c r="H2418" s="316">
        <f t="shared" si="160"/>
        <v>-38700</v>
      </c>
      <c r="I2418" s="256">
        <f t="shared" si="159"/>
        <v>0.7058823529411765</v>
      </c>
      <c r="K2418" t="s">
        <v>1038</v>
      </c>
      <c r="M2418" s="2">
        <v>425</v>
      </c>
    </row>
    <row r="2419" spans="2:13" ht="12.75">
      <c r="B2419" s="278">
        <v>1400</v>
      </c>
      <c r="C2419" s="1" t="s">
        <v>609</v>
      </c>
      <c r="D2419" s="1" t="s">
        <v>972</v>
      </c>
      <c r="E2419" s="1" t="s">
        <v>201</v>
      </c>
      <c r="F2419" s="30" t="s">
        <v>1049</v>
      </c>
      <c r="G2419" s="30" t="s">
        <v>833</v>
      </c>
      <c r="H2419" s="316">
        <f t="shared" si="160"/>
        <v>-40100</v>
      </c>
      <c r="I2419" s="256">
        <f t="shared" si="159"/>
        <v>3.2941176470588234</v>
      </c>
      <c r="K2419" t="s">
        <v>1038</v>
      </c>
      <c r="M2419" s="2">
        <v>425</v>
      </c>
    </row>
    <row r="2420" spans="2:13" ht="12.75">
      <c r="B2420" s="278">
        <v>700</v>
      </c>
      <c r="C2420" s="1" t="s">
        <v>609</v>
      </c>
      <c r="D2420" s="1" t="s">
        <v>972</v>
      </c>
      <c r="E2420" s="1" t="s">
        <v>201</v>
      </c>
      <c r="F2420" s="30" t="s">
        <v>1049</v>
      </c>
      <c r="G2420" s="30" t="s">
        <v>833</v>
      </c>
      <c r="H2420" s="316">
        <f t="shared" si="160"/>
        <v>-40800</v>
      </c>
      <c r="I2420" s="256">
        <f t="shared" si="159"/>
        <v>1.6470588235294117</v>
      </c>
      <c r="K2420" t="s">
        <v>1038</v>
      </c>
      <c r="M2420" s="2">
        <v>425</v>
      </c>
    </row>
    <row r="2421" spans="2:13" ht="12.75">
      <c r="B2421" s="278">
        <v>1900</v>
      </c>
      <c r="C2421" s="1" t="s">
        <v>609</v>
      </c>
      <c r="D2421" s="1" t="s">
        <v>972</v>
      </c>
      <c r="E2421" s="1" t="s">
        <v>201</v>
      </c>
      <c r="F2421" s="30" t="s">
        <v>1049</v>
      </c>
      <c r="G2421" s="30" t="s">
        <v>865</v>
      </c>
      <c r="H2421" s="316">
        <f t="shared" si="160"/>
        <v>-42700</v>
      </c>
      <c r="I2421" s="256">
        <f t="shared" si="159"/>
        <v>4.470588235294118</v>
      </c>
      <c r="K2421" t="s">
        <v>1038</v>
      </c>
      <c r="M2421" s="2">
        <v>425</v>
      </c>
    </row>
    <row r="2422" spans="2:13" ht="12.75">
      <c r="B2422" s="278">
        <v>700</v>
      </c>
      <c r="C2422" s="1" t="s">
        <v>609</v>
      </c>
      <c r="D2422" s="1" t="s">
        <v>972</v>
      </c>
      <c r="E2422" s="1" t="s">
        <v>201</v>
      </c>
      <c r="F2422" s="30" t="s">
        <v>1049</v>
      </c>
      <c r="G2422" s="30" t="s">
        <v>865</v>
      </c>
      <c r="H2422" s="316">
        <f t="shared" si="160"/>
        <v>-43400</v>
      </c>
      <c r="I2422" s="256">
        <f t="shared" si="159"/>
        <v>1.6470588235294117</v>
      </c>
      <c r="K2422" t="s">
        <v>1038</v>
      </c>
      <c r="M2422" s="2">
        <v>425</v>
      </c>
    </row>
    <row r="2423" spans="2:13" ht="12.75">
      <c r="B2423" s="278">
        <v>1800</v>
      </c>
      <c r="C2423" s="1" t="s">
        <v>609</v>
      </c>
      <c r="D2423" s="1" t="s">
        <v>972</v>
      </c>
      <c r="E2423" s="1" t="s">
        <v>201</v>
      </c>
      <c r="F2423" s="30" t="s">
        <v>1049</v>
      </c>
      <c r="G2423" s="30" t="s">
        <v>868</v>
      </c>
      <c r="H2423" s="316">
        <f t="shared" si="160"/>
        <v>-45200</v>
      </c>
      <c r="I2423" s="256">
        <f t="shared" si="159"/>
        <v>4.235294117647059</v>
      </c>
      <c r="K2423" t="s">
        <v>1038</v>
      </c>
      <c r="M2423" s="2">
        <v>425</v>
      </c>
    </row>
    <row r="2424" spans="2:13" ht="12.75">
      <c r="B2424" s="278">
        <v>1950</v>
      </c>
      <c r="C2424" s="1" t="s">
        <v>609</v>
      </c>
      <c r="D2424" s="1" t="s">
        <v>972</v>
      </c>
      <c r="E2424" s="1" t="s">
        <v>201</v>
      </c>
      <c r="F2424" s="30" t="s">
        <v>1049</v>
      </c>
      <c r="G2424" s="30" t="s">
        <v>868</v>
      </c>
      <c r="H2424" s="316">
        <f t="shared" si="160"/>
        <v>-47150</v>
      </c>
      <c r="I2424" s="256">
        <f t="shared" si="159"/>
        <v>4.588235294117647</v>
      </c>
      <c r="K2424" t="s">
        <v>1038</v>
      </c>
      <c r="M2424" s="2">
        <v>425</v>
      </c>
    </row>
    <row r="2425" spans="2:13" ht="12.75">
      <c r="B2425" s="278">
        <v>1700</v>
      </c>
      <c r="C2425" s="1" t="s">
        <v>609</v>
      </c>
      <c r="D2425" s="1" t="s">
        <v>972</v>
      </c>
      <c r="E2425" s="1" t="s">
        <v>201</v>
      </c>
      <c r="F2425" s="30" t="s">
        <v>1049</v>
      </c>
      <c r="G2425" s="30" t="s">
        <v>835</v>
      </c>
      <c r="H2425" s="316">
        <f t="shared" si="160"/>
        <v>-48850</v>
      </c>
      <c r="I2425" s="256">
        <f t="shared" si="159"/>
        <v>4</v>
      </c>
      <c r="K2425" t="s">
        <v>1038</v>
      </c>
      <c r="M2425" s="2">
        <v>425</v>
      </c>
    </row>
    <row r="2426" spans="2:13" ht="12.75">
      <c r="B2426" s="278">
        <v>1150</v>
      </c>
      <c r="C2426" s="1" t="s">
        <v>609</v>
      </c>
      <c r="D2426" s="1" t="s">
        <v>972</v>
      </c>
      <c r="E2426" s="1" t="s">
        <v>201</v>
      </c>
      <c r="F2426" s="30" t="s">
        <v>1049</v>
      </c>
      <c r="G2426" s="30" t="s">
        <v>835</v>
      </c>
      <c r="H2426" s="316">
        <f t="shared" si="160"/>
        <v>-50000</v>
      </c>
      <c r="I2426" s="256">
        <f t="shared" si="159"/>
        <v>2.7058823529411766</v>
      </c>
      <c r="K2426" t="s">
        <v>1038</v>
      </c>
      <c r="M2426" s="2">
        <v>425</v>
      </c>
    </row>
    <row r="2427" spans="2:13" ht="12.75">
      <c r="B2427" s="278">
        <v>1500</v>
      </c>
      <c r="C2427" s="1" t="s">
        <v>609</v>
      </c>
      <c r="D2427" s="1" t="s">
        <v>972</v>
      </c>
      <c r="E2427" s="1" t="s">
        <v>201</v>
      </c>
      <c r="F2427" s="30" t="s">
        <v>1049</v>
      </c>
      <c r="G2427" s="30" t="s">
        <v>899</v>
      </c>
      <c r="H2427" s="316">
        <f t="shared" si="160"/>
        <v>-51500</v>
      </c>
      <c r="I2427" s="256">
        <f t="shared" si="159"/>
        <v>3.5294117647058822</v>
      </c>
      <c r="K2427" t="s">
        <v>1038</v>
      </c>
      <c r="M2427" s="2">
        <v>425</v>
      </c>
    </row>
    <row r="2428" spans="2:13" ht="12.75">
      <c r="B2428" s="278">
        <v>600</v>
      </c>
      <c r="C2428" s="1" t="s">
        <v>609</v>
      </c>
      <c r="D2428" s="1" t="s">
        <v>972</v>
      </c>
      <c r="E2428" s="1" t="s">
        <v>201</v>
      </c>
      <c r="F2428" s="30" t="s">
        <v>1049</v>
      </c>
      <c r="G2428" s="30" t="s">
        <v>899</v>
      </c>
      <c r="H2428" s="316">
        <f t="shared" si="160"/>
        <v>-52100</v>
      </c>
      <c r="I2428" s="256">
        <f t="shared" si="159"/>
        <v>1.411764705882353</v>
      </c>
      <c r="K2428" t="s">
        <v>1038</v>
      </c>
      <c r="M2428" s="2">
        <v>425</v>
      </c>
    </row>
    <row r="2429" spans="2:13" ht="12.75">
      <c r="B2429" s="278">
        <v>1900</v>
      </c>
      <c r="C2429" s="1" t="s">
        <v>609</v>
      </c>
      <c r="D2429" s="1" t="s">
        <v>972</v>
      </c>
      <c r="E2429" s="1" t="s">
        <v>201</v>
      </c>
      <c r="F2429" s="30" t="s">
        <v>1049</v>
      </c>
      <c r="G2429" s="30" t="s">
        <v>812</v>
      </c>
      <c r="H2429" s="316">
        <f t="shared" si="160"/>
        <v>-54000</v>
      </c>
      <c r="I2429" s="256">
        <f t="shared" si="159"/>
        <v>4.470588235294118</v>
      </c>
      <c r="K2429" t="s">
        <v>1038</v>
      </c>
      <c r="M2429" s="2">
        <v>425</v>
      </c>
    </row>
    <row r="2430" spans="2:13" ht="12.75">
      <c r="B2430" s="278">
        <v>1350</v>
      </c>
      <c r="C2430" s="1" t="s">
        <v>609</v>
      </c>
      <c r="D2430" s="1" t="s">
        <v>972</v>
      </c>
      <c r="E2430" s="1" t="s">
        <v>201</v>
      </c>
      <c r="F2430" s="30" t="s">
        <v>1049</v>
      </c>
      <c r="G2430" s="30" t="s">
        <v>1050</v>
      </c>
      <c r="H2430" s="316">
        <f t="shared" si="160"/>
        <v>-55350</v>
      </c>
      <c r="I2430" s="256">
        <f t="shared" si="159"/>
        <v>3.176470588235294</v>
      </c>
      <c r="K2430" t="s">
        <v>1038</v>
      </c>
      <c r="M2430" s="2">
        <v>425</v>
      </c>
    </row>
    <row r="2431" spans="2:13" ht="12.75">
      <c r="B2431" s="278">
        <v>1900</v>
      </c>
      <c r="C2431" s="15" t="s">
        <v>609</v>
      </c>
      <c r="D2431" s="15" t="s">
        <v>972</v>
      </c>
      <c r="E2431" s="15" t="s">
        <v>201</v>
      </c>
      <c r="F2431" s="30" t="s">
        <v>1043</v>
      </c>
      <c r="G2431" s="33" t="s">
        <v>48</v>
      </c>
      <c r="H2431" s="316">
        <f t="shared" si="160"/>
        <v>-57250</v>
      </c>
      <c r="I2431" s="256">
        <f t="shared" si="159"/>
        <v>4.470588235294118</v>
      </c>
      <c r="K2431" t="s">
        <v>1041</v>
      </c>
      <c r="M2431" s="2">
        <v>425</v>
      </c>
    </row>
    <row r="2432" spans="1:13" ht="12.75">
      <c r="A2432" s="15"/>
      <c r="B2432" s="278">
        <v>1700</v>
      </c>
      <c r="C2432" s="15" t="s">
        <v>609</v>
      </c>
      <c r="D2432" s="15" t="s">
        <v>972</v>
      </c>
      <c r="E2432" s="15" t="s">
        <v>201</v>
      </c>
      <c r="F2432" s="30" t="s">
        <v>1043</v>
      </c>
      <c r="G2432" s="33" t="s">
        <v>765</v>
      </c>
      <c r="H2432" s="316">
        <f t="shared" si="160"/>
        <v>-58950</v>
      </c>
      <c r="I2432" s="256">
        <f t="shared" si="159"/>
        <v>4</v>
      </c>
      <c r="J2432" s="18"/>
      <c r="K2432" t="s">
        <v>1041</v>
      </c>
      <c r="L2432" s="18"/>
      <c r="M2432" s="2">
        <v>425</v>
      </c>
    </row>
    <row r="2433" spans="2:13" ht="12.75">
      <c r="B2433" s="278">
        <v>1500</v>
      </c>
      <c r="C2433" s="15" t="s">
        <v>609</v>
      </c>
      <c r="D2433" s="15" t="s">
        <v>972</v>
      </c>
      <c r="E2433" s="1" t="s">
        <v>201</v>
      </c>
      <c r="F2433" s="30" t="s">
        <v>1043</v>
      </c>
      <c r="G2433" s="30" t="s">
        <v>50</v>
      </c>
      <c r="H2433" s="316">
        <f t="shared" si="160"/>
        <v>-60450</v>
      </c>
      <c r="I2433" s="256">
        <f t="shared" si="159"/>
        <v>3.5294117647058822</v>
      </c>
      <c r="K2433" t="s">
        <v>1041</v>
      </c>
      <c r="M2433" s="2">
        <v>425</v>
      </c>
    </row>
    <row r="2434" spans="2:13" ht="12.75">
      <c r="B2434" s="278">
        <v>1900</v>
      </c>
      <c r="C2434" s="1" t="s">
        <v>609</v>
      </c>
      <c r="D2434" s="15" t="s">
        <v>972</v>
      </c>
      <c r="E2434" s="1" t="s">
        <v>201</v>
      </c>
      <c r="F2434" s="30" t="s">
        <v>1043</v>
      </c>
      <c r="G2434" s="30" t="s">
        <v>20</v>
      </c>
      <c r="H2434" s="316">
        <f t="shared" si="160"/>
        <v>-62350</v>
      </c>
      <c r="I2434" s="256">
        <f t="shared" si="159"/>
        <v>4.470588235294118</v>
      </c>
      <c r="K2434" t="s">
        <v>1041</v>
      </c>
      <c r="M2434" s="2">
        <v>425</v>
      </c>
    </row>
    <row r="2435" spans="2:13" ht="12.75">
      <c r="B2435" s="278">
        <v>1800</v>
      </c>
      <c r="C2435" s="1" t="s">
        <v>609</v>
      </c>
      <c r="D2435" s="15" t="s">
        <v>972</v>
      </c>
      <c r="E2435" s="1" t="s">
        <v>201</v>
      </c>
      <c r="F2435" s="30" t="s">
        <v>1043</v>
      </c>
      <c r="G2435" s="30" t="s">
        <v>22</v>
      </c>
      <c r="H2435" s="316">
        <f t="shared" si="160"/>
        <v>-64150</v>
      </c>
      <c r="I2435" s="256">
        <f t="shared" si="159"/>
        <v>4.235294117647059</v>
      </c>
      <c r="K2435" t="s">
        <v>1041</v>
      </c>
      <c r="M2435" s="2">
        <v>425</v>
      </c>
    </row>
    <row r="2436" spans="2:13" ht="12.75">
      <c r="B2436" s="278">
        <v>1500</v>
      </c>
      <c r="C2436" s="41" t="s">
        <v>609</v>
      </c>
      <c r="D2436" s="15" t="s">
        <v>972</v>
      </c>
      <c r="E2436" s="41" t="s">
        <v>201</v>
      </c>
      <c r="F2436" s="30" t="s">
        <v>1043</v>
      </c>
      <c r="G2436" s="30" t="s">
        <v>96</v>
      </c>
      <c r="H2436" s="316">
        <f t="shared" si="160"/>
        <v>-65650</v>
      </c>
      <c r="I2436" s="256">
        <f t="shared" si="159"/>
        <v>3.5294117647058822</v>
      </c>
      <c r="J2436" s="40"/>
      <c r="K2436" t="s">
        <v>1041</v>
      </c>
      <c r="L2436" s="40"/>
      <c r="M2436" s="2">
        <v>425</v>
      </c>
    </row>
    <row r="2437" spans="2:13" ht="12.75">
      <c r="B2437" s="278">
        <v>1600</v>
      </c>
      <c r="C2437" s="1" t="s">
        <v>609</v>
      </c>
      <c r="D2437" s="15" t="s">
        <v>972</v>
      </c>
      <c r="E2437" s="1" t="s">
        <v>201</v>
      </c>
      <c r="F2437" s="30" t="s">
        <v>1043</v>
      </c>
      <c r="G2437" s="30" t="s">
        <v>99</v>
      </c>
      <c r="H2437" s="316">
        <f t="shared" si="160"/>
        <v>-67250</v>
      </c>
      <c r="I2437" s="256">
        <f t="shared" si="159"/>
        <v>3.764705882352941</v>
      </c>
      <c r="K2437" t="s">
        <v>1041</v>
      </c>
      <c r="M2437" s="2">
        <v>425</v>
      </c>
    </row>
    <row r="2438" spans="2:13" ht="12.75">
      <c r="B2438" s="278">
        <v>1500</v>
      </c>
      <c r="C2438" s="1" t="s">
        <v>609</v>
      </c>
      <c r="D2438" s="15" t="s">
        <v>972</v>
      </c>
      <c r="E2438" s="1" t="s">
        <v>201</v>
      </c>
      <c r="F2438" s="30" t="s">
        <v>1043</v>
      </c>
      <c r="G2438" s="30" t="s">
        <v>99</v>
      </c>
      <c r="H2438" s="316">
        <f t="shared" si="160"/>
        <v>-68750</v>
      </c>
      <c r="I2438" s="256">
        <f t="shared" si="159"/>
        <v>3.5294117647058822</v>
      </c>
      <c r="K2438" t="s">
        <v>1041</v>
      </c>
      <c r="M2438" s="2">
        <v>425</v>
      </c>
    </row>
    <row r="2439" spans="2:13" ht="12.75">
      <c r="B2439" s="278">
        <v>1700</v>
      </c>
      <c r="C2439" s="1" t="s">
        <v>609</v>
      </c>
      <c r="D2439" s="15" t="s">
        <v>972</v>
      </c>
      <c r="E2439" s="1" t="s">
        <v>201</v>
      </c>
      <c r="F2439" s="30" t="s">
        <v>1043</v>
      </c>
      <c r="G2439" s="30" t="s">
        <v>800</v>
      </c>
      <c r="H2439" s="316">
        <f t="shared" si="160"/>
        <v>-70450</v>
      </c>
      <c r="I2439" s="256">
        <f t="shared" si="159"/>
        <v>4</v>
      </c>
      <c r="K2439" t="s">
        <v>1041</v>
      </c>
      <c r="M2439" s="2">
        <v>425</v>
      </c>
    </row>
    <row r="2440" spans="2:13" ht="12.75">
      <c r="B2440" s="278">
        <v>1500</v>
      </c>
      <c r="C2440" s="1" t="s">
        <v>609</v>
      </c>
      <c r="D2440" s="15" t="s">
        <v>972</v>
      </c>
      <c r="E2440" s="1" t="s">
        <v>201</v>
      </c>
      <c r="F2440" s="30" t="s">
        <v>1043</v>
      </c>
      <c r="G2440" s="30" t="s">
        <v>1051</v>
      </c>
      <c r="H2440" s="316">
        <f t="shared" si="160"/>
        <v>-71950</v>
      </c>
      <c r="I2440" s="256">
        <f t="shared" si="159"/>
        <v>3.5294117647058822</v>
      </c>
      <c r="K2440" t="s">
        <v>1041</v>
      </c>
      <c r="M2440" s="2">
        <v>425</v>
      </c>
    </row>
    <row r="2441" spans="2:13" ht="12.75">
      <c r="B2441" s="278">
        <v>1900</v>
      </c>
      <c r="C2441" s="1" t="s">
        <v>609</v>
      </c>
      <c r="D2441" s="15" t="s">
        <v>972</v>
      </c>
      <c r="E2441" s="1" t="s">
        <v>201</v>
      </c>
      <c r="F2441" s="30" t="s">
        <v>1043</v>
      </c>
      <c r="G2441" s="30" t="s">
        <v>897</v>
      </c>
      <c r="H2441" s="316">
        <f aca="true" t="shared" si="161" ref="H2441:H2465">H2440-B2441</f>
        <v>-73850</v>
      </c>
      <c r="I2441" s="256">
        <f t="shared" si="159"/>
        <v>4.470588235294118</v>
      </c>
      <c r="K2441" t="s">
        <v>1041</v>
      </c>
      <c r="M2441" s="2">
        <v>425</v>
      </c>
    </row>
    <row r="2442" spans="2:13" ht="12.75">
      <c r="B2442" s="278">
        <v>1800</v>
      </c>
      <c r="C2442" s="1" t="s">
        <v>609</v>
      </c>
      <c r="D2442" s="15" t="s">
        <v>972</v>
      </c>
      <c r="E2442" s="1" t="s">
        <v>201</v>
      </c>
      <c r="F2442" s="30" t="s">
        <v>1043</v>
      </c>
      <c r="G2442" s="30" t="s">
        <v>808</v>
      </c>
      <c r="H2442" s="316">
        <f t="shared" si="161"/>
        <v>-75650</v>
      </c>
      <c r="I2442" s="256">
        <f t="shared" si="159"/>
        <v>4.235294117647059</v>
      </c>
      <c r="K2442" t="s">
        <v>1041</v>
      </c>
      <c r="M2442" s="2">
        <v>425</v>
      </c>
    </row>
    <row r="2443" spans="2:13" ht="12.75">
      <c r="B2443" s="278">
        <v>1900</v>
      </c>
      <c r="C2443" s="1" t="s">
        <v>609</v>
      </c>
      <c r="D2443" s="1" t="s">
        <v>972</v>
      </c>
      <c r="E2443" s="1" t="s">
        <v>201</v>
      </c>
      <c r="F2443" s="30" t="s">
        <v>1043</v>
      </c>
      <c r="G2443" s="30" t="s">
        <v>810</v>
      </c>
      <c r="H2443" s="316">
        <f t="shared" si="161"/>
        <v>-77550</v>
      </c>
      <c r="I2443" s="256">
        <f t="shared" si="159"/>
        <v>4.470588235294118</v>
      </c>
      <c r="K2443" t="s">
        <v>1041</v>
      </c>
      <c r="M2443" s="2">
        <v>425</v>
      </c>
    </row>
    <row r="2444" spans="2:13" ht="12.75">
      <c r="B2444" s="278">
        <v>1700</v>
      </c>
      <c r="C2444" s="1" t="s">
        <v>609</v>
      </c>
      <c r="D2444" s="1" t="s">
        <v>972</v>
      </c>
      <c r="E2444" s="1" t="s">
        <v>201</v>
      </c>
      <c r="F2444" s="30" t="s">
        <v>1043</v>
      </c>
      <c r="G2444" s="30" t="s">
        <v>803</v>
      </c>
      <c r="H2444" s="316">
        <f t="shared" si="161"/>
        <v>-79250</v>
      </c>
      <c r="I2444" s="256">
        <f t="shared" si="159"/>
        <v>4</v>
      </c>
      <c r="K2444" t="s">
        <v>1041</v>
      </c>
      <c r="M2444" s="2">
        <v>425</v>
      </c>
    </row>
    <row r="2445" spans="2:13" ht="12.75">
      <c r="B2445" s="278">
        <v>1600</v>
      </c>
      <c r="C2445" s="1" t="s">
        <v>609</v>
      </c>
      <c r="D2445" s="1" t="s">
        <v>972</v>
      </c>
      <c r="E2445" s="1" t="s">
        <v>201</v>
      </c>
      <c r="F2445" s="30" t="s">
        <v>1043</v>
      </c>
      <c r="G2445" s="30" t="s">
        <v>827</v>
      </c>
      <c r="H2445" s="316">
        <f t="shared" si="161"/>
        <v>-80850</v>
      </c>
      <c r="I2445" s="256">
        <f t="shared" si="159"/>
        <v>3.764705882352941</v>
      </c>
      <c r="K2445" t="s">
        <v>1041</v>
      </c>
      <c r="M2445" s="2">
        <v>425</v>
      </c>
    </row>
    <row r="2446" spans="2:13" ht="12.75">
      <c r="B2446" s="278">
        <v>1500</v>
      </c>
      <c r="C2446" s="1" t="s">
        <v>609</v>
      </c>
      <c r="D2446" s="1" t="s">
        <v>972</v>
      </c>
      <c r="E2446" s="1" t="s">
        <v>201</v>
      </c>
      <c r="F2446" s="30" t="s">
        <v>1043</v>
      </c>
      <c r="G2446" s="30" t="s">
        <v>827</v>
      </c>
      <c r="H2446" s="316">
        <f t="shared" si="161"/>
        <v>-82350</v>
      </c>
      <c r="I2446" s="256">
        <f t="shared" si="159"/>
        <v>3.5294117647058822</v>
      </c>
      <c r="K2446" t="s">
        <v>1041</v>
      </c>
      <c r="M2446" s="2">
        <v>425</v>
      </c>
    </row>
    <row r="2447" spans="2:13" ht="12.75">
      <c r="B2447" s="278">
        <v>1500</v>
      </c>
      <c r="C2447" s="1" t="s">
        <v>609</v>
      </c>
      <c r="D2447" s="1" t="s">
        <v>972</v>
      </c>
      <c r="E2447" s="1" t="s">
        <v>201</v>
      </c>
      <c r="F2447" s="30" t="s">
        <v>1043</v>
      </c>
      <c r="G2447" s="30" t="s">
        <v>898</v>
      </c>
      <c r="H2447" s="316">
        <f t="shared" si="161"/>
        <v>-83850</v>
      </c>
      <c r="I2447" s="256">
        <f t="shared" si="159"/>
        <v>3.5294117647058822</v>
      </c>
      <c r="K2447" t="s">
        <v>1041</v>
      </c>
      <c r="M2447" s="2">
        <v>425</v>
      </c>
    </row>
    <row r="2448" spans="2:13" ht="12.75">
      <c r="B2448" s="278">
        <v>1000</v>
      </c>
      <c r="C2448" s="1" t="s">
        <v>609</v>
      </c>
      <c r="D2448" s="1" t="s">
        <v>972</v>
      </c>
      <c r="E2448" s="1" t="s">
        <v>201</v>
      </c>
      <c r="F2448" s="30" t="s">
        <v>1043</v>
      </c>
      <c r="G2448" s="30" t="s">
        <v>848</v>
      </c>
      <c r="H2448" s="316">
        <f t="shared" si="161"/>
        <v>-84850</v>
      </c>
      <c r="I2448" s="256">
        <f t="shared" si="159"/>
        <v>2.3529411764705883</v>
      </c>
      <c r="K2448" t="s">
        <v>1041</v>
      </c>
      <c r="M2448" s="2">
        <v>425</v>
      </c>
    </row>
    <row r="2449" spans="2:13" ht="12.75">
      <c r="B2449" s="278">
        <v>1800</v>
      </c>
      <c r="C2449" s="1" t="s">
        <v>609</v>
      </c>
      <c r="D2449" s="1" t="s">
        <v>972</v>
      </c>
      <c r="E2449" s="1" t="s">
        <v>201</v>
      </c>
      <c r="F2449" s="30" t="s">
        <v>1043</v>
      </c>
      <c r="G2449" s="30" t="s">
        <v>632</v>
      </c>
      <c r="H2449" s="316">
        <f t="shared" si="161"/>
        <v>-86650</v>
      </c>
      <c r="I2449" s="256">
        <f t="shared" si="159"/>
        <v>4.235294117647059</v>
      </c>
      <c r="K2449" t="s">
        <v>1041</v>
      </c>
      <c r="M2449" s="2">
        <v>425</v>
      </c>
    </row>
    <row r="2450" spans="2:13" ht="12.75">
      <c r="B2450" s="278">
        <v>1900</v>
      </c>
      <c r="C2450" s="1" t="s">
        <v>609</v>
      </c>
      <c r="D2450" s="1" t="s">
        <v>972</v>
      </c>
      <c r="E2450" s="1" t="s">
        <v>201</v>
      </c>
      <c r="F2450" s="30" t="s">
        <v>1043</v>
      </c>
      <c r="G2450" s="30" t="s">
        <v>640</v>
      </c>
      <c r="H2450" s="316">
        <f t="shared" si="161"/>
        <v>-88550</v>
      </c>
      <c r="I2450" s="256">
        <f aca="true" t="shared" si="162" ref="I2450:I2470">+B2450/M2450</f>
        <v>4.470588235294118</v>
      </c>
      <c r="K2450" t="s">
        <v>1041</v>
      </c>
      <c r="M2450" s="2">
        <v>425</v>
      </c>
    </row>
    <row r="2451" spans="2:13" ht="12.75">
      <c r="B2451" s="278">
        <v>1700</v>
      </c>
      <c r="C2451" s="1" t="s">
        <v>609</v>
      </c>
      <c r="D2451" s="1" t="s">
        <v>972</v>
      </c>
      <c r="E2451" s="1" t="s">
        <v>201</v>
      </c>
      <c r="F2451" s="30" t="s">
        <v>1043</v>
      </c>
      <c r="G2451" s="30" t="s">
        <v>641</v>
      </c>
      <c r="H2451" s="316">
        <f t="shared" si="161"/>
        <v>-90250</v>
      </c>
      <c r="I2451" s="256">
        <f t="shared" si="162"/>
        <v>4</v>
      </c>
      <c r="K2451" t="s">
        <v>1041</v>
      </c>
      <c r="M2451" s="2">
        <v>425</v>
      </c>
    </row>
    <row r="2452" spans="2:13" ht="12.75">
      <c r="B2452" s="278">
        <v>1800</v>
      </c>
      <c r="C2452" s="1" t="s">
        <v>609</v>
      </c>
      <c r="D2452" s="1" t="s">
        <v>972</v>
      </c>
      <c r="E2452" s="1" t="s">
        <v>201</v>
      </c>
      <c r="F2452" s="30" t="s">
        <v>1043</v>
      </c>
      <c r="G2452" s="30" t="s">
        <v>642</v>
      </c>
      <c r="H2452" s="316">
        <f t="shared" si="161"/>
        <v>-92050</v>
      </c>
      <c r="I2452" s="256">
        <f t="shared" si="162"/>
        <v>4.235294117647059</v>
      </c>
      <c r="K2452" t="s">
        <v>1041</v>
      </c>
      <c r="M2452" s="2">
        <v>425</v>
      </c>
    </row>
    <row r="2453" spans="2:13" ht="12.75">
      <c r="B2453" s="278">
        <v>1800</v>
      </c>
      <c r="C2453" s="1" t="s">
        <v>609</v>
      </c>
      <c r="D2453" s="1" t="s">
        <v>972</v>
      </c>
      <c r="E2453" s="1" t="s">
        <v>201</v>
      </c>
      <c r="F2453" s="30" t="s">
        <v>1043</v>
      </c>
      <c r="G2453" s="30" t="s">
        <v>900</v>
      </c>
      <c r="H2453" s="316">
        <f t="shared" si="161"/>
        <v>-93850</v>
      </c>
      <c r="I2453" s="256">
        <f t="shared" si="162"/>
        <v>4.235294117647059</v>
      </c>
      <c r="K2453" t="s">
        <v>1041</v>
      </c>
      <c r="M2453" s="2">
        <v>425</v>
      </c>
    </row>
    <row r="2454" spans="2:13" ht="12.75">
      <c r="B2454" s="278">
        <v>1500</v>
      </c>
      <c r="C2454" s="1" t="s">
        <v>609</v>
      </c>
      <c r="D2454" s="1" t="s">
        <v>972</v>
      </c>
      <c r="E2454" s="1" t="s">
        <v>201</v>
      </c>
      <c r="F2454" s="30" t="s">
        <v>1043</v>
      </c>
      <c r="G2454" s="30" t="s">
        <v>900</v>
      </c>
      <c r="H2454" s="316">
        <f t="shared" si="161"/>
        <v>-95350</v>
      </c>
      <c r="I2454" s="256">
        <f t="shared" si="162"/>
        <v>3.5294117647058822</v>
      </c>
      <c r="K2454" t="s">
        <v>1041</v>
      </c>
      <c r="M2454" s="2">
        <v>425</v>
      </c>
    </row>
    <row r="2455" spans="2:13" ht="12.75">
      <c r="B2455" s="278">
        <v>1700</v>
      </c>
      <c r="C2455" s="1" t="s">
        <v>609</v>
      </c>
      <c r="D2455" s="1" t="s">
        <v>972</v>
      </c>
      <c r="E2455" s="1" t="s">
        <v>201</v>
      </c>
      <c r="F2455" s="30" t="s">
        <v>1043</v>
      </c>
      <c r="G2455" s="30" t="s">
        <v>805</v>
      </c>
      <c r="H2455" s="316">
        <f t="shared" si="161"/>
        <v>-97050</v>
      </c>
      <c r="I2455" s="256">
        <f t="shared" si="162"/>
        <v>4</v>
      </c>
      <c r="K2455" t="s">
        <v>1041</v>
      </c>
      <c r="M2455" s="2">
        <v>425</v>
      </c>
    </row>
    <row r="2456" spans="2:13" ht="12.75">
      <c r="B2456" s="278">
        <v>1800</v>
      </c>
      <c r="C2456" s="1" t="s">
        <v>609</v>
      </c>
      <c r="D2456" s="1" t="s">
        <v>972</v>
      </c>
      <c r="E2456" s="1" t="s">
        <v>201</v>
      </c>
      <c r="F2456" s="30" t="s">
        <v>1043</v>
      </c>
      <c r="G2456" s="30" t="s">
        <v>860</v>
      </c>
      <c r="H2456" s="316">
        <f t="shared" si="161"/>
        <v>-98850</v>
      </c>
      <c r="I2456" s="256">
        <f t="shared" si="162"/>
        <v>4.235294117647059</v>
      </c>
      <c r="K2456" t="s">
        <v>1041</v>
      </c>
      <c r="M2456" s="2">
        <v>425</v>
      </c>
    </row>
    <row r="2457" spans="2:13" ht="12.75">
      <c r="B2457" s="278">
        <v>1900</v>
      </c>
      <c r="C2457" s="1" t="s">
        <v>609</v>
      </c>
      <c r="D2457" s="1" t="s">
        <v>972</v>
      </c>
      <c r="E2457" s="1" t="s">
        <v>201</v>
      </c>
      <c r="F2457" s="30" t="s">
        <v>1043</v>
      </c>
      <c r="G2457" s="30" t="s">
        <v>814</v>
      </c>
      <c r="H2457" s="316">
        <f t="shared" si="161"/>
        <v>-100750</v>
      </c>
      <c r="I2457" s="256">
        <f t="shared" si="162"/>
        <v>4.470588235294118</v>
      </c>
      <c r="K2457" t="s">
        <v>1041</v>
      </c>
      <c r="M2457" s="2">
        <v>425</v>
      </c>
    </row>
    <row r="2458" spans="2:13" ht="12.75">
      <c r="B2458" s="278">
        <v>1600</v>
      </c>
      <c r="C2458" s="1" t="s">
        <v>609</v>
      </c>
      <c r="D2458" s="1" t="s">
        <v>972</v>
      </c>
      <c r="E2458" s="1" t="s">
        <v>201</v>
      </c>
      <c r="F2458" s="30" t="s">
        <v>1043</v>
      </c>
      <c r="G2458" s="30" t="s">
        <v>833</v>
      </c>
      <c r="H2458" s="316">
        <f t="shared" si="161"/>
        <v>-102350</v>
      </c>
      <c r="I2458" s="256">
        <f t="shared" si="162"/>
        <v>3.764705882352941</v>
      </c>
      <c r="K2458" t="s">
        <v>1041</v>
      </c>
      <c r="M2458" s="2">
        <v>425</v>
      </c>
    </row>
    <row r="2459" spans="2:13" ht="12.75">
      <c r="B2459" s="278">
        <v>1800</v>
      </c>
      <c r="C2459" s="1" t="s">
        <v>609</v>
      </c>
      <c r="D2459" s="1" t="s">
        <v>972</v>
      </c>
      <c r="E2459" s="1" t="s">
        <v>201</v>
      </c>
      <c r="F2459" s="30" t="s">
        <v>1043</v>
      </c>
      <c r="G2459" s="30" t="s">
        <v>865</v>
      </c>
      <c r="H2459" s="316">
        <f t="shared" si="161"/>
        <v>-104150</v>
      </c>
      <c r="I2459" s="256">
        <f t="shared" si="162"/>
        <v>4.235294117647059</v>
      </c>
      <c r="K2459" t="s">
        <v>1041</v>
      </c>
      <c r="M2459" s="2">
        <v>425</v>
      </c>
    </row>
    <row r="2460" spans="2:13" ht="12.75">
      <c r="B2460" s="278">
        <v>1500</v>
      </c>
      <c r="C2460" s="1" t="s">
        <v>609</v>
      </c>
      <c r="D2460" s="1" t="s">
        <v>972</v>
      </c>
      <c r="E2460" s="1" t="s">
        <v>201</v>
      </c>
      <c r="F2460" s="30" t="s">
        <v>1043</v>
      </c>
      <c r="G2460" s="30" t="s">
        <v>868</v>
      </c>
      <c r="H2460" s="316">
        <f t="shared" si="161"/>
        <v>-105650</v>
      </c>
      <c r="I2460" s="256">
        <f t="shared" si="162"/>
        <v>3.5294117647058822</v>
      </c>
      <c r="K2460" t="s">
        <v>1041</v>
      </c>
      <c r="M2460" s="2">
        <v>425</v>
      </c>
    </row>
    <row r="2461" spans="2:13" ht="12.75">
      <c r="B2461" s="203">
        <v>1800</v>
      </c>
      <c r="C2461" s="1" t="s">
        <v>609</v>
      </c>
      <c r="D2461" s="1" t="s">
        <v>972</v>
      </c>
      <c r="E2461" s="1" t="s">
        <v>201</v>
      </c>
      <c r="F2461" s="30" t="s">
        <v>1043</v>
      </c>
      <c r="G2461" s="30" t="s">
        <v>835</v>
      </c>
      <c r="H2461" s="316">
        <f t="shared" si="161"/>
        <v>-107450</v>
      </c>
      <c r="I2461" s="256">
        <f t="shared" si="162"/>
        <v>4.235294117647059</v>
      </c>
      <c r="K2461" t="s">
        <v>1041</v>
      </c>
      <c r="M2461" s="2">
        <v>425</v>
      </c>
    </row>
    <row r="2462" spans="2:13" ht="12.75">
      <c r="B2462" s="203">
        <v>1500</v>
      </c>
      <c r="C2462" s="1" t="s">
        <v>609</v>
      </c>
      <c r="D2462" s="1" t="s">
        <v>972</v>
      </c>
      <c r="E2462" s="1" t="s">
        <v>201</v>
      </c>
      <c r="F2462" s="30" t="s">
        <v>1043</v>
      </c>
      <c r="G2462" s="30" t="s">
        <v>835</v>
      </c>
      <c r="H2462" s="316">
        <f t="shared" si="161"/>
        <v>-108950</v>
      </c>
      <c r="I2462" s="256">
        <f t="shared" si="162"/>
        <v>3.5294117647058822</v>
      </c>
      <c r="K2462" t="s">
        <v>1041</v>
      </c>
      <c r="M2462" s="2">
        <v>425</v>
      </c>
    </row>
    <row r="2463" spans="2:13" ht="12.75">
      <c r="B2463" s="278">
        <v>1700</v>
      </c>
      <c r="C2463" s="1" t="s">
        <v>609</v>
      </c>
      <c r="D2463" s="1" t="s">
        <v>972</v>
      </c>
      <c r="E2463" s="1" t="s">
        <v>201</v>
      </c>
      <c r="F2463" s="30" t="s">
        <v>1043</v>
      </c>
      <c r="G2463" s="30" t="s">
        <v>899</v>
      </c>
      <c r="H2463" s="316">
        <f t="shared" si="161"/>
        <v>-110650</v>
      </c>
      <c r="I2463" s="256">
        <f t="shared" si="162"/>
        <v>4</v>
      </c>
      <c r="K2463" t="s">
        <v>1041</v>
      </c>
      <c r="M2463" s="2">
        <v>425</v>
      </c>
    </row>
    <row r="2464" spans="2:13" ht="12.75">
      <c r="B2464" s="278">
        <v>1000</v>
      </c>
      <c r="C2464" s="1" t="s">
        <v>609</v>
      </c>
      <c r="D2464" s="1" t="s">
        <v>972</v>
      </c>
      <c r="E2464" s="1" t="s">
        <v>201</v>
      </c>
      <c r="F2464" s="30" t="s">
        <v>1043</v>
      </c>
      <c r="G2464" s="30" t="s">
        <v>871</v>
      </c>
      <c r="H2464" s="316">
        <f t="shared" si="161"/>
        <v>-111650</v>
      </c>
      <c r="I2464" s="256">
        <f t="shared" si="162"/>
        <v>2.3529411764705883</v>
      </c>
      <c r="K2464" t="s">
        <v>1041</v>
      </c>
      <c r="M2464" s="2">
        <v>425</v>
      </c>
    </row>
    <row r="2465" spans="2:13" ht="12.75">
      <c r="B2465" s="278">
        <v>1700</v>
      </c>
      <c r="C2465" s="1" t="s">
        <v>609</v>
      </c>
      <c r="D2465" s="1" t="s">
        <v>972</v>
      </c>
      <c r="E2465" s="1" t="s">
        <v>201</v>
      </c>
      <c r="F2465" s="30" t="s">
        <v>1043</v>
      </c>
      <c r="G2465" s="30" t="s">
        <v>812</v>
      </c>
      <c r="H2465" s="316">
        <f t="shared" si="161"/>
        <v>-113350</v>
      </c>
      <c r="I2465" s="256">
        <f t="shared" si="162"/>
        <v>4</v>
      </c>
      <c r="K2465" t="s">
        <v>1041</v>
      </c>
      <c r="M2465" s="2">
        <v>425</v>
      </c>
    </row>
    <row r="2466" spans="1:13" s="60" customFormat="1" ht="12.75">
      <c r="A2466" s="14"/>
      <c r="B2466" s="279">
        <f>SUM(B2379:B2465)</f>
        <v>113350</v>
      </c>
      <c r="C2466" s="14"/>
      <c r="D2466" s="14"/>
      <c r="E2466" s="14" t="s">
        <v>201</v>
      </c>
      <c r="F2466" s="21"/>
      <c r="G2466" s="21"/>
      <c r="H2466" s="317">
        <v>0</v>
      </c>
      <c r="I2466" s="318">
        <f t="shared" si="162"/>
        <v>266.70588235294116</v>
      </c>
      <c r="M2466" s="2">
        <v>425</v>
      </c>
    </row>
    <row r="2467" spans="2:13" ht="12.75">
      <c r="B2467" s="74"/>
      <c r="H2467" s="316">
        <f>H2466-B2467</f>
        <v>0</v>
      </c>
      <c r="I2467" s="256">
        <f t="shared" si="162"/>
        <v>0</v>
      </c>
      <c r="M2467" s="2">
        <v>425</v>
      </c>
    </row>
    <row r="2468" spans="2:13" ht="12.75">
      <c r="B2468" s="74"/>
      <c r="H2468" s="316">
        <f>H2467-B2468</f>
        <v>0</v>
      </c>
      <c r="I2468" s="256">
        <f t="shared" si="162"/>
        <v>0</v>
      </c>
      <c r="M2468" s="2">
        <v>425</v>
      </c>
    </row>
    <row r="2469" spans="2:13" ht="12.75">
      <c r="B2469" s="74"/>
      <c r="H2469" s="316">
        <f>H2468-B2469</f>
        <v>0</v>
      </c>
      <c r="I2469" s="256">
        <f t="shared" si="162"/>
        <v>0</v>
      </c>
      <c r="M2469" s="2">
        <v>425</v>
      </c>
    </row>
    <row r="2470" spans="1:13" s="60" customFormat="1" ht="12.75">
      <c r="A2470" s="14"/>
      <c r="B2470" s="335">
        <f>B2490+B2494+B2513+B2517+B2523+B2504</f>
        <v>465000</v>
      </c>
      <c r="C2470" s="96" t="s">
        <v>1052</v>
      </c>
      <c r="D2470" s="14"/>
      <c r="E2470" s="14"/>
      <c r="F2470" s="21"/>
      <c r="G2470" s="21"/>
      <c r="H2470" s="317">
        <f>H2469-B2470</f>
        <v>-465000</v>
      </c>
      <c r="I2470" s="318">
        <f t="shared" si="162"/>
        <v>1094.1176470588234</v>
      </c>
      <c r="M2470" s="2">
        <v>425</v>
      </c>
    </row>
    <row r="2471" spans="1:13" s="18" customFormat="1" ht="12.75">
      <c r="A2471" s="15"/>
      <c r="B2471" s="336"/>
      <c r="C2471" s="331"/>
      <c r="D2471" s="15"/>
      <c r="E2471" s="15"/>
      <c r="F2471" s="33"/>
      <c r="G2471" s="33"/>
      <c r="H2471" s="316"/>
      <c r="I2471" s="256"/>
      <c r="M2471" s="2">
        <v>425</v>
      </c>
    </row>
    <row r="2472" spans="1:13" s="60" customFormat="1" ht="12.75">
      <c r="A2472" s="14"/>
      <c r="B2472" s="194"/>
      <c r="C2472" s="110" t="s">
        <v>1607</v>
      </c>
      <c r="D2472" s="14"/>
      <c r="E2472" s="14"/>
      <c r="F2472" s="21"/>
      <c r="G2472" s="21"/>
      <c r="H2472" s="317"/>
      <c r="I2472" s="318">
        <f>+I2471/M2472</f>
        <v>0</v>
      </c>
      <c r="M2472" s="2">
        <v>425</v>
      </c>
    </row>
    <row r="2473" spans="2:13" ht="12.75">
      <c r="B2473" s="337"/>
      <c r="H2473" s="316">
        <f aca="true" t="shared" si="163" ref="H2473:H2489">H2472-B2473</f>
        <v>0</v>
      </c>
      <c r="I2473" s="256">
        <f aca="true" t="shared" si="164" ref="I2473:I2536">+B2473/M2473</f>
        <v>0</v>
      </c>
      <c r="M2473" s="2">
        <v>425</v>
      </c>
    </row>
    <row r="2474" spans="2:13" ht="12.75">
      <c r="B2474" s="337"/>
      <c r="H2474" s="316">
        <f t="shared" si="163"/>
        <v>0</v>
      </c>
      <c r="I2474" s="256">
        <f t="shared" si="164"/>
        <v>0</v>
      </c>
      <c r="M2474" s="2">
        <v>425</v>
      </c>
    </row>
    <row r="2475" spans="2:13" ht="12.75">
      <c r="B2475" s="337">
        <v>5000</v>
      </c>
      <c r="C2475" s="97" t="s">
        <v>1053</v>
      </c>
      <c r="D2475" s="98" t="s">
        <v>972</v>
      </c>
      <c r="E2475" s="99" t="s">
        <v>1415</v>
      </c>
      <c r="F2475" s="30" t="s">
        <v>1043</v>
      </c>
      <c r="G2475" s="100" t="s">
        <v>642</v>
      </c>
      <c r="H2475" s="316">
        <f t="shared" si="163"/>
        <v>-5000</v>
      </c>
      <c r="I2475" s="256">
        <f t="shared" si="164"/>
        <v>11.764705882352942</v>
      </c>
      <c r="K2475" t="s">
        <v>1041</v>
      </c>
      <c r="M2475" s="2">
        <v>425</v>
      </c>
    </row>
    <row r="2476" spans="2:13" ht="12.75">
      <c r="B2476" s="337">
        <v>5000</v>
      </c>
      <c r="C2476" s="97" t="s">
        <v>1053</v>
      </c>
      <c r="D2476" s="98" t="s">
        <v>972</v>
      </c>
      <c r="E2476" s="99" t="s">
        <v>1415</v>
      </c>
      <c r="F2476" s="30" t="s">
        <v>1043</v>
      </c>
      <c r="G2476" s="101" t="s">
        <v>642</v>
      </c>
      <c r="H2476" s="316">
        <f t="shared" si="163"/>
        <v>-10000</v>
      </c>
      <c r="I2476" s="256">
        <f t="shared" si="164"/>
        <v>11.764705882352942</v>
      </c>
      <c r="K2476" t="s">
        <v>1041</v>
      </c>
      <c r="M2476" s="2">
        <v>425</v>
      </c>
    </row>
    <row r="2477" spans="2:13" ht="12.75">
      <c r="B2477" s="337">
        <v>25000</v>
      </c>
      <c r="C2477" s="97" t="s">
        <v>1054</v>
      </c>
      <c r="D2477" s="98" t="s">
        <v>972</v>
      </c>
      <c r="E2477" s="99" t="s">
        <v>1415</v>
      </c>
      <c r="F2477" s="30" t="s">
        <v>1043</v>
      </c>
      <c r="G2477" s="100" t="s">
        <v>642</v>
      </c>
      <c r="H2477" s="316">
        <f t="shared" si="163"/>
        <v>-35000</v>
      </c>
      <c r="I2477" s="256">
        <f t="shared" si="164"/>
        <v>58.8235294117647</v>
      </c>
      <c r="K2477" t="s">
        <v>1041</v>
      </c>
      <c r="M2477" s="2">
        <v>425</v>
      </c>
    </row>
    <row r="2478" spans="2:13" ht="12.75">
      <c r="B2478" s="337">
        <v>5000</v>
      </c>
      <c r="C2478" s="97" t="s">
        <v>1055</v>
      </c>
      <c r="D2478" s="98" t="s">
        <v>972</v>
      </c>
      <c r="E2478" s="99" t="s">
        <v>1415</v>
      </c>
      <c r="F2478" s="30" t="s">
        <v>1043</v>
      </c>
      <c r="G2478" s="100" t="s">
        <v>900</v>
      </c>
      <c r="H2478" s="316">
        <f t="shared" si="163"/>
        <v>-40000</v>
      </c>
      <c r="I2478" s="256">
        <f t="shared" si="164"/>
        <v>11.764705882352942</v>
      </c>
      <c r="K2478" t="s">
        <v>1041</v>
      </c>
      <c r="M2478" s="2">
        <v>425</v>
      </c>
    </row>
    <row r="2479" spans="2:13" ht="12.75">
      <c r="B2479" s="337">
        <v>5000</v>
      </c>
      <c r="C2479" s="97" t="s">
        <v>1053</v>
      </c>
      <c r="D2479" s="98" t="s">
        <v>972</v>
      </c>
      <c r="E2479" s="99" t="s">
        <v>1415</v>
      </c>
      <c r="F2479" s="30" t="s">
        <v>1043</v>
      </c>
      <c r="G2479" s="101" t="s">
        <v>900</v>
      </c>
      <c r="H2479" s="316">
        <f t="shared" si="163"/>
        <v>-45000</v>
      </c>
      <c r="I2479" s="256">
        <f t="shared" si="164"/>
        <v>11.764705882352942</v>
      </c>
      <c r="K2479" t="s">
        <v>1041</v>
      </c>
      <c r="M2479" s="2">
        <v>425</v>
      </c>
    </row>
    <row r="2480" spans="2:13" ht="12.75">
      <c r="B2480" s="337">
        <v>5000</v>
      </c>
      <c r="C2480" s="97" t="s">
        <v>1053</v>
      </c>
      <c r="D2480" s="98" t="s">
        <v>972</v>
      </c>
      <c r="E2480" s="99" t="s">
        <v>1415</v>
      </c>
      <c r="F2480" s="30" t="s">
        <v>1043</v>
      </c>
      <c r="G2480" s="101" t="s">
        <v>900</v>
      </c>
      <c r="H2480" s="316">
        <f t="shared" si="163"/>
        <v>-50000</v>
      </c>
      <c r="I2480" s="256">
        <f t="shared" si="164"/>
        <v>11.764705882352942</v>
      </c>
      <c r="K2480" t="s">
        <v>1041</v>
      </c>
      <c r="M2480" s="2">
        <v>425</v>
      </c>
    </row>
    <row r="2481" spans="2:13" ht="12.75">
      <c r="B2481" s="337">
        <v>5000</v>
      </c>
      <c r="C2481" s="97" t="s">
        <v>1053</v>
      </c>
      <c r="D2481" s="98" t="s">
        <v>972</v>
      </c>
      <c r="E2481" s="99" t="s">
        <v>1415</v>
      </c>
      <c r="F2481" s="30" t="s">
        <v>1043</v>
      </c>
      <c r="G2481" s="100" t="s">
        <v>805</v>
      </c>
      <c r="H2481" s="316">
        <f t="shared" si="163"/>
        <v>-55000</v>
      </c>
      <c r="I2481" s="256">
        <f t="shared" si="164"/>
        <v>11.764705882352942</v>
      </c>
      <c r="K2481" t="s">
        <v>1041</v>
      </c>
      <c r="M2481" s="2">
        <v>425</v>
      </c>
    </row>
    <row r="2482" spans="2:13" ht="12.75">
      <c r="B2482" s="337">
        <v>5000</v>
      </c>
      <c r="C2482" s="97" t="s">
        <v>1055</v>
      </c>
      <c r="D2482" s="98" t="s">
        <v>972</v>
      </c>
      <c r="E2482" s="99" t="s">
        <v>1415</v>
      </c>
      <c r="F2482" s="30" t="s">
        <v>1043</v>
      </c>
      <c r="G2482" s="101" t="s">
        <v>805</v>
      </c>
      <c r="H2482" s="316">
        <f t="shared" si="163"/>
        <v>-60000</v>
      </c>
      <c r="I2482" s="256">
        <f t="shared" si="164"/>
        <v>11.764705882352942</v>
      </c>
      <c r="K2482" t="s">
        <v>1041</v>
      </c>
      <c r="M2482" s="2">
        <v>425</v>
      </c>
    </row>
    <row r="2483" spans="2:13" ht="12.75">
      <c r="B2483" s="337">
        <v>40000</v>
      </c>
      <c r="C2483" s="97" t="s">
        <v>1056</v>
      </c>
      <c r="D2483" s="98" t="s">
        <v>972</v>
      </c>
      <c r="E2483" s="99" t="s">
        <v>1415</v>
      </c>
      <c r="F2483" s="30" t="s">
        <v>1043</v>
      </c>
      <c r="G2483" s="101" t="s">
        <v>865</v>
      </c>
      <c r="H2483" s="316">
        <f t="shared" si="163"/>
        <v>-100000</v>
      </c>
      <c r="I2483" s="256">
        <f t="shared" si="164"/>
        <v>94.11764705882354</v>
      </c>
      <c r="K2483" t="s">
        <v>1041</v>
      </c>
      <c r="M2483" s="2">
        <v>425</v>
      </c>
    </row>
    <row r="2484" spans="2:13" ht="12.75">
      <c r="B2484" s="337">
        <v>25000</v>
      </c>
      <c r="C2484" s="97" t="s">
        <v>1057</v>
      </c>
      <c r="D2484" s="98" t="s">
        <v>972</v>
      </c>
      <c r="E2484" s="99" t="s">
        <v>1415</v>
      </c>
      <c r="F2484" s="30" t="s">
        <v>1043</v>
      </c>
      <c r="G2484" s="100" t="s">
        <v>865</v>
      </c>
      <c r="H2484" s="316">
        <f t="shared" si="163"/>
        <v>-125000</v>
      </c>
      <c r="I2484" s="256">
        <f t="shared" si="164"/>
        <v>58.8235294117647</v>
      </c>
      <c r="K2484" t="s">
        <v>1041</v>
      </c>
      <c r="M2484" s="2">
        <v>425</v>
      </c>
    </row>
    <row r="2485" spans="2:13" ht="12.75">
      <c r="B2485" s="337">
        <v>25000</v>
      </c>
      <c r="C2485" s="97" t="s">
        <v>1057</v>
      </c>
      <c r="D2485" s="98" t="s">
        <v>972</v>
      </c>
      <c r="E2485" s="99" t="s">
        <v>1415</v>
      </c>
      <c r="F2485" s="30" t="s">
        <v>1043</v>
      </c>
      <c r="G2485" s="101" t="s">
        <v>868</v>
      </c>
      <c r="H2485" s="316">
        <f t="shared" si="163"/>
        <v>-150000</v>
      </c>
      <c r="I2485" s="256">
        <f t="shared" si="164"/>
        <v>58.8235294117647</v>
      </c>
      <c r="K2485" t="s">
        <v>1041</v>
      </c>
      <c r="M2485" s="2">
        <v>425</v>
      </c>
    </row>
    <row r="2486" spans="2:13" ht="12.75">
      <c r="B2486" s="337">
        <v>25000</v>
      </c>
      <c r="C2486" s="97" t="s">
        <v>1057</v>
      </c>
      <c r="D2486" s="98" t="s">
        <v>972</v>
      </c>
      <c r="E2486" s="99" t="s">
        <v>1415</v>
      </c>
      <c r="F2486" s="30" t="s">
        <v>1043</v>
      </c>
      <c r="G2486" s="101" t="s">
        <v>871</v>
      </c>
      <c r="H2486" s="316">
        <f t="shared" si="163"/>
        <v>-175000</v>
      </c>
      <c r="I2486" s="256">
        <f t="shared" si="164"/>
        <v>58.8235294117647</v>
      </c>
      <c r="K2486" t="s">
        <v>1041</v>
      </c>
      <c r="M2486" s="2">
        <v>425</v>
      </c>
    </row>
    <row r="2487" spans="2:13" ht="12.75">
      <c r="B2487" s="337">
        <v>40000</v>
      </c>
      <c r="C2487" s="97" t="s">
        <v>1058</v>
      </c>
      <c r="D2487" s="98" t="s">
        <v>972</v>
      </c>
      <c r="E2487" s="99" t="s">
        <v>1415</v>
      </c>
      <c r="F2487" s="30" t="s">
        <v>1043</v>
      </c>
      <c r="G2487" s="101" t="s">
        <v>835</v>
      </c>
      <c r="H2487" s="316">
        <f t="shared" si="163"/>
        <v>-215000</v>
      </c>
      <c r="I2487" s="256">
        <f t="shared" si="164"/>
        <v>94.11764705882354</v>
      </c>
      <c r="K2487" t="s">
        <v>1041</v>
      </c>
      <c r="M2487" s="2">
        <v>425</v>
      </c>
    </row>
    <row r="2488" spans="2:13" ht="12.75">
      <c r="B2488" s="337">
        <v>10000</v>
      </c>
      <c r="C2488" s="97" t="s">
        <v>1059</v>
      </c>
      <c r="D2488" s="98" t="s">
        <v>972</v>
      </c>
      <c r="E2488" s="99" t="s">
        <v>1415</v>
      </c>
      <c r="F2488" s="30" t="s">
        <v>1043</v>
      </c>
      <c r="G2488" s="101" t="s">
        <v>835</v>
      </c>
      <c r="H2488" s="316">
        <f t="shared" si="163"/>
        <v>-225000</v>
      </c>
      <c r="I2488" s="256">
        <f t="shared" si="164"/>
        <v>23.529411764705884</v>
      </c>
      <c r="K2488" t="s">
        <v>1041</v>
      </c>
      <c r="M2488" s="2">
        <v>425</v>
      </c>
    </row>
    <row r="2489" spans="2:13" ht="12.75">
      <c r="B2489" s="337">
        <v>40000</v>
      </c>
      <c r="C2489" s="97" t="s">
        <v>1058</v>
      </c>
      <c r="D2489" s="98" t="s">
        <v>972</v>
      </c>
      <c r="E2489" s="99" t="s">
        <v>1415</v>
      </c>
      <c r="F2489" s="30" t="s">
        <v>1043</v>
      </c>
      <c r="G2489" s="101" t="s">
        <v>871</v>
      </c>
      <c r="H2489" s="316">
        <f t="shared" si="163"/>
        <v>-265000</v>
      </c>
      <c r="I2489" s="256">
        <f t="shared" si="164"/>
        <v>94.11764705882354</v>
      </c>
      <c r="K2489" t="s">
        <v>1041</v>
      </c>
      <c r="M2489" s="2">
        <v>425</v>
      </c>
    </row>
    <row r="2490" spans="1:13" s="60" customFormat="1" ht="12.75">
      <c r="A2490" s="14"/>
      <c r="B2490" s="196">
        <f>SUM(B2475:B2489)</f>
        <v>265000</v>
      </c>
      <c r="C2490" s="103"/>
      <c r="D2490" s="104"/>
      <c r="E2490" s="105" t="s">
        <v>1415</v>
      </c>
      <c r="F2490" s="105"/>
      <c r="G2490" s="106"/>
      <c r="H2490" s="317"/>
      <c r="I2490" s="318">
        <f t="shared" si="164"/>
        <v>623.5294117647059</v>
      </c>
      <c r="M2490" s="2">
        <v>425</v>
      </c>
    </row>
    <row r="2491" spans="2:13" ht="15.75">
      <c r="B2491" s="337"/>
      <c r="C2491" s="97"/>
      <c r="D2491" s="98"/>
      <c r="E2491" s="102"/>
      <c r="F2491" s="99"/>
      <c r="G2491" s="101"/>
      <c r="H2491" s="316">
        <f>H2490-B2491</f>
        <v>0</v>
      </c>
      <c r="I2491" s="256">
        <f t="shared" si="164"/>
        <v>0</v>
      </c>
      <c r="M2491" s="2">
        <v>425</v>
      </c>
    </row>
    <row r="2492" spans="2:13" ht="15.75">
      <c r="B2492" s="337"/>
      <c r="C2492" s="97"/>
      <c r="D2492" s="98"/>
      <c r="E2492" s="102"/>
      <c r="F2492" s="99"/>
      <c r="G2492" s="101"/>
      <c r="H2492" s="316">
        <f>H2491-B2492</f>
        <v>0</v>
      </c>
      <c r="I2492" s="256">
        <f t="shared" si="164"/>
        <v>0</v>
      </c>
      <c r="M2492" s="2">
        <v>425</v>
      </c>
    </row>
    <row r="2493" spans="1:13" s="18" customFormat="1" ht="12.75">
      <c r="A2493" s="15"/>
      <c r="B2493" s="191">
        <v>40000</v>
      </c>
      <c r="C2493" s="107" t="s">
        <v>1056</v>
      </c>
      <c r="D2493" s="98" t="s">
        <v>972</v>
      </c>
      <c r="E2493" s="108" t="s">
        <v>1421</v>
      </c>
      <c r="F2493" s="297" t="s">
        <v>1043</v>
      </c>
      <c r="G2493" s="109" t="s">
        <v>827</v>
      </c>
      <c r="H2493" s="316">
        <f>H2492-B2493</f>
        <v>-40000</v>
      </c>
      <c r="I2493" s="256">
        <f t="shared" si="164"/>
        <v>94.11764705882354</v>
      </c>
      <c r="K2493" s="18" t="s">
        <v>1041</v>
      </c>
      <c r="M2493" s="2">
        <v>425</v>
      </c>
    </row>
    <row r="2494" spans="1:13" s="60" customFormat="1" ht="12.75">
      <c r="A2494" s="14"/>
      <c r="B2494" s="196">
        <f>SUM(B2493)</f>
        <v>40000</v>
      </c>
      <c r="C2494" s="14"/>
      <c r="D2494" s="14"/>
      <c r="E2494" s="295" t="s">
        <v>1421</v>
      </c>
      <c r="F2494" s="21"/>
      <c r="G2494" s="21"/>
      <c r="H2494" s="317"/>
      <c r="I2494" s="318">
        <f t="shared" si="164"/>
        <v>94.11764705882354</v>
      </c>
      <c r="M2494" s="2">
        <v>425</v>
      </c>
    </row>
    <row r="2495" spans="2:13" ht="12.75">
      <c r="B2495" s="337"/>
      <c r="H2495" s="316">
        <f aca="true" t="shared" si="165" ref="H2495:H2503">H2494-B2495</f>
        <v>0</v>
      </c>
      <c r="I2495" s="256">
        <f t="shared" si="164"/>
        <v>0</v>
      </c>
      <c r="M2495" s="2">
        <v>425</v>
      </c>
    </row>
    <row r="2496" spans="2:13" ht="12.75">
      <c r="B2496" s="337"/>
      <c r="H2496" s="316">
        <f t="shared" si="165"/>
        <v>0</v>
      </c>
      <c r="I2496" s="256">
        <f t="shared" si="164"/>
        <v>0</v>
      </c>
      <c r="M2496" s="2">
        <v>425</v>
      </c>
    </row>
    <row r="2497" spans="2:13" ht="12.75">
      <c r="B2497" s="337">
        <v>5000</v>
      </c>
      <c r="C2497" s="97" t="s">
        <v>1053</v>
      </c>
      <c r="D2497" s="98" t="s">
        <v>972</v>
      </c>
      <c r="E2497" s="99" t="s">
        <v>1416</v>
      </c>
      <c r="F2497" s="30" t="s">
        <v>1043</v>
      </c>
      <c r="G2497" s="100" t="s">
        <v>48</v>
      </c>
      <c r="H2497" s="316">
        <f t="shared" si="165"/>
        <v>-5000</v>
      </c>
      <c r="I2497" s="256">
        <f t="shared" si="164"/>
        <v>11.764705882352942</v>
      </c>
      <c r="K2497" t="s">
        <v>1041</v>
      </c>
      <c r="M2497" s="2">
        <v>425</v>
      </c>
    </row>
    <row r="2498" spans="2:13" ht="12.75">
      <c r="B2498" s="337">
        <v>5000</v>
      </c>
      <c r="C2498" s="97" t="s">
        <v>1053</v>
      </c>
      <c r="D2498" s="98" t="s">
        <v>972</v>
      </c>
      <c r="E2498" s="99" t="s">
        <v>1416</v>
      </c>
      <c r="F2498" s="30" t="s">
        <v>1043</v>
      </c>
      <c r="G2498" s="100" t="s">
        <v>48</v>
      </c>
      <c r="H2498" s="316">
        <f t="shared" si="165"/>
        <v>-10000</v>
      </c>
      <c r="I2498" s="256">
        <f t="shared" si="164"/>
        <v>11.764705882352942</v>
      </c>
      <c r="K2498" t="s">
        <v>1041</v>
      </c>
      <c r="M2498" s="2">
        <v>425</v>
      </c>
    </row>
    <row r="2499" spans="2:13" ht="12.75">
      <c r="B2499" s="337">
        <v>5000</v>
      </c>
      <c r="C2499" s="97" t="s">
        <v>1053</v>
      </c>
      <c r="D2499" s="98" t="s">
        <v>972</v>
      </c>
      <c r="E2499" s="99" t="s">
        <v>1416</v>
      </c>
      <c r="F2499" s="30" t="s">
        <v>1043</v>
      </c>
      <c r="G2499" s="100" t="s">
        <v>48</v>
      </c>
      <c r="H2499" s="316">
        <f t="shared" si="165"/>
        <v>-15000</v>
      </c>
      <c r="I2499" s="256">
        <f t="shared" si="164"/>
        <v>11.764705882352942</v>
      </c>
      <c r="K2499" t="s">
        <v>1041</v>
      </c>
      <c r="M2499" s="2">
        <v>425</v>
      </c>
    </row>
    <row r="2500" spans="2:13" ht="12.75">
      <c r="B2500" s="337">
        <v>25000</v>
      </c>
      <c r="C2500" s="97" t="s">
        <v>1057</v>
      </c>
      <c r="D2500" s="98" t="s">
        <v>972</v>
      </c>
      <c r="E2500" s="99" t="s">
        <v>1416</v>
      </c>
      <c r="F2500" s="30" t="s">
        <v>1043</v>
      </c>
      <c r="G2500" s="100" t="s">
        <v>22</v>
      </c>
      <c r="H2500" s="316">
        <f t="shared" si="165"/>
        <v>-40000</v>
      </c>
      <c r="I2500" s="256">
        <f t="shared" si="164"/>
        <v>58.8235294117647</v>
      </c>
      <c r="K2500" t="s">
        <v>1041</v>
      </c>
      <c r="M2500" s="2">
        <v>425</v>
      </c>
    </row>
    <row r="2501" spans="2:13" ht="12.75">
      <c r="B2501" s="337">
        <v>25000</v>
      </c>
      <c r="C2501" s="97" t="s">
        <v>1054</v>
      </c>
      <c r="D2501" s="98" t="s">
        <v>972</v>
      </c>
      <c r="E2501" s="99" t="s">
        <v>1416</v>
      </c>
      <c r="F2501" s="30" t="s">
        <v>1043</v>
      </c>
      <c r="G2501" s="100" t="s">
        <v>22</v>
      </c>
      <c r="H2501" s="316">
        <f t="shared" si="165"/>
        <v>-65000</v>
      </c>
      <c r="I2501" s="256">
        <f t="shared" si="164"/>
        <v>58.8235294117647</v>
      </c>
      <c r="K2501" t="s">
        <v>1041</v>
      </c>
      <c r="M2501" s="2">
        <v>425</v>
      </c>
    </row>
    <row r="2502" spans="2:13" ht="12.75">
      <c r="B2502" s="337">
        <v>5000</v>
      </c>
      <c r="C2502" s="97" t="s">
        <v>1055</v>
      </c>
      <c r="D2502" s="98" t="s">
        <v>972</v>
      </c>
      <c r="E2502" s="99" t="s">
        <v>1417</v>
      </c>
      <c r="F2502" s="30" t="s">
        <v>1043</v>
      </c>
      <c r="G2502" s="100" t="s">
        <v>20</v>
      </c>
      <c r="H2502" s="316">
        <f t="shared" si="165"/>
        <v>-70000</v>
      </c>
      <c r="I2502" s="256">
        <f t="shared" si="164"/>
        <v>11.764705882352942</v>
      </c>
      <c r="K2502" t="s">
        <v>1041</v>
      </c>
      <c r="M2502" s="2">
        <v>425</v>
      </c>
    </row>
    <row r="2503" spans="2:13" ht="12.75">
      <c r="B2503" s="337">
        <v>5000</v>
      </c>
      <c r="C2503" s="97" t="s">
        <v>1055</v>
      </c>
      <c r="D2503" s="98" t="s">
        <v>972</v>
      </c>
      <c r="E2503" s="99" t="s">
        <v>1060</v>
      </c>
      <c r="F2503" s="30" t="s">
        <v>1043</v>
      </c>
      <c r="G2503" s="100" t="s">
        <v>22</v>
      </c>
      <c r="H2503" s="316">
        <f t="shared" si="165"/>
        <v>-75000</v>
      </c>
      <c r="I2503" s="256">
        <f t="shared" si="164"/>
        <v>11.764705882352942</v>
      </c>
      <c r="K2503" t="s">
        <v>1041</v>
      </c>
      <c r="M2503" s="2">
        <v>425</v>
      </c>
    </row>
    <row r="2504" spans="1:13" s="60" customFormat="1" ht="12.75">
      <c r="A2504" s="14"/>
      <c r="B2504" s="196">
        <f>SUM(B2497:B2503)</f>
        <v>75000</v>
      </c>
      <c r="C2504" s="103"/>
      <c r="D2504" s="104"/>
      <c r="E2504" s="105" t="s">
        <v>1416</v>
      </c>
      <c r="F2504" s="105"/>
      <c r="G2504" s="106"/>
      <c r="H2504" s="317">
        <v>0</v>
      </c>
      <c r="I2504" s="318">
        <f t="shared" si="164"/>
        <v>176.47058823529412</v>
      </c>
      <c r="M2504" s="2">
        <v>425</v>
      </c>
    </row>
    <row r="2505" spans="2:13" ht="12.75">
      <c r="B2505" s="337"/>
      <c r="C2505" s="97"/>
      <c r="D2505" s="98"/>
      <c r="E2505" s="99"/>
      <c r="F2505" s="99"/>
      <c r="G2505" s="100"/>
      <c r="H2505" s="316">
        <f aca="true" t="shared" si="166" ref="H2505:H2512">H2504-B2505</f>
        <v>0</v>
      </c>
      <c r="I2505" s="256">
        <f t="shared" si="164"/>
        <v>0</v>
      </c>
      <c r="M2505" s="2">
        <v>425</v>
      </c>
    </row>
    <row r="2506" spans="2:13" ht="12.75">
      <c r="B2506" s="337"/>
      <c r="H2506" s="316">
        <f t="shared" si="166"/>
        <v>0</v>
      </c>
      <c r="I2506" s="256">
        <f t="shared" si="164"/>
        <v>0</v>
      </c>
      <c r="M2506" s="2">
        <v>425</v>
      </c>
    </row>
    <row r="2507" spans="2:13" ht="12.75">
      <c r="B2507" s="337">
        <v>5000</v>
      </c>
      <c r="C2507" s="97" t="s">
        <v>1053</v>
      </c>
      <c r="D2507" s="98" t="s">
        <v>972</v>
      </c>
      <c r="E2507" s="111" t="s">
        <v>1061</v>
      </c>
      <c r="F2507" s="30" t="s">
        <v>1043</v>
      </c>
      <c r="G2507" s="100" t="s">
        <v>865</v>
      </c>
      <c r="H2507" s="316">
        <f t="shared" si="166"/>
        <v>-5000</v>
      </c>
      <c r="I2507" s="256">
        <f t="shared" si="164"/>
        <v>11.764705882352942</v>
      </c>
      <c r="K2507" t="s">
        <v>1041</v>
      </c>
      <c r="M2507" s="2">
        <v>425</v>
      </c>
    </row>
    <row r="2508" spans="2:13" ht="12.75">
      <c r="B2508" s="337">
        <v>5000</v>
      </c>
      <c r="C2508" s="97" t="s">
        <v>1055</v>
      </c>
      <c r="D2508" s="98" t="s">
        <v>972</v>
      </c>
      <c r="E2508" s="111" t="s">
        <v>1061</v>
      </c>
      <c r="F2508" s="30" t="s">
        <v>1043</v>
      </c>
      <c r="G2508" s="101" t="s">
        <v>865</v>
      </c>
      <c r="H2508" s="316">
        <f t="shared" si="166"/>
        <v>-10000</v>
      </c>
      <c r="I2508" s="256">
        <f t="shared" si="164"/>
        <v>11.764705882352942</v>
      </c>
      <c r="K2508" t="s">
        <v>1041</v>
      </c>
      <c r="M2508" s="2">
        <v>425</v>
      </c>
    </row>
    <row r="2509" spans="2:13" ht="12.75">
      <c r="B2509" s="337">
        <v>5000</v>
      </c>
      <c r="C2509" s="97" t="s">
        <v>1053</v>
      </c>
      <c r="D2509" s="98" t="s">
        <v>972</v>
      </c>
      <c r="E2509" s="111" t="s">
        <v>1061</v>
      </c>
      <c r="F2509" s="30" t="s">
        <v>1043</v>
      </c>
      <c r="G2509" s="101" t="s">
        <v>865</v>
      </c>
      <c r="H2509" s="316">
        <f t="shared" si="166"/>
        <v>-15000</v>
      </c>
      <c r="I2509" s="256">
        <f t="shared" si="164"/>
        <v>11.764705882352942</v>
      </c>
      <c r="K2509" t="s">
        <v>1041</v>
      </c>
      <c r="M2509" s="2">
        <v>425</v>
      </c>
    </row>
    <row r="2510" spans="2:13" ht="12.75">
      <c r="B2510" s="337">
        <v>5000</v>
      </c>
      <c r="C2510" s="97" t="s">
        <v>1053</v>
      </c>
      <c r="D2510" s="98" t="s">
        <v>972</v>
      </c>
      <c r="E2510" s="111" t="s">
        <v>1061</v>
      </c>
      <c r="F2510" s="30" t="s">
        <v>1043</v>
      </c>
      <c r="G2510" s="101" t="s">
        <v>868</v>
      </c>
      <c r="H2510" s="316">
        <f t="shared" si="166"/>
        <v>-20000</v>
      </c>
      <c r="I2510" s="256">
        <f t="shared" si="164"/>
        <v>11.764705882352942</v>
      </c>
      <c r="K2510" t="s">
        <v>1041</v>
      </c>
      <c r="M2510" s="2">
        <v>425</v>
      </c>
    </row>
    <row r="2511" spans="2:13" ht="12.75">
      <c r="B2511" s="337">
        <v>5000</v>
      </c>
      <c r="C2511" s="97" t="s">
        <v>1053</v>
      </c>
      <c r="D2511" s="98" t="s">
        <v>972</v>
      </c>
      <c r="E2511" s="111" t="s">
        <v>1061</v>
      </c>
      <c r="F2511" s="30" t="s">
        <v>1043</v>
      </c>
      <c r="G2511" s="101" t="s">
        <v>868</v>
      </c>
      <c r="H2511" s="316">
        <f t="shared" si="166"/>
        <v>-25000</v>
      </c>
      <c r="I2511" s="256">
        <f t="shared" si="164"/>
        <v>11.764705882352942</v>
      </c>
      <c r="K2511" t="s">
        <v>1041</v>
      </c>
      <c r="M2511" s="2">
        <v>425</v>
      </c>
    </row>
    <row r="2512" spans="2:13" ht="12.75">
      <c r="B2512" s="337">
        <v>5000</v>
      </c>
      <c r="C2512" s="97" t="s">
        <v>1053</v>
      </c>
      <c r="D2512" s="98" t="s">
        <v>972</v>
      </c>
      <c r="E2512" s="111" t="s">
        <v>1061</v>
      </c>
      <c r="F2512" s="30" t="s">
        <v>1043</v>
      </c>
      <c r="G2512" s="101" t="s">
        <v>868</v>
      </c>
      <c r="H2512" s="316">
        <f t="shared" si="166"/>
        <v>-30000</v>
      </c>
      <c r="I2512" s="256">
        <f t="shared" si="164"/>
        <v>11.764705882352942</v>
      </c>
      <c r="K2512" t="s">
        <v>1041</v>
      </c>
      <c r="M2512" s="2">
        <v>425</v>
      </c>
    </row>
    <row r="2513" spans="1:256" s="60" customFormat="1" ht="12.75">
      <c r="A2513" s="14"/>
      <c r="B2513" s="196">
        <f>SUM(B2507:B2512)</f>
        <v>30000</v>
      </c>
      <c r="C2513" s="14"/>
      <c r="D2513" s="14"/>
      <c r="E2513" s="112" t="s">
        <v>1061</v>
      </c>
      <c r="F2513" s="21"/>
      <c r="G2513" s="21"/>
      <c r="H2513" s="317"/>
      <c r="I2513" s="318">
        <f t="shared" si="164"/>
        <v>70.58823529411765</v>
      </c>
      <c r="M2513" s="2">
        <v>425</v>
      </c>
      <c r="IV2513" s="60">
        <f>SUM(M2513:IU2513)</f>
        <v>425</v>
      </c>
    </row>
    <row r="2514" spans="2:13" ht="12.75">
      <c r="B2514" s="337"/>
      <c r="H2514" s="316">
        <f>H2513-B2514</f>
        <v>0</v>
      </c>
      <c r="I2514" s="256">
        <f t="shared" si="164"/>
        <v>0</v>
      </c>
      <c r="M2514" s="2">
        <v>425</v>
      </c>
    </row>
    <row r="2515" spans="2:13" ht="12.75">
      <c r="B2515" s="337"/>
      <c r="H2515" s="316">
        <f>H2514-B2515</f>
        <v>0</v>
      </c>
      <c r="I2515" s="256">
        <f t="shared" si="164"/>
        <v>0</v>
      </c>
      <c r="M2515" s="2">
        <v>425</v>
      </c>
    </row>
    <row r="2516" spans="1:13" s="18" customFormat="1" ht="12.75">
      <c r="A2516" s="15"/>
      <c r="B2516" s="191">
        <v>40000</v>
      </c>
      <c r="C2516" s="107" t="s">
        <v>1056</v>
      </c>
      <c r="D2516" s="98" t="s">
        <v>972</v>
      </c>
      <c r="E2516" s="108" t="s">
        <v>1420</v>
      </c>
      <c r="F2516" s="33" t="s">
        <v>1043</v>
      </c>
      <c r="G2516" s="109" t="s">
        <v>900</v>
      </c>
      <c r="H2516" s="316">
        <f>H2515-B2516</f>
        <v>-40000</v>
      </c>
      <c r="I2516" s="256">
        <f t="shared" si="164"/>
        <v>94.11764705882354</v>
      </c>
      <c r="K2516" s="18" t="s">
        <v>1041</v>
      </c>
      <c r="M2516" s="2">
        <v>425</v>
      </c>
    </row>
    <row r="2517" spans="1:13" s="60" customFormat="1" ht="12.75">
      <c r="A2517" s="14"/>
      <c r="B2517" s="196">
        <f>SUM(B2516)</f>
        <v>40000</v>
      </c>
      <c r="C2517" s="14"/>
      <c r="D2517" s="14"/>
      <c r="E2517" s="295" t="s">
        <v>1420</v>
      </c>
      <c r="F2517" s="21"/>
      <c r="G2517" s="21"/>
      <c r="H2517" s="317"/>
      <c r="I2517" s="318">
        <f t="shared" si="164"/>
        <v>94.11764705882354</v>
      </c>
      <c r="M2517" s="2">
        <v>425</v>
      </c>
    </row>
    <row r="2518" spans="2:13" ht="12.75">
      <c r="B2518" s="337"/>
      <c r="H2518" s="316">
        <f>H2517-B2518</f>
        <v>0</v>
      </c>
      <c r="I2518" s="256">
        <f t="shared" si="164"/>
        <v>0</v>
      </c>
      <c r="M2518" s="2">
        <v>425</v>
      </c>
    </row>
    <row r="2519" spans="2:13" ht="12.75">
      <c r="B2519" s="337"/>
      <c r="H2519" s="316">
        <f>H2518-B2519</f>
        <v>0</v>
      </c>
      <c r="I2519" s="256">
        <f t="shared" si="164"/>
        <v>0</v>
      </c>
      <c r="M2519" s="2">
        <v>425</v>
      </c>
    </row>
    <row r="2520" spans="2:13" ht="12.75">
      <c r="B2520" s="337">
        <v>5000</v>
      </c>
      <c r="C2520" s="97" t="s">
        <v>1053</v>
      </c>
      <c r="D2520" s="98" t="s">
        <v>972</v>
      </c>
      <c r="E2520" s="108" t="s">
        <v>1418</v>
      </c>
      <c r="F2520" s="30" t="s">
        <v>1043</v>
      </c>
      <c r="G2520" s="109" t="s">
        <v>99</v>
      </c>
      <c r="H2520" s="316">
        <f>H2519-B2520</f>
        <v>-5000</v>
      </c>
      <c r="I2520" s="256">
        <f t="shared" si="164"/>
        <v>11.764705882352942</v>
      </c>
      <c r="K2520" t="s">
        <v>1041</v>
      </c>
      <c r="M2520" s="2">
        <v>425</v>
      </c>
    </row>
    <row r="2521" spans="2:13" ht="12.75">
      <c r="B2521" s="337">
        <v>5000</v>
      </c>
      <c r="C2521" s="97" t="s">
        <v>1053</v>
      </c>
      <c r="D2521" s="98" t="s">
        <v>972</v>
      </c>
      <c r="E2521" s="108" t="s">
        <v>1418</v>
      </c>
      <c r="F2521" s="30" t="s">
        <v>1043</v>
      </c>
      <c r="G2521" s="109" t="s">
        <v>99</v>
      </c>
      <c r="H2521" s="316">
        <f>H2520-B2521</f>
        <v>-10000</v>
      </c>
      <c r="I2521" s="256">
        <f t="shared" si="164"/>
        <v>11.764705882352942</v>
      </c>
      <c r="K2521" t="s">
        <v>1041</v>
      </c>
      <c r="M2521" s="2">
        <v>425</v>
      </c>
    </row>
    <row r="2522" spans="2:13" ht="12.75">
      <c r="B2522" s="337">
        <v>5000</v>
      </c>
      <c r="C2522" s="97" t="s">
        <v>1053</v>
      </c>
      <c r="D2522" s="98" t="s">
        <v>972</v>
      </c>
      <c r="E2522" s="108" t="s">
        <v>1418</v>
      </c>
      <c r="F2522" s="30" t="s">
        <v>1043</v>
      </c>
      <c r="G2522" s="109" t="s">
        <v>99</v>
      </c>
      <c r="H2522" s="316">
        <f>H2521-B2522</f>
        <v>-15000</v>
      </c>
      <c r="I2522" s="256">
        <f t="shared" si="164"/>
        <v>11.764705882352942</v>
      </c>
      <c r="K2522" t="s">
        <v>1041</v>
      </c>
      <c r="M2522" s="2">
        <v>425</v>
      </c>
    </row>
    <row r="2523" spans="1:13" s="60" customFormat="1" ht="12.75">
      <c r="A2523" s="14"/>
      <c r="B2523" s="196">
        <f>SUM(B2520:B2522)</f>
        <v>15000</v>
      </c>
      <c r="C2523" s="14"/>
      <c r="D2523" s="14"/>
      <c r="E2523" s="295" t="s">
        <v>1545</v>
      </c>
      <c r="F2523" s="21"/>
      <c r="G2523" s="21"/>
      <c r="H2523" s="317">
        <v>0</v>
      </c>
      <c r="I2523" s="318">
        <f t="shared" si="164"/>
        <v>35.294117647058826</v>
      </c>
      <c r="M2523" s="2">
        <v>425</v>
      </c>
    </row>
    <row r="2524" spans="2:13" ht="12.75">
      <c r="B2524" s="337"/>
      <c r="H2524" s="316">
        <f>H2523-B2524</f>
        <v>0</v>
      </c>
      <c r="I2524" s="256">
        <f t="shared" si="164"/>
        <v>0</v>
      </c>
      <c r="M2524" s="2">
        <v>425</v>
      </c>
    </row>
    <row r="2525" spans="2:13" ht="12.75">
      <c r="B2525" s="337"/>
      <c r="H2525" s="316">
        <f>H2524-B2525</f>
        <v>0</v>
      </c>
      <c r="I2525" s="256">
        <f t="shared" si="164"/>
        <v>0</v>
      </c>
      <c r="M2525" s="2">
        <v>425</v>
      </c>
    </row>
    <row r="2526" spans="2:13" ht="12.75">
      <c r="B2526" s="337"/>
      <c r="H2526" s="316">
        <f>H2525-B2526</f>
        <v>0</v>
      </c>
      <c r="I2526" s="256">
        <f t="shared" si="164"/>
        <v>0</v>
      </c>
      <c r="M2526" s="2">
        <v>425</v>
      </c>
    </row>
    <row r="2527" spans="1:13" s="60" customFormat="1" ht="12.75">
      <c r="A2527" s="14"/>
      <c r="B2527" s="335">
        <f>B2533+B2541+B2537</f>
        <v>65000</v>
      </c>
      <c r="C2527" s="96" t="s">
        <v>1062</v>
      </c>
      <c r="D2527" s="14"/>
      <c r="E2527" s="14"/>
      <c r="F2527" s="21"/>
      <c r="G2527" s="21"/>
      <c r="H2527" s="317">
        <f>H2526-B2527</f>
        <v>-65000</v>
      </c>
      <c r="I2527" s="318">
        <f t="shared" si="164"/>
        <v>152.94117647058823</v>
      </c>
      <c r="M2527" s="2">
        <v>425</v>
      </c>
    </row>
    <row r="2528" spans="2:13" ht="12.75">
      <c r="B2528" s="337"/>
      <c r="H2528" s="316">
        <v>0</v>
      </c>
      <c r="I2528" s="256">
        <f t="shared" si="164"/>
        <v>0</v>
      </c>
      <c r="M2528" s="2">
        <v>425</v>
      </c>
    </row>
    <row r="2529" spans="2:13" ht="12.75">
      <c r="B2529" s="337"/>
      <c r="H2529" s="316">
        <f>H2528-B2529</f>
        <v>0</v>
      </c>
      <c r="I2529" s="256">
        <f t="shared" si="164"/>
        <v>0</v>
      </c>
      <c r="M2529" s="2">
        <v>425</v>
      </c>
    </row>
    <row r="2530" spans="2:13" ht="12.75">
      <c r="B2530" s="337">
        <v>15000</v>
      </c>
      <c r="C2530" s="15" t="s">
        <v>1063</v>
      </c>
      <c r="D2530" s="1" t="s">
        <v>972</v>
      </c>
      <c r="E2530" s="1" t="s">
        <v>1064</v>
      </c>
      <c r="F2530" s="30" t="s">
        <v>1067</v>
      </c>
      <c r="G2530" s="30" t="s">
        <v>868</v>
      </c>
      <c r="H2530" s="316">
        <f>H2529-B2530</f>
        <v>-15000</v>
      </c>
      <c r="I2530" s="256">
        <f t="shared" si="164"/>
        <v>35.294117647058826</v>
      </c>
      <c r="K2530" t="s">
        <v>1041</v>
      </c>
      <c r="M2530" s="2">
        <v>425</v>
      </c>
    </row>
    <row r="2531" spans="2:13" ht="12.75">
      <c r="B2531" s="337">
        <v>15000</v>
      </c>
      <c r="C2531" s="15" t="s">
        <v>1065</v>
      </c>
      <c r="D2531" s="1" t="s">
        <v>972</v>
      </c>
      <c r="E2531" s="1" t="s">
        <v>1066</v>
      </c>
      <c r="F2531" s="30" t="s">
        <v>1067</v>
      </c>
      <c r="G2531" s="30" t="s">
        <v>865</v>
      </c>
      <c r="H2531" s="316">
        <f>H2530-B2531</f>
        <v>-30000</v>
      </c>
      <c r="I2531" s="256">
        <f t="shared" si="164"/>
        <v>35.294117647058826</v>
      </c>
      <c r="K2531" t="s">
        <v>1041</v>
      </c>
      <c r="M2531" s="2">
        <v>425</v>
      </c>
    </row>
    <row r="2532" spans="2:13" ht="12.75">
      <c r="B2532" s="337">
        <v>15000</v>
      </c>
      <c r="C2532" s="15" t="s">
        <v>1068</v>
      </c>
      <c r="D2532" s="1" t="s">
        <v>972</v>
      </c>
      <c r="E2532" s="1" t="s">
        <v>1069</v>
      </c>
      <c r="F2532" s="30" t="s">
        <v>1070</v>
      </c>
      <c r="G2532" s="30" t="s">
        <v>1552</v>
      </c>
      <c r="H2532" s="316">
        <f>H2531-B2532</f>
        <v>-45000</v>
      </c>
      <c r="I2532" s="256">
        <f t="shared" si="164"/>
        <v>35.294117647058826</v>
      </c>
      <c r="K2532" t="s">
        <v>1041</v>
      </c>
      <c r="M2532" s="2">
        <v>425</v>
      </c>
    </row>
    <row r="2533" spans="1:13" s="60" customFormat="1" ht="12.75">
      <c r="A2533" s="14"/>
      <c r="B2533" s="196">
        <f>SUM(B2530:B2532)</f>
        <v>45000</v>
      </c>
      <c r="C2533" s="14"/>
      <c r="D2533" s="14"/>
      <c r="E2533" s="14" t="s">
        <v>1064</v>
      </c>
      <c r="F2533" s="21"/>
      <c r="G2533" s="21"/>
      <c r="H2533" s="317"/>
      <c r="I2533" s="318">
        <f t="shared" si="164"/>
        <v>105.88235294117646</v>
      </c>
      <c r="M2533" s="2">
        <v>425</v>
      </c>
    </row>
    <row r="2534" spans="2:13" ht="12.75">
      <c r="B2534" s="337"/>
      <c r="H2534" s="316">
        <f>H2533-B2534</f>
        <v>0</v>
      </c>
      <c r="I2534" s="256">
        <f t="shared" si="164"/>
        <v>0</v>
      </c>
      <c r="M2534" s="2">
        <v>425</v>
      </c>
    </row>
    <row r="2535" spans="2:13" ht="12.75">
      <c r="B2535" s="337"/>
      <c r="H2535" s="316">
        <f>H2534-B2535</f>
        <v>0</v>
      </c>
      <c r="I2535" s="256">
        <f t="shared" si="164"/>
        <v>0</v>
      </c>
      <c r="M2535" s="2">
        <v>425</v>
      </c>
    </row>
    <row r="2536" spans="2:13" ht="12.75">
      <c r="B2536" s="337">
        <v>15000</v>
      </c>
      <c r="C2536" s="1" t="s">
        <v>1075</v>
      </c>
      <c r="D2536" s="15" t="s">
        <v>972</v>
      </c>
      <c r="E2536" s="15" t="s">
        <v>1419</v>
      </c>
      <c r="F2536" s="30" t="s">
        <v>1070</v>
      </c>
      <c r="G2536" s="30" t="s">
        <v>22</v>
      </c>
      <c r="H2536" s="316">
        <f>H2534-B2536</f>
        <v>-15000</v>
      </c>
      <c r="I2536" s="256">
        <f t="shared" si="164"/>
        <v>35.294117647058826</v>
      </c>
      <c r="K2536" t="s">
        <v>1041</v>
      </c>
      <c r="M2536" s="2">
        <v>425</v>
      </c>
    </row>
    <row r="2537" spans="1:13" s="60" customFormat="1" ht="12.75">
      <c r="A2537" s="14"/>
      <c r="B2537" s="196">
        <f>SUM(B2536)</f>
        <v>15000</v>
      </c>
      <c r="C2537" s="14"/>
      <c r="D2537" s="14"/>
      <c r="E2537" s="14" t="s">
        <v>1419</v>
      </c>
      <c r="F2537" s="21"/>
      <c r="G2537" s="21"/>
      <c r="H2537" s="317">
        <v>0</v>
      </c>
      <c r="I2537" s="318">
        <f aca="true" t="shared" si="167" ref="I2537:I2600">+B2537/M2537</f>
        <v>35.294117647058826</v>
      </c>
      <c r="M2537" s="2">
        <v>425</v>
      </c>
    </row>
    <row r="2538" spans="1:13" s="18" customFormat="1" ht="12.75">
      <c r="A2538" s="15"/>
      <c r="B2538" s="191"/>
      <c r="C2538" s="15"/>
      <c r="D2538" s="15"/>
      <c r="E2538" s="15"/>
      <c r="F2538" s="33"/>
      <c r="G2538" s="33"/>
      <c r="H2538" s="316">
        <f>H2537-B2538</f>
        <v>0</v>
      </c>
      <c r="I2538" s="256">
        <f t="shared" si="167"/>
        <v>0</v>
      </c>
      <c r="M2538" s="2">
        <v>425</v>
      </c>
    </row>
    <row r="2539" spans="1:13" s="18" customFormat="1" ht="12.75">
      <c r="A2539" s="15"/>
      <c r="B2539" s="191"/>
      <c r="C2539" s="15"/>
      <c r="D2539" s="15"/>
      <c r="E2539" s="15"/>
      <c r="F2539" s="33"/>
      <c r="G2539" s="33"/>
      <c r="H2539" s="316">
        <f>H2538-B2539</f>
        <v>0</v>
      </c>
      <c r="I2539" s="256">
        <f t="shared" si="167"/>
        <v>0</v>
      </c>
      <c r="M2539" s="2">
        <v>425</v>
      </c>
    </row>
    <row r="2540" spans="2:13" ht="12.75">
      <c r="B2540" s="337">
        <v>5000</v>
      </c>
      <c r="C2540" s="1" t="s">
        <v>1072</v>
      </c>
      <c r="D2540" s="1" t="s">
        <v>972</v>
      </c>
      <c r="E2540" s="1" t="s">
        <v>1073</v>
      </c>
      <c r="F2540" s="30" t="s">
        <v>1074</v>
      </c>
      <c r="G2540" s="30" t="s">
        <v>812</v>
      </c>
      <c r="H2540" s="316">
        <f>H2539-B2540</f>
        <v>-5000</v>
      </c>
      <c r="I2540" s="256">
        <f t="shared" si="167"/>
        <v>11.764705882352942</v>
      </c>
      <c r="K2540" t="s">
        <v>1041</v>
      </c>
      <c r="M2540" s="2">
        <v>425</v>
      </c>
    </row>
    <row r="2541" spans="1:13" s="60" customFormat="1" ht="12.75">
      <c r="A2541" s="14"/>
      <c r="B2541" s="196">
        <f>SUM(B2540)</f>
        <v>5000</v>
      </c>
      <c r="C2541" s="14"/>
      <c r="D2541" s="14"/>
      <c r="E2541" s="14" t="s">
        <v>1556</v>
      </c>
      <c r="F2541" s="21"/>
      <c r="G2541" s="21"/>
      <c r="H2541" s="317"/>
      <c r="I2541" s="318">
        <f t="shared" si="167"/>
        <v>11.764705882352942</v>
      </c>
      <c r="M2541" s="2">
        <v>425</v>
      </c>
    </row>
    <row r="2542" spans="1:13" s="18" customFormat="1" ht="12.75">
      <c r="A2542" s="15"/>
      <c r="B2542" s="191"/>
      <c r="C2542" s="15"/>
      <c r="D2542" s="15"/>
      <c r="E2542" s="15"/>
      <c r="F2542" s="33"/>
      <c r="G2542" s="33"/>
      <c r="H2542" s="316">
        <f aca="true" t="shared" si="168" ref="H2542:H2568">H2541-B2542</f>
        <v>0</v>
      </c>
      <c r="I2542" s="256">
        <f t="shared" si="167"/>
        <v>0</v>
      </c>
      <c r="M2542" s="2">
        <v>425</v>
      </c>
    </row>
    <row r="2543" spans="2:13" ht="12.75">
      <c r="B2543" s="337"/>
      <c r="H2543" s="316">
        <f t="shared" si="168"/>
        <v>0</v>
      </c>
      <c r="I2543" s="256">
        <f t="shared" si="167"/>
        <v>0</v>
      </c>
      <c r="M2543" s="2">
        <v>425</v>
      </c>
    </row>
    <row r="2544" spans="2:13" ht="12.75">
      <c r="B2544" s="191"/>
      <c r="H2544" s="316">
        <f t="shared" si="168"/>
        <v>0</v>
      </c>
      <c r="I2544" s="256">
        <f t="shared" si="167"/>
        <v>0</v>
      </c>
      <c r="M2544" s="2">
        <v>425</v>
      </c>
    </row>
    <row r="2545" spans="2:13" ht="12.75">
      <c r="B2545" s="191">
        <v>5700</v>
      </c>
      <c r="C2545" s="41" t="s">
        <v>1077</v>
      </c>
      <c r="D2545" s="15" t="s">
        <v>972</v>
      </c>
      <c r="E2545" s="41" t="s">
        <v>448</v>
      </c>
      <c r="F2545" s="30" t="s">
        <v>1078</v>
      </c>
      <c r="G2545" s="30" t="s">
        <v>99</v>
      </c>
      <c r="H2545" s="316">
        <f t="shared" si="168"/>
        <v>-5700</v>
      </c>
      <c r="I2545" s="256">
        <f t="shared" si="167"/>
        <v>13.411764705882353</v>
      </c>
      <c r="J2545" s="40"/>
      <c r="K2545" t="s">
        <v>1035</v>
      </c>
      <c r="L2545" s="40"/>
      <c r="M2545" s="2">
        <v>425</v>
      </c>
    </row>
    <row r="2546" spans="2:13" ht="12.75">
      <c r="B2546" s="191">
        <v>5700</v>
      </c>
      <c r="C2546" s="41" t="s">
        <v>1077</v>
      </c>
      <c r="D2546" s="15" t="s">
        <v>972</v>
      </c>
      <c r="E2546" s="1" t="s">
        <v>448</v>
      </c>
      <c r="F2546" s="30" t="s">
        <v>1079</v>
      </c>
      <c r="G2546" s="30" t="s">
        <v>827</v>
      </c>
      <c r="H2546" s="316">
        <f t="shared" si="168"/>
        <v>-11400</v>
      </c>
      <c r="I2546" s="256">
        <f t="shared" si="167"/>
        <v>13.411764705882353</v>
      </c>
      <c r="K2546" t="s">
        <v>1035</v>
      </c>
      <c r="M2546" s="2">
        <v>425</v>
      </c>
    </row>
    <row r="2547" spans="2:13" ht="12.75">
      <c r="B2547" s="191">
        <v>5000</v>
      </c>
      <c r="C2547" s="1" t="s">
        <v>1080</v>
      </c>
      <c r="D2547" s="1" t="s">
        <v>972</v>
      </c>
      <c r="E2547" s="1" t="s">
        <v>448</v>
      </c>
      <c r="F2547" s="30" t="s">
        <v>1081</v>
      </c>
      <c r="G2547" s="30" t="s">
        <v>640</v>
      </c>
      <c r="H2547" s="316">
        <f t="shared" si="168"/>
        <v>-16400</v>
      </c>
      <c r="I2547" s="256">
        <f t="shared" si="167"/>
        <v>11.764705882352942</v>
      </c>
      <c r="K2547" t="s">
        <v>1035</v>
      </c>
      <c r="M2547" s="2">
        <v>425</v>
      </c>
    </row>
    <row r="2548" spans="2:13" ht="12.75">
      <c r="B2548" s="191">
        <v>600</v>
      </c>
      <c r="C2548" s="1" t="s">
        <v>1082</v>
      </c>
      <c r="D2548" s="1" t="s">
        <v>972</v>
      </c>
      <c r="E2548" s="1" t="s">
        <v>448</v>
      </c>
      <c r="F2548" s="30" t="s">
        <v>1083</v>
      </c>
      <c r="G2548" s="30" t="s">
        <v>641</v>
      </c>
      <c r="H2548" s="316">
        <f t="shared" si="168"/>
        <v>-17000</v>
      </c>
      <c r="I2548" s="256">
        <f t="shared" si="167"/>
        <v>1.411764705882353</v>
      </c>
      <c r="K2548" t="s">
        <v>1035</v>
      </c>
      <c r="M2548" s="2">
        <v>425</v>
      </c>
    </row>
    <row r="2549" spans="2:13" ht="12.75">
      <c r="B2549" s="191">
        <v>4500</v>
      </c>
      <c r="C2549" s="41" t="s">
        <v>1077</v>
      </c>
      <c r="D2549" s="1" t="s">
        <v>972</v>
      </c>
      <c r="E2549" s="1" t="s">
        <v>448</v>
      </c>
      <c r="F2549" s="30" t="s">
        <v>1084</v>
      </c>
      <c r="G2549" s="30" t="s">
        <v>642</v>
      </c>
      <c r="H2549" s="316">
        <f t="shared" si="168"/>
        <v>-21500</v>
      </c>
      <c r="I2549" s="256">
        <f t="shared" si="167"/>
        <v>10.588235294117647</v>
      </c>
      <c r="K2549" t="s">
        <v>1035</v>
      </c>
      <c r="M2549" s="2">
        <v>425</v>
      </c>
    </row>
    <row r="2550" spans="2:13" ht="12.75">
      <c r="B2550" s="191">
        <v>5700</v>
      </c>
      <c r="C2550" s="41" t="s">
        <v>1077</v>
      </c>
      <c r="D2550" s="1" t="s">
        <v>972</v>
      </c>
      <c r="E2550" s="1" t="s">
        <v>448</v>
      </c>
      <c r="F2550" s="30" t="s">
        <v>1085</v>
      </c>
      <c r="G2550" s="30" t="s">
        <v>835</v>
      </c>
      <c r="H2550" s="316">
        <f t="shared" si="168"/>
        <v>-27200</v>
      </c>
      <c r="I2550" s="256">
        <f t="shared" si="167"/>
        <v>13.411764705882353</v>
      </c>
      <c r="K2550" t="s">
        <v>1035</v>
      </c>
      <c r="M2550" s="2">
        <v>425</v>
      </c>
    </row>
    <row r="2551" spans="2:13" ht="12.75">
      <c r="B2551" s="191">
        <v>1200</v>
      </c>
      <c r="C2551" s="1" t="s">
        <v>1086</v>
      </c>
      <c r="D2551" s="1" t="s">
        <v>972</v>
      </c>
      <c r="E2551" s="1" t="s">
        <v>448</v>
      </c>
      <c r="F2551" s="30" t="s">
        <v>1087</v>
      </c>
      <c r="G2551" s="30" t="s">
        <v>899</v>
      </c>
      <c r="H2551" s="316">
        <f t="shared" si="168"/>
        <v>-28400</v>
      </c>
      <c r="I2551" s="256">
        <f t="shared" si="167"/>
        <v>2.823529411764706</v>
      </c>
      <c r="K2551" t="s">
        <v>1035</v>
      </c>
      <c r="M2551" s="2">
        <v>425</v>
      </c>
    </row>
    <row r="2552" spans="2:13" ht="12.75">
      <c r="B2552" s="337">
        <v>850</v>
      </c>
      <c r="C2552" s="1" t="s">
        <v>1088</v>
      </c>
      <c r="D2552" s="1" t="s">
        <v>972</v>
      </c>
      <c r="E2552" s="1" t="s">
        <v>448</v>
      </c>
      <c r="F2552" s="30" t="s">
        <v>1087</v>
      </c>
      <c r="G2552" s="30" t="s">
        <v>899</v>
      </c>
      <c r="H2552" s="316">
        <f t="shared" si="168"/>
        <v>-29250</v>
      </c>
      <c r="I2552" s="256">
        <f t="shared" si="167"/>
        <v>2</v>
      </c>
      <c r="K2552" t="s">
        <v>1035</v>
      </c>
      <c r="M2552" s="2">
        <v>425</v>
      </c>
    </row>
    <row r="2553" spans="1:13" ht="12.75">
      <c r="A2553" s="15"/>
      <c r="B2553" s="191">
        <v>7500</v>
      </c>
      <c r="C2553" s="15" t="s">
        <v>1091</v>
      </c>
      <c r="D2553" s="15" t="s">
        <v>972</v>
      </c>
      <c r="E2553" s="15" t="s">
        <v>448</v>
      </c>
      <c r="F2553" s="30" t="s">
        <v>1090</v>
      </c>
      <c r="G2553" s="33" t="s">
        <v>48</v>
      </c>
      <c r="H2553" s="316">
        <f t="shared" si="168"/>
        <v>-36750</v>
      </c>
      <c r="I2553" s="256">
        <f t="shared" si="167"/>
        <v>17.647058823529413</v>
      </c>
      <c r="J2553" s="18"/>
      <c r="K2553" t="s">
        <v>1038</v>
      </c>
      <c r="L2553" s="18"/>
      <c r="M2553" s="2">
        <v>425</v>
      </c>
    </row>
    <row r="2554" spans="2:13" ht="12.75">
      <c r="B2554" s="337">
        <v>600</v>
      </c>
      <c r="C2554" s="15" t="s">
        <v>1092</v>
      </c>
      <c r="D2554" s="15" t="s">
        <v>972</v>
      </c>
      <c r="E2554" s="1" t="s">
        <v>448</v>
      </c>
      <c r="F2554" s="30" t="s">
        <v>1093</v>
      </c>
      <c r="G2554" s="30" t="s">
        <v>48</v>
      </c>
      <c r="H2554" s="316">
        <f t="shared" si="168"/>
        <v>-37350</v>
      </c>
      <c r="I2554" s="256">
        <f t="shared" si="167"/>
        <v>1.411764705882353</v>
      </c>
      <c r="K2554" t="s">
        <v>1038</v>
      </c>
      <c r="M2554" s="2">
        <v>425</v>
      </c>
    </row>
    <row r="2555" spans="2:13" ht="12.75">
      <c r="B2555" s="337">
        <v>5000</v>
      </c>
      <c r="C2555" s="1" t="s">
        <v>1094</v>
      </c>
      <c r="D2555" s="15" t="s">
        <v>972</v>
      </c>
      <c r="E2555" s="1" t="s">
        <v>448</v>
      </c>
      <c r="F2555" s="30" t="s">
        <v>1093</v>
      </c>
      <c r="G2555" s="30" t="s">
        <v>48</v>
      </c>
      <c r="H2555" s="316">
        <f t="shared" si="168"/>
        <v>-42350</v>
      </c>
      <c r="I2555" s="256">
        <f t="shared" si="167"/>
        <v>11.764705882352942</v>
      </c>
      <c r="K2555" t="s">
        <v>1038</v>
      </c>
      <c r="M2555" s="2">
        <v>425</v>
      </c>
    </row>
    <row r="2556" spans="2:13" ht="12.75">
      <c r="B2556" s="337">
        <v>5000</v>
      </c>
      <c r="C2556" s="41" t="s">
        <v>1095</v>
      </c>
      <c r="D2556" s="15" t="s">
        <v>972</v>
      </c>
      <c r="E2556" s="41" t="s">
        <v>448</v>
      </c>
      <c r="F2556" s="30" t="s">
        <v>1096</v>
      </c>
      <c r="G2556" s="30" t="s">
        <v>50</v>
      </c>
      <c r="H2556" s="316">
        <f t="shared" si="168"/>
        <v>-47350</v>
      </c>
      <c r="I2556" s="256">
        <f t="shared" si="167"/>
        <v>11.764705882352942</v>
      </c>
      <c r="J2556" s="40"/>
      <c r="K2556" t="s">
        <v>1038</v>
      </c>
      <c r="L2556" s="40"/>
      <c r="M2556" s="2">
        <v>425</v>
      </c>
    </row>
    <row r="2557" spans="2:13" ht="12.75">
      <c r="B2557" s="337">
        <v>2500</v>
      </c>
      <c r="C2557" s="1" t="s">
        <v>1102</v>
      </c>
      <c r="D2557" s="1" t="s">
        <v>972</v>
      </c>
      <c r="E2557" s="1" t="s">
        <v>448</v>
      </c>
      <c r="F2557" s="30" t="s">
        <v>1101</v>
      </c>
      <c r="G2557" s="30" t="s">
        <v>810</v>
      </c>
      <c r="H2557" s="316">
        <f t="shared" si="168"/>
        <v>-49850</v>
      </c>
      <c r="I2557" s="256">
        <f t="shared" si="167"/>
        <v>5.882352941176471</v>
      </c>
      <c r="K2557" t="s">
        <v>1038</v>
      </c>
      <c r="M2557" s="2">
        <v>425</v>
      </c>
    </row>
    <row r="2558" spans="2:13" ht="12.75">
      <c r="B2558" s="337">
        <v>15000</v>
      </c>
      <c r="C2558" s="1" t="s">
        <v>1103</v>
      </c>
      <c r="D2558" s="1" t="s">
        <v>972</v>
      </c>
      <c r="E2558" s="1" t="s">
        <v>448</v>
      </c>
      <c r="F2558" s="30" t="s">
        <v>1104</v>
      </c>
      <c r="G2558" s="30" t="s">
        <v>827</v>
      </c>
      <c r="H2558" s="316">
        <f t="shared" si="168"/>
        <v>-64850</v>
      </c>
      <c r="I2558" s="256">
        <f t="shared" si="167"/>
        <v>35.294117647058826</v>
      </c>
      <c r="K2558" t="s">
        <v>1038</v>
      </c>
      <c r="M2558" s="2">
        <v>425</v>
      </c>
    </row>
    <row r="2559" spans="2:13" ht="12.75">
      <c r="B2559" s="337">
        <v>4000</v>
      </c>
      <c r="C2559" s="1" t="s">
        <v>1105</v>
      </c>
      <c r="D2559" s="1" t="s">
        <v>972</v>
      </c>
      <c r="E2559" s="1" t="s">
        <v>448</v>
      </c>
      <c r="F2559" s="30" t="s">
        <v>1106</v>
      </c>
      <c r="G2559" s="30" t="s">
        <v>632</v>
      </c>
      <c r="H2559" s="316">
        <f t="shared" si="168"/>
        <v>-68850</v>
      </c>
      <c r="I2559" s="256">
        <f t="shared" si="167"/>
        <v>9.411764705882353</v>
      </c>
      <c r="K2559" t="s">
        <v>1038</v>
      </c>
      <c r="M2559" s="2">
        <v>425</v>
      </c>
    </row>
    <row r="2560" spans="2:13" ht="12.75">
      <c r="B2560" s="337">
        <v>12000</v>
      </c>
      <c r="C2560" s="1" t="s">
        <v>1107</v>
      </c>
      <c r="D2560" s="1" t="s">
        <v>972</v>
      </c>
      <c r="E2560" s="1" t="s">
        <v>448</v>
      </c>
      <c r="F2560" s="30" t="s">
        <v>1106</v>
      </c>
      <c r="G2560" s="30" t="s">
        <v>632</v>
      </c>
      <c r="H2560" s="316">
        <f t="shared" si="168"/>
        <v>-80850</v>
      </c>
      <c r="I2560" s="256">
        <f t="shared" si="167"/>
        <v>28.235294117647058</v>
      </c>
      <c r="K2560" t="s">
        <v>1038</v>
      </c>
      <c r="M2560" s="2">
        <v>425</v>
      </c>
    </row>
    <row r="2561" spans="2:13" ht="12.75">
      <c r="B2561" s="337">
        <v>500</v>
      </c>
      <c r="C2561" s="1" t="s">
        <v>1108</v>
      </c>
      <c r="D2561" s="1" t="s">
        <v>972</v>
      </c>
      <c r="E2561" s="1" t="s">
        <v>448</v>
      </c>
      <c r="F2561" s="30" t="s">
        <v>1109</v>
      </c>
      <c r="G2561" s="30" t="s">
        <v>640</v>
      </c>
      <c r="H2561" s="316">
        <f t="shared" si="168"/>
        <v>-81350</v>
      </c>
      <c r="I2561" s="256">
        <f t="shared" si="167"/>
        <v>1.1764705882352942</v>
      </c>
      <c r="K2561" t="s">
        <v>1038</v>
      </c>
      <c r="M2561" s="2">
        <v>425</v>
      </c>
    </row>
    <row r="2562" spans="2:13" ht="12.75">
      <c r="B2562" s="337">
        <v>500</v>
      </c>
      <c r="C2562" s="15" t="s">
        <v>1414</v>
      </c>
      <c r="D2562" s="1" t="s">
        <v>972</v>
      </c>
      <c r="E2562" s="1" t="s">
        <v>448</v>
      </c>
      <c r="F2562" s="30" t="s">
        <v>1110</v>
      </c>
      <c r="G2562" s="30" t="s">
        <v>640</v>
      </c>
      <c r="H2562" s="316">
        <f t="shared" si="168"/>
        <v>-81850</v>
      </c>
      <c r="I2562" s="256">
        <f t="shared" si="167"/>
        <v>1.1764705882352942</v>
      </c>
      <c r="K2562" t="s">
        <v>1038</v>
      </c>
      <c r="M2562" s="2">
        <v>425</v>
      </c>
    </row>
    <row r="2563" spans="2:13" ht="12.75">
      <c r="B2563" s="337">
        <v>250</v>
      </c>
      <c r="C2563" s="1" t="s">
        <v>945</v>
      </c>
      <c r="D2563" s="1" t="s">
        <v>972</v>
      </c>
      <c r="E2563" s="1" t="s">
        <v>448</v>
      </c>
      <c r="F2563" s="30" t="s">
        <v>1111</v>
      </c>
      <c r="G2563" s="30" t="s">
        <v>640</v>
      </c>
      <c r="H2563" s="316">
        <f t="shared" si="168"/>
        <v>-82100</v>
      </c>
      <c r="I2563" s="256">
        <f t="shared" si="167"/>
        <v>0.5882352941176471</v>
      </c>
      <c r="K2563" t="s">
        <v>1038</v>
      </c>
      <c r="M2563" s="2">
        <v>425</v>
      </c>
    </row>
    <row r="2564" spans="2:13" ht="12.75">
      <c r="B2564" s="337">
        <v>1500</v>
      </c>
      <c r="C2564" s="15" t="s">
        <v>1112</v>
      </c>
      <c r="D2564" s="1" t="s">
        <v>972</v>
      </c>
      <c r="E2564" s="1" t="s">
        <v>448</v>
      </c>
      <c r="F2564" s="30" t="s">
        <v>1113</v>
      </c>
      <c r="G2564" s="30" t="s">
        <v>814</v>
      </c>
      <c r="H2564" s="316">
        <f t="shared" si="168"/>
        <v>-83600</v>
      </c>
      <c r="I2564" s="256">
        <f t="shared" si="167"/>
        <v>3.5294117647058822</v>
      </c>
      <c r="K2564" t="s">
        <v>1038</v>
      </c>
      <c r="M2564" s="2">
        <v>425</v>
      </c>
    </row>
    <row r="2565" spans="2:13" ht="12.75">
      <c r="B2565" s="337">
        <v>2000</v>
      </c>
      <c r="C2565" s="1" t="s">
        <v>1114</v>
      </c>
      <c r="D2565" s="1" t="s">
        <v>972</v>
      </c>
      <c r="E2565" s="1" t="s">
        <v>448</v>
      </c>
      <c r="F2565" s="30" t="s">
        <v>1115</v>
      </c>
      <c r="G2565" s="30" t="s">
        <v>814</v>
      </c>
      <c r="H2565" s="316">
        <f t="shared" si="168"/>
        <v>-85600</v>
      </c>
      <c r="I2565" s="256">
        <f t="shared" si="167"/>
        <v>4.705882352941177</v>
      </c>
      <c r="K2565" t="s">
        <v>1038</v>
      </c>
      <c r="M2565" s="2">
        <v>425</v>
      </c>
    </row>
    <row r="2566" spans="1:13" s="18" customFormat="1" ht="12.75">
      <c r="A2566" s="15"/>
      <c r="B2566" s="191">
        <v>12000</v>
      </c>
      <c r="C2566" s="15" t="s">
        <v>1116</v>
      </c>
      <c r="D2566" s="15" t="s">
        <v>972</v>
      </c>
      <c r="E2566" s="15" t="s">
        <v>448</v>
      </c>
      <c r="F2566" s="33" t="s">
        <v>1117</v>
      </c>
      <c r="G2566" s="33" t="s">
        <v>868</v>
      </c>
      <c r="H2566" s="316">
        <f t="shared" si="168"/>
        <v>-97600</v>
      </c>
      <c r="I2566" s="256">
        <f t="shared" si="167"/>
        <v>28.235294117647058</v>
      </c>
      <c r="K2566" s="18" t="s">
        <v>1038</v>
      </c>
      <c r="M2566" s="44">
        <v>425</v>
      </c>
    </row>
    <row r="2567" spans="2:13" ht="12.75">
      <c r="B2567" s="337">
        <v>275</v>
      </c>
      <c r="C2567" s="1" t="s">
        <v>1118</v>
      </c>
      <c r="D2567" s="1" t="s">
        <v>972</v>
      </c>
      <c r="E2567" s="1" t="s">
        <v>448</v>
      </c>
      <c r="F2567" s="30" t="s">
        <v>1119</v>
      </c>
      <c r="G2567" s="30" t="s">
        <v>1071</v>
      </c>
      <c r="H2567" s="316">
        <f t="shared" si="168"/>
        <v>-97875</v>
      </c>
      <c r="I2567" s="256">
        <f t="shared" si="167"/>
        <v>0.6470588235294118</v>
      </c>
      <c r="K2567" t="s">
        <v>1038</v>
      </c>
      <c r="M2567" s="2">
        <v>425</v>
      </c>
    </row>
    <row r="2568" spans="2:13" ht="12.75">
      <c r="B2568" s="337">
        <v>425</v>
      </c>
      <c r="C2568" s="1" t="s">
        <v>1120</v>
      </c>
      <c r="D2568" s="1" t="s">
        <v>972</v>
      </c>
      <c r="E2568" s="1" t="s">
        <v>448</v>
      </c>
      <c r="F2568" s="30" t="s">
        <v>1121</v>
      </c>
      <c r="G2568" s="30" t="s">
        <v>812</v>
      </c>
      <c r="H2568" s="316">
        <f t="shared" si="168"/>
        <v>-98300</v>
      </c>
      <c r="I2568" s="256">
        <f t="shared" si="167"/>
        <v>1</v>
      </c>
      <c r="K2568" t="s">
        <v>1038</v>
      </c>
      <c r="M2568" s="2">
        <v>425</v>
      </c>
    </row>
    <row r="2569" spans="1:13" s="60" customFormat="1" ht="12.75">
      <c r="A2569" s="14"/>
      <c r="B2569" s="196">
        <f>SUM(B2545:B2568)</f>
        <v>98300</v>
      </c>
      <c r="C2569" s="14"/>
      <c r="D2569" s="14"/>
      <c r="E2569" s="14" t="s">
        <v>448</v>
      </c>
      <c r="F2569" s="21"/>
      <c r="G2569" s="21"/>
      <c r="H2569" s="317">
        <v>0</v>
      </c>
      <c r="I2569" s="318">
        <f t="shared" si="167"/>
        <v>231.2941176470588</v>
      </c>
      <c r="M2569" s="2">
        <v>425</v>
      </c>
    </row>
    <row r="2570" spans="2:13" ht="12.75">
      <c r="B2570" s="337"/>
      <c r="H2570" s="316">
        <f>H2569-B2570</f>
        <v>0</v>
      </c>
      <c r="I2570" s="256">
        <f t="shared" si="167"/>
        <v>0</v>
      </c>
      <c r="M2570" s="2">
        <v>425</v>
      </c>
    </row>
    <row r="2571" spans="2:13" ht="12.75">
      <c r="B2571" s="337"/>
      <c r="H2571" s="316">
        <f>H2570-B2571</f>
        <v>0</v>
      </c>
      <c r="I2571" s="256">
        <f t="shared" si="167"/>
        <v>0</v>
      </c>
      <c r="M2571" s="2">
        <v>425</v>
      </c>
    </row>
    <row r="2572" spans="2:13" ht="12.75">
      <c r="B2572" s="278">
        <v>25000</v>
      </c>
      <c r="C2572" s="15" t="s">
        <v>1124</v>
      </c>
      <c r="D2572" s="15" t="s">
        <v>972</v>
      </c>
      <c r="E2572" s="1" t="s">
        <v>1125</v>
      </c>
      <c r="F2572" s="30" t="s">
        <v>1126</v>
      </c>
      <c r="G2572" s="30" t="s">
        <v>50</v>
      </c>
      <c r="H2572" s="316">
        <f>H2571-B2572</f>
        <v>-25000</v>
      </c>
      <c r="I2572" s="256">
        <f t="shared" si="167"/>
        <v>58.8235294117647</v>
      </c>
      <c r="K2572" t="s">
        <v>1041</v>
      </c>
      <c r="M2572" s="2">
        <v>425</v>
      </c>
    </row>
    <row r="2573" spans="1:13" s="60" customFormat="1" ht="12.75">
      <c r="A2573" s="14"/>
      <c r="B2573" s="279">
        <f>SUM(B2572)</f>
        <v>25000</v>
      </c>
      <c r="C2573" s="14"/>
      <c r="D2573" s="14"/>
      <c r="E2573" s="14" t="s">
        <v>1125</v>
      </c>
      <c r="F2573" s="21"/>
      <c r="G2573" s="21"/>
      <c r="H2573" s="317">
        <v>0</v>
      </c>
      <c r="I2573" s="318">
        <f t="shared" si="167"/>
        <v>58.8235294117647</v>
      </c>
      <c r="M2573" s="2">
        <v>425</v>
      </c>
    </row>
    <row r="2574" spans="2:13" ht="12.75">
      <c r="B2574" s="278"/>
      <c r="H2574" s="316">
        <f aca="true" t="shared" si="169" ref="H2574:H2580">H2573-B2574</f>
        <v>0</v>
      </c>
      <c r="I2574" s="256">
        <f t="shared" si="167"/>
        <v>0</v>
      </c>
      <c r="M2574" s="2">
        <v>425</v>
      </c>
    </row>
    <row r="2575" spans="2:13" ht="12.75">
      <c r="B2575" s="278"/>
      <c r="H2575" s="316">
        <f t="shared" si="169"/>
        <v>0</v>
      </c>
      <c r="I2575" s="256">
        <f t="shared" si="167"/>
        <v>0</v>
      </c>
      <c r="M2575" s="2">
        <v>425</v>
      </c>
    </row>
    <row r="2576" spans="2:13" ht="12.75">
      <c r="B2576" s="278">
        <v>10000</v>
      </c>
      <c r="C2576" s="1" t="s">
        <v>1553</v>
      </c>
      <c r="D2576" s="1" t="s">
        <v>972</v>
      </c>
      <c r="E2576" s="1" t="s">
        <v>448</v>
      </c>
      <c r="F2576" s="30" t="s">
        <v>1076</v>
      </c>
      <c r="G2576" s="30" t="s">
        <v>22</v>
      </c>
      <c r="H2576" s="316">
        <f t="shared" si="169"/>
        <v>-10000</v>
      </c>
      <c r="I2576" s="256">
        <f t="shared" si="167"/>
        <v>23.529411764705884</v>
      </c>
      <c r="M2576" s="2">
        <v>425</v>
      </c>
    </row>
    <row r="2577" spans="2:13" ht="12.75">
      <c r="B2577" s="278">
        <v>36000</v>
      </c>
      <c r="C2577" s="1" t="s">
        <v>1554</v>
      </c>
      <c r="D2577" s="1" t="s">
        <v>972</v>
      </c>
      <c r="E2577" s="1" t="s">
        <v>448</v>
      </c>
      <c r="F2577" s="30" t="s">
        <v>1076</v>
      </c>
      <c r="G2577" s="30" t="s">
        <v>22</v>
      </c>
      <c r="H2577" s="316">
        <f t="shared" si="169"/>
        <v>-46000</v>
      </c>
      <c r="I2577" s="256">
        <f t="shared" si="167"/>
        <v>84.70588235294117</v>
      </c>
      <c r="M2577" s="2">
        <v>425</v>
      </c>
    </row>
    <row r="2578" spans="1:13" s="18" customFormat="1" ht="12.75">
      <c r="A2578" s="15"/>
      <c r="B2578" s="203">
        <v>32000</v>
      </c>
      <c r="C2578" s="296" t="s">
        <v>1555</v>
      </c>
      <c r="D2578" s="15" t="s">
        <v>972</v>
      </c>
      <c r="E2578" s="1" t="s">
        <v>448</v>
      </c>
      <c r="F2578" s="33" t="s">
        <v>1076</v>
      </c>
      <c r="G2578" s="33" t="s">
        <v>22</v>
      </c>
      <c r="H2578" s="316">
        <f t="shared" si="169"/>
        <v>-78000</v>
      </c>
      <c r="I2578" s="256">
        <f t="shared" si="167"/>
        <v>75.29411764705883</v>
      </c>
      <c r="K2578" s="18" t="s">
        <v>1035</v>
      </c>
      <c r="M2578" s="2">
        <v>425</v>
      </c>
    </row>
    <row r="2579" spans="1:13" s="18" customFormat="1" ht="12.75">
      <c r="A2579" s="15"/>
      <c r="B2579" s="203">
        <v>24000</v>
      </c>
      <c r="C2579" s="15" t="s">
        <v>1089</v>
      </c>
      <c r="D2579" s="15" t="s">
        <v>972</v>
      </c>
      <c r="E2579" s="15" t="s">
        <v>448</v>
      </c>
      <c r="F2579" s="33" t="s">
        <v>1090</v>
      </c>
      <c r="G2579" s="33" t="s">
        <v>48</v>
      </c>
      <c r="H2579" s="316">
        <f t="shared" si="169"/>
        <v>-102000</v>
      </c>
      <c r="I2579" s="256">
        <f t="shared" si="167"/>
        <v>56.470588235294116</v>
      </c>
      <c r="K2579" s="18" t="s">
        <v>1038</v>
      </c>
      <c r="M2579" s="2">
        <v>425</v>
      </c>
    </row>
    <row r="2580" spans="1:13" s="18" customFormat="1" ht="12.75">
      <c r="A2580" s="15"/>
      <c r="B2580" s="203">
        <v>24000</v>
      </c>
      <c r="C2580" s="15" t="s">
        <v>1089</v>
      </c>
      <c r="D2580" s="15" t="s">
        <v>972</v>
      </c>
      <c r="E2580" s="15" t="s">
        <v>448</v>
      </c>
      <c r="F2580" s="33" t="s">
        <v>1101</v>
      </c>
      <c r="G2580" s="33" t="s">
        <v>810</v>
      </c>
      <c r="H2580" s="316">
        <f t="shared" si="169"/>
        <v>-126000</v>
      </c>
      <c r="I2580" s="256">
        <f t="shared" si="167"/>
        <v>56.470588235294116</v>
      </c>
      <c r="K2580" s="18" t="s">
        <v>1038</v>
      </c>
      <c r="M2580" s="2">
        <v>425</v>
      </c>
    </row>
    <row r="2581" spans="1:13" s="60" customFormat="1" ht="12.75">
      <c r="A2581" s="14"/>
      <c r="B2581" s="279">
        <f>SUM(B2576:B2580)</f>
        <v>126000</v>
      </c>
      <c r="C2581" s="14" t="s">
        <v>1546</v>
      </c>
      <c r="D2581" s="14"/>
      <c r="E2581" s="14"/>
      <c r="F2581" s="21"/>
      <c r="G2581" s="21"/>
      <c r="H2581" s="317">
        <v>0</v>
      </c>
      <c r="I2581" s="318">
        <f t="shared" si="167"/>
        <v>296.47058823529414</v>
      </c>
      <c r="M2581" s="2">
        <v>425</v>
      </c>
    </row>
    <row r="2582" spans="2:13" ht="12.75">
      <c r="B2582" s="74"/>
      <c r="H2582" s="316">
        <f aca="true" t="shared" si="170" ref="H2582:H2589">H2581-B2582</f>
        <v>0</v>
      </c>
      <c r="I2582" s="256">
        <f t="shared" si="167"/>
        <v>0</v>
      </c>
      <c r="M2582" s="2">
        <v>425</v>
      </c>
    </row>
    <row r="2583" spans="2:13" ht="12.75">
      <c r="B2583" s="74"/>
      <c r="H2583" s="316">
        <f t="shared" si="170"/>
        <v>0</v>
      </c>
      <c r="I2583" s="256">
        <f t="shared" si="167"/>
        <v>0</v>
      </c>
      <c r="M2583" s="2">
        <v>425</v>
      </c>
    </row>
    <row r="2584" spans="2:13" ht="12.75">
      <c r="B2584" s="74"/>
      <c r="H2584" s="316">
        <f t="shared" si="170"/>
        <v>0</v>
      </c>
      <c r="I2584" s="256">
        <f t="shared" si="167"/>
        <v>0</v>
      </c>
      <c r="M2584" s="2">
        <v>425</v>
      </c>
    </row>
    <row r="2585" spans="2:13" ht="12.75">
      <c r="B2585" s="74"/>
      <c r="H2585" s="316">
        <f t="shared" si="170"/>
        <v>0</v>
      </c>
      <c r="I2585" s="256">
        <f t="shared" si="167"/>
        <v>0</v>
      </c>
      <c r="M2585" s="2">
        <v>425</v>
      </c>
    </row>
    <row r="2586" spans="2:13" ht="12.75">
      <c r="B2586" s="332">
        <v>180000</v>
      </c>
      <c r="C2586" s="1" t="s">
        <v>1406</v>
      </c>
      <c r="F2586" s="85" t="s">
        <v>1320</v>
      </c>
      <c r="G2586" s="33" t="s">
        <v>99</v>
      </c>
      <c r="H2586" s="316">
        <f t="shared" si="170"/>
        <v>-180000</v>
      </c>
      <c r="I2586" s="256">
        <f t="shared" si="167"/>
        <v>423.52941176470586</v>
      </c>
      <c r="M2586" s="2">
        <v>425</v>
      </c>
    </row>
    <row r="2587" spans="1:13" s="18" customFormat="1" ht="12.75">
      <c r="A2587" s="15"/>
      <c r="B2587" s="332">
        <v>80000</v>
      </c>
      <c r="C2587" s="15" t="s">
        <v>1407</v>
      </c>
      <c r="D2587" s="15"/>
      <c r="E2587" s="15"/>
      <c r="F2587" s="34" t="s">
        <v>1320</v>
      </c>
      <c r="G2587" s="33" t="s">
        <v>99</v>
      </c>
      <c r="H2587" s="316">
        <f t="shared" si="170"/>
        <v>-260000</v>
      </c>
      <c r="I2587" s="256">
        <f t="shared" si="167"/>
        <v>188.23529411764707</v>
      </c>
      <c r="M2587" s="44">
        <v>425</v>
      </c>
    </row>
    <row r="2588" spans="1:13" s="18" customFormat="1" ht="12.75">
      <c r="A2588" s="130"/>
      <c r="B2588" s="333">
        <v>120000</v>
      </c>
      <c r="C2588" s="108" t="s">
        <v>1408</v>
      </c>
      <c r="D2588" s="130"/>
      <c r="E2588" s="130"/>
      <c r="F2588" s="294" t="s">
        <v>1320</v>
      </c>
      <c r="G2588" s="33" t="s">
        <v>99</v>
      </c>
      <c r="H2588" s="316">
        <f t="shared" si="170"/>
        <v>-380000</v>
      </c>
      <c r="I2588" s="256">
        <f t="shared" si="167"/>
        <v>282.3529411764706</v>
      </c>
      <c r="J2588" s="2"/>
      <c r="K2588" s="2"/>
      <c r="L2588" s="2"/>
      <c r="M2588" s="2">
        <v>425</v>
      </c>
    </row>
    <row r="2589" spans="1:13" s="18" customFormat="1" ht="12.75">
      <c r="A2589" s="1"/>
      <c r="B2589" s="334">
        <v>130000</v>
      </c>
      <c r="C2589" s="1" t="s">
        <v>987</v>
      </c>
      <c r="D2589" s="1"/>
      <c r="E2589" s="1"/>
      <c r="F2589" s="85" t="s">
        <v>1320</v>
      </c>
      <c r="G2589" s="33" t="s">
        <v>99</v>
      </c>
      <c r="H2589" s="316">
        <f t="shared" si="170"/>
        <v>-510000</v>
      </c>
      <c r="I2589" s="256">
        <f t="shared" si="167"/>
        <v>305.88235294117646</v>
      </c>
      <c r="J2589"/>
      <c r="K2589"/>
      <c r="L2589"/>
      <c r="M2589" s="2">
        <v>425</v>
      </c>
    </row>
    <row r="2590" spans="1:14" ht="12.75">
      <c r="A2590" s="14"/>
      <c r="B2590" s="110">
        <f>SUM(B2586:B2589)</f>
        <v>510000</v>
      </c>
      <c r="C2590" s="14" t="s">
        <v>1608</v>
      </c>
      <c r="D2590" s="14"/>
      <c r="E2590" s="14"/>
      <c r="F2590" s="119"/>
      <c r="G2590" s="21"/>
      <c r="H2590" s="317">
        <v>0</v>
      </c>
      <c r="I2590" s="318">
        <f t="shared" si="167"/>
        <v>1200</v>
      </c>
      <c r="J2590" s="60"/>
      <c r="K2590" s="60"/>
      <c r="L2590" s="60"/>
      <c r="M2590" s="2">
        <v>425</v>
      </c>
      <c r="N2590" s="42">
        <v>500</v>
      </c>
    </row>
    <row r="2591" spans="2:13" ht="12.75">
      <c r="B2591" s="74"/>
      <c r="H2591" s="316">
        <f>H2590-B2591</f>
        <v>0</v>
      </c>
      <c r="I2591" s="256">
        <f t="shared" si="167"/>
        <v>0</v>
      </c>
      <c r="M2591" s="2">
        <v>425</v>
      </c>
    </row>
    <row r="2592" spans="2:13" ht="12.75">
      <c r="B2592" s="74"/>
      <c r="H2592" s="316">
        <f>H2591-B2592</f>
        <v>0</v>
      </c>
      <c r="I2592" s="256">
        <f t="shared" si="167"/>
        <v>0</v>
      </c>
      <c r="M2592" s="2">
        <v>425</v>
      </c>
    </row>
    <row r="2593" spans="2:13" ht="12.75">
      <c r="B2593" s="74"/>
      <c r="H2593" s="316">
        <f>H2592-B2593</f>
        <v>0</v>
      </c>
      <c r="I2593" s="256">
        <f t="shared" si="167"/>
        <v>0</v>
      </c>
      <c r="M2593" s="2">
        <v>425</v>
      </c>
    </row>
    <row r="2594" spans="2:13" ht="12.75">
      <c r="B2594" s="74"/>
      <c r="H2594" s="316">
        <f>H2593-B2594</f>
        <v>0</v>
      </c>
      <c r="I2594" s="256">
        <f t="shared" si="167"/>
        <v>0</v>
      </c>
      <c r="M2594" s="2">
        <v>425</v>
      </c>
    </row>
    <row r="2595" spans="1:13" ht="13.5" thickBot="1">
      <c r="A2595" s="45"/>
      <c r="B2595" s="46">
        <f>+B2604+B2608+B2619</f>
        <v>434560</v>
      </c>
      <c r="C2595" s="48"/>
      <c r="D2595" s="47" t="s">
        <v>1127</v>
      </c>
      <c r="E2595" s="45"/>
      <c r="F2595" s="113"/>
      <c r="G2595" s="50"/>
      <c r="H2595" s="114">
        <f>H2594-B2595</f>
        <v>-434560</v>
      </c>
      <c r="I2595" s="319">
        <f t="shared" si="167"/>
        <v>1022.4941176470588</v>
      </c>
      <c r="J2595" s="53"/>
      <c r="K2595" s="53"/>
      <c r="L2595" s="53"/>
      <c r="M2595" s="2">
        <v>425</v>
      </c>
    </row>
    <row r="2596" spans="2:13" ht="12.75">
      <c r="B2596" s="74"/>
      <c r="D2596" s="15"/>
      <c r="H2596" s="316">
        <v>0</v>
      </c>
      <c r="I2596" s="256">
        <f t="shared" si="167"/>
        <v>0</v>
      </c>
      <c r="M2596" s="2">
        <v>425</v>
      </c>
    </row>
    <row r="2597" spans="2:13" ht="12.75">
      <c r="B2597" s="74"/>
      <c r="D2597" s="15"/>
      <c r="H2597" s="316">
        <f aca="true" t="shared" si="171" ref="H2597:H2603">H2596-B2597</f>
        <v>0</v>
      </c>
      <c r="I2597" s="256">
        <f t="shared" si="167"/>
        <v>0</v>
      </c>
      <c r="M2597" s="2">
        <v>425</v>
      </c>
    </row>
    <row r="2598" spans="1:13" ht="12.75">
      <c r="A2598" s="15"/>
      <c r="B2598" s="280">
        <v>5000</v>
      </c>
      <c r="C2598" s="15" t="s">
        <v>1423</v>
      </c>
      <c r="D2598" s="15" t="s">
        <v>1424</v>
      </c>
      <c r="E2598" s="15" t="s">
        <v>1426</v>
      </c>
      <c r="F2598" s="80" t="s">
        <v>1427</v>
      </c>
      <c r="G2598" s="33" t="s">
        <v>50</v>
      </c>
      <c r="H2598" s="316">
        <f t="shared" si="171"/>
        <v>-5000</v>
      </c>
      <c r="I2598" s="256">
        <f t="shared" si="167"/>
        <v>11.764705882352942</v>
      </c>
      <c r="J2598" s="18"/>
      <c r="K2598" s="18" t="s">
        <v>0</v>
      </c>
      <c r="L2598" s="18"/>
      <c r="M2598" s="2">
        <v>425</v>
      </c>
    </row>
    <row r="2599" spans="1:13" ht="12.75">
      <c r="A2599" s="15"/>
      <c r="B2599" s="280">
        <v>5000</v>
      </c>
      <c r="C2599" s="15" t="s">
        <v>1423</v>
      </c>
      <c r="D2599" s="15" t="s">
        <v>1424</v>
      </c>
      <c r="E2599" s="15" t="s">
        <v>1426</v>
      </c>
      <c r="F2599" s="80" t="s">
        <v>1427</v>
      </c>
      <c r="G2599" s="33" t="s">
        <v>1051</v>
      </c>
      <c r="H2599" s="316">
        <f t="shared" si="171"/>
        <v>-10000</v>
      </c>
      <c r="I2599" s="256">
        <f t="shared" si="167"/>
        <v>11.764705882352942</v>
      </c>
      <c r="J2599" s="18"/>
      <c r="K2599" s="18" t="s">
        <v>0</v>
      </c>
      <c r="L2599" s="18"/>
      <c r="M2599" s="2">
        <v>425</v>
      </c>
    </row>
    <row r="2600" spans="2:13" ht="12.75">
      <c r="B2600" s="10">
        <v>2500</v>
      </c>
      <c r="C2600" s="1" t="s">
        <v>1423</v>
      </c>
      <c r="D2600" s="1" t="s">
        <v>1424</v>
      </c>
      <c r="E2600" s="1" t="s">
        <v>1425</v>
      </c>
      <c r="F2600" s="62" t="s">
        <v>1201</v>
      </c>
      <c r="G2600" s="30" t="s">
        <v>364</v>
      </c>
      <c r="H2600" s="316">
        <f t="shared" si="171"/>
        <v>-12500</v>
      </c>
      <c r="I2600" s="256">
        <f t="shared" si="167"/>
        <v>5.882352941176471</v>
      </c>
      <c r="K2600" t="s">
        <v>0</v>
      </c>
      <c r="M2600" s="2">
        <v>425</v>
      </c>
    </row>
    <row r="2601" spans="1:13" ht="12.75">
      <c r="A2601" s="15"/>
      <c r="B2601" s="280">
        <v>2000</v>
      </c>
      <c r="C2601" s="15" t="s">
        <v>1423</v>
      </c>
      <c r="D2601" s="15" t="s">
        <v>1424</v>
      </c>
      <c r="E2601" s="15" t="s">
        <v>1426</v>
      </c>
      <c r="F2601" s="80" t="s">
        <v>1427</v>
      </c>
      <c r="G2601" s="33" t="s">
        <v>368</v>
      </c>
      <c r="H2601" s="316">
        <f t="shared" si="171"/>
        <v>-14500</v>
      </c>
      <c r="I2601" s="256">
        <f aca="true" t="shared" si="172" ref="I2601:I2664">+B2601/M2601</f>
        <v>4.705882352941177</v>
      </c>
      <c r="J2601" s="18"/>
      <c r="K2601" s="18" t="s">
        <v>0</v>
      </c>
      <c r="L2601" s="18"/>
      <c r="M2601" s="2">
        <v>425</v>
      </c>
    </row>
    <row r="2602" spans="1:13" ht="12.75">
      <c r="A2602" s="15"/>
      <c r="B2602" s="280">
        <v>5000</v>
      </c>
      <c r="C2602" s="15" t="s">
        <v>1423</v>
      </c>
      <c r="D2602" s="15" t="s">
        <v>1424</v>
      </c>
      <c r="E2602" s="15" t="s">
        <v>1428</v>
      </c>
      <c r="F2602" s="80" t="s">
        <v>1429</v>
      </c>
      <c r="G2602" s="33" t="s">
        <v>865</v>
      </c>
      <c r="H2602" s="316">
        <f t="shared" si="171"/>
        <v>-19500</v>
      </c>
      <c r="I2602" s="256">
        <f t="shared" si="172"/>
        <v>11.764705882352942</v>
      </c>
      <c r="J2602" s="18"/>
      <c r="K2602" s="18" t="s">
        <v>0</v>
      </c>
      <c r="L2602" s="18"/>
      <c r="M2602" s="2">
        <v>425</v>
      </c>
    </row>
    <row r="2603" spans="2:13" ht="12.75">
      <c r="B2603" s="10">
        <v>2500</v>
      </c>
      <c r="C2603" s="1" t="s">
        <v>1423</v>
      </c>
      <c r="D2603" s="1" t="s">
        <v>1424</v>
      </c>
      <c r="E2603" s="1" t="s">
        <v>1430</v>
      </c>
      <c r="F2603" s="62" t="s">
        <v>1431</v>
      </c>
      <c r="G2603" s="30" t="s">
        <v>488</v>
      </c>
      <c r="H2603" s="316">
        <f t="shared" si="171"/>
        <v>-22000</v>
      </c>
      <c r="I2603" s="256">
        <f t="shared" si="172"/>
        <v>5.882352941176471</v>
      </c>
      <c r="K2603" t="s">
        <v>0</v>
      </c>
      <c r="M2603" s="2">
        <v>425</v>
      </c>
    </row>
    <row r="2604" spans="1:13" s="60" customFormat="1" ht="12.75">
      <c r="A2604" s="14"/>
      <c r="B2604" s="342">
        <f>SUM(B2598:B2603)</f>
        <v>22000</v>
      </c>
      <c r="C2604" s="14" t="s">
        <v>0</v>
      </c>
      <c r="D2604" s="14"/>
      <c r="E2604" s="14"/>
      <c r="F2604" s="91"/>
      <c r="G2604" s="21"/>
      <c r="H2604" s="317">
        <v>0</v>
      </c>
      <c r="I2604" s="318">
        <f t="shared" si="172"/>
        <v>51.76470588235294</v>
      </c>
      <c r="M2604" s="2">
        <v>425</v>
      </c>
    </row>
    <row r="2605" spans="2:13" ht="12.75">
      <c r="B2605" s="74"/>
      <c r="H2605" s="316">
        <f>H2604-B2605</f>
        <v>0</v>
      </c>
      <c r="I2605" s="256">
        <f t="shared" si="172"/>
        <v>0</v>
      </c>
      <c r="M2605" s="2">
        <v>425</v>
      </c>
    </row>
    <row r="2606" spans="2:13" ht="12.75">
      <c r="B2606" s="74"/>
      <c r="H2606" s="316">
        <f>H2605-B2606</f>
        <v>0</v>
      </c>
      <c r="I2606" s="256">
        <f t="shared" si="172"/>
        <v>0</v>
      </c>
      <c r="M2606" s="2">
        <v>425</v>
      </c>
    </row>
    <row r="2607" spans="2:13" ht="12.75">
      <c r="B2607" s="10">
        <v>75000</v>
      </c>
      <c r="C2607" s="1" t="s">
        <v>1</v>
      </c>
      <c r="D2607" s="15" t="s">
        <v>1127</v>
      </c>
      <c r="F2607" s="115" t="s">
        <v>1128</v>
      </c>
      <c r="G2607" s="33" t="s">
        <v>488</v>
      </c>
      <c r="H2607" s="316">
        <f>H2606-B2607</f>
        <v>-75000</v>
      </c>
      <c r="I2607" s="256">
        <f t="shared" si="172"/>
        <v>176.47058823529412</v>
      </c>
      <c r="M2607" s="2">
        <v>425</v>
      </c>
    </row>
    <row r="2608" spans="1:13" s="60" customFormat="1" ht="12.75">
      <c r="A2608" s="14"/>
      <c r="B2608" s="342">
        <f>SUM(B2607)</f>
        <v>75000</v>
      </c>
      <c r="C2608" s="14" t="s">
        <v>1</v>
      </c>
      <c r="D2608" s="14"/>
      <c r="E2608" s="14"/>
      <c r="F2608" s="21"/>
      <c r="G2608" s="21"/>
      <c r="H2608" s="317">
        <v>0</v>
      </c>
      <c r="I2608" s="318">
        <f t="shared" si="172"/>
        <v>176.47058823529412</v>
      </c>
      <c r="M2608" s="2">
        <v>425</v>
      </c>
    </row>
    <row r="2609" spans="2:13" ht="12.75">
      <c r="B2609" s="74"/>
      <c r="H2609" s="316">
        <f aca="true" t="shared" si="173" ref="H2609:H2618">H2608-B2609</f>
        <v>0</v>
      </c>
      <c r="I2609" s="256">
        <f t="shared" si="172"/>
        <v>0</v>
      </c>
      <c r="M2609" s="2">
        <v>425</v>
      </c>
    </row>
    <row r="2610" spans="2:13" ht="12.75">
      <c r="B2610" s="74"/>
      <c r="H2610" s="316">
        <f t="shared" si="173"/>
        <v>0</v>
      </c>
      <c r="I2610" s="256">
        <f t="shared" si="172"/>
        <v>0</v>
      </c>
      <c r="M2610" s="2">
        <v>425</v>
      </c>
    </row>
    <row r="2611" spans="1:13" ht="12.75">
      <c r="A2611" s="15"/>
      <c r="B2611" s="280">
        <v>30240</v>
      </c>
      <c r="C2611" s="1" t="s">
        <v>1129</v>
      </c>
      <c r="D2611" s="1" t="s">
        <v>1130</v>
      </c>
      <c r="E2611" s="15" t="s">
        <v>1131</v>
      </c>
      <c r="F2611" s="33" t="s">
        <v>1132</v>
      </c>
      <c r="G2611" s="33" t="s">
        <v>360</v>
      </c>
      <c r="H2611" s="316">
        <f t="shared" si="173"/>
        <v>-30240</v>
      </c>
      <c r="I2611" s="256">
        <f t="shared" si="172"/>
        <v>71.15294117647059</v>
      </c>
      <c r="J2611" s="18"/>
      <c r="K2611" t="s">
        <v>1133</v>
      </c>
      <c r="L2611" s="18"/>
      <c r="M2611" s="2">
        <v>425</v>
      </c>
    </row>
    <row r="2612" spans="2:13" ht="12.75">
      <c r="B2612" s="10">
        <v>120960</v>
      </c>
      <c r="C2612" s="15" t="s">
        <v>1134</v>
      </c>
      <c r="D2612" s="1" t="s">
        <v>1130</v>
      </c>
      <c r="E2612" s="1" t="s">
        <v>1135</v>
      </c>
      <c r="F2612" s="62" t="s">
        <v>1136</v>
      </c>
      <c r="G2612" s="30" t="s">
        <v>368</v>
      </c>
      <c r="H2612" s="316">
        <f t="shared" si="173"/>
        <v>-151200</v>
      </c>
      <c r="I2612" s="256">
        <f t="shared" si="172"/>
        <v>284.61176470588236</v>
      </c>
      <c r="K2612" t="s">
        <v>1133</v>
      </c>
      <c r="M2612" s="2">
        <v>425</v>
      </c>
    </row>
    <row r="2613" spans="2:13" ht="12.75">
      <c r="B2613" s="10">
        <v>30240</v>
      </c>
      <c r="C2613" s="15" t="s">
        <v>1129</v>
      </c>
      <c r="D2613" s="1" t="s">
        <v>1130</v>
      </c>
      <c r="E2613" s="1" t="s">
        <v>1131</v>
      </c>
      <c r="F2613" s="30" t="s">
        <v>1137</v>
      </c>
      <c r="G2613" s="30" t="s">
        <v>368</v>
      </c>
      <c r="H2613" s="316">
        <f t="shared" si="173"/>
        <v>-181440</v>
      </c>
      <c r="I2613" s="256">
        <f t="shared" si="172"/>
        <v>71.15294117647059</v>
      </c>
      <c r="K2613" t="s">
        <v>1133</v>
      </c>
      <c r="M2613" s="2">
        <v>425</v>
      </c>
    </row>
    <row r="2614" spans="2:13" ht="12.75">
      <c r="B2614" s="10">
        <v>27360</v>
      </c>
      <c r="C2614" s="1" t="s">
        <v>1129</v>
      </c>
      <c r="D2614" s="1" t="s">
        <v>1130</v>
      </c>
      <c r="E2614" s="1" t="s">
        <v>1548</v>
      </c>
      <c r="F2614" s="30" t="s">
        <v>1139</v>
      </c>
      <c r="G2614" s="30" t="s">
        <v>368</v>
      </c>
      <c r="H2614" s="316">
        <f t="shared" si="173"/>
        <v>-208800</v>
      </c>
      <c r="I2614" s="256">
        <f t="shared" si="172"/>
        <v>64.37647058823529</v>
      </c>
      <c r="K2614" t="s">
        <v>1133</v>
      </c>
      <c r="M2614" s="2">
        <v>425</v>
      </c>
    </row>
    <row r="2615" spans="2:13" ht="12.75">
      <c r="B2615" s="10">
        <v>34560</v>
      </c>
      <c r="C2615" s="1" t="s">
        <v>1129</v>
      </c>
      <c r="D2615" s="1" t="s">
        <v>1130</v>
      </c>
      <c r="E2615" s="1" t="s">
        <v>1138</v>
      </c>
      <c r="F2615" s="33" t="s">
        <v>1140</v>
      </c>
      <c r="G2615" s="30" t="s">
        <v>368</v>
      </c>
      <c r="H2615" s="316">
        <f t="shared" si="173"/>
        <v>-243360</v>
      </c>
      <c r="I2615" s="256">
        <f t="shared" si="172"/>
        <v>81.31764705882352</v>
      </c>
      <c r="K2615" t="s">
        <v>1133</v>
      </c>
      <c r="M2615" s="2">
        <v>425</v>
      </c>
    </row>
    <row r="2616" spans="2:13" ht="12.75">
      <c r="B2616" s="10">
        <v>34500</v>
      </c>
      <c r="C2616" s="1" t="s">
        <v>1129</v>
      </c>
      <c r="D2616" s="1" t="s">
        <v>1130</v>
      </c>
      <c r="E2616" s="1" t="s">
        <v>1138</v>
      </c>
      <c r="F2616" s="30" t="s">
        <v>1141</v>
      </c>
      <c r="G2616" s="30" t="s">
        <v>470</v>
      </c>
      <c r="H2616" s="316">
        <f t="shared" si="173"/>
        <v>-277860</v>
      </c>
      <c r="I2616" s="256">
        <f t="shared" si="172"/>
        <v>81.17647058823529</v>
      </c>
      <c r="K2616" t="s">
        <v>1133</v>
      </c>
      <c r="M2616" s="2">
        <v>425</v>
      </c>
    </row>
    <row r="2617" spans="2:13" ht="12.75">
      <c r="B2617" s="10">
        <v>34500</v>
      </c>
      <c r="C2617" s="1" t="s">
        <v>1129</v>
      </c>
      <c r="D2617" s="1" t="s">
        <v>1130</v>
      </c>
      <c r="E2617" s="1" t="s">
        <v>1138</v>
      </c>
      <c r="F2617" s="30" t="s">
        <v>1142</v>
      </c>
      <c r="G2617" s="30" t="s">
        <v>470</v>
      </c>
      <c r="H2617" s="316">
        <f t="shared" si="173"/>
        <v>-312360</v>
      </c>
      <c r="I2617" s="256">
        <f t="shared" si="172"/>
        <v>81.17647058823529</v>
      </c>
      <c r="K2617" t="s">
        <v>1133</v>
      </c>
      <c r="M2617" s="2">
        <v>425</v>
      </c>
    </row>
    <row r="2618" spans="1:13" ht="12.75">
      <c r="A2618" s="15"/>
      <c r="B2618" s="280">
        <v>25200</v>
      </c>
      <c r="C2618" s="15" t="s">
        <v>1129</v>
      </c>
      <c r="D2618" s="15" t="s">
        <v>1130</v>
      </c>
      <c r="E2618" s="15" t="s">
        <v>1135</v>
      </c>
      <c r="F2618" s="33" t="s">
        <v>1143</v>
      </c>
      <c r="G2618" s="33" t="s">
        <v>470</v>
      </c>
      <c r="H2618" s="316">
        <f t="shared" si="173"/>
        <v>-337560</v>
      </c>
      <c r="I2618" s="256">
        <f t="shared" si="172"/>
        <v>59.294117647058826</v>
      </c>
      <c r="J2618" s="18"/>
      <c r="K2618" t="s">
        <v>1133</v>
      </c>
      <c r="L2618" s="18"/>
      <c r="M2618" s="2">
        <v>425</v>
      </c>
    </row>
    <row r="2619" spans="1:13" s="60" customFormat="1" ht="12.75">
      <c r="A2619" s="14"/>
      <c r="B2619" s="342">
        <f>SUM(B2611:B2618)</f>
        <v>337560</v>
      </c>
      <c r="C2619" s="14" t="s">
        <v>1144</v>
      </c>
      <c r="D2619" s="14"/>
      <c r="E2619" s="14"/>
      <c r="F2619" s="21"/>
      <c r="G2619" s="21"/>
      <c r="H2619" s="317">
        <v>0</v>
      </c>
      <c r="I2619" s="318">
        <f t="shared" si="172"/>
        <v>794.2588235294118</v>
      </c>
      <c r="M2619" s="2">
        <v>425</v>
      </c>
    </row>
    <row r="2620" spans="2:13" ht="12.75">
      <c r="B2620" s="74"/>
      <c r="H2620" s="316">
        <f>H2619-B2620</f>
        <v>0</v>
      </c>
      <c r="I2620" s="256">
        <f t="shared" si="172"/>
        <v>0</v>
      </c>
      <c r="M2620" s="2">
        <v>425</v>
      </c>
    </row>
    <row r="2621" spans="2:13" ht="12.75">
      <c r="B2621" s="74"/>
      <c r="H2621" s="316">
        <f>H2620-B2621</f>
        <v>0</v>
      </c>
      <c r="I2621" s="256">
        <f t="shared" si="172"/>
        <v>0</v>
      </c>
      <c r="M2621" s="2">
        <v>425</v>
      </c>
    </row>
    <row r="2622" spans="2:13" ht="12.75">
      <c r="B2622" s="74"/>
      <c r="H2622" s="316">
        <f>H2621-B2622</f>
        <v>0</v>
      </c>
      <c r="I2622" s="256">
        <f t="shared" si="172"/>
        <v>0</v>
      </c>
      <c r="M2622" s="2">
        <v>425</v>
      </c>
    </row>
    <row r="2623" spans="2:13" ht="12.75">
      <c r="B2623" s="74"/>
      <c r="H2623" s="316">
        <f>H2622-B2623</f>
        <v>0</v>
      </c>
      <c r="I2623" s="256">
        <f t="shared" si="172"/>
        <v>0</v>
      </c>
      <c r="M2623" s="2">
        <v>425</v>
      </c>
    </row>
    <row r="2624" spans="1:13" ht="13.5" thickBot="1">
      <c r="A2624" s="45"/>
      <c r="B2624" s="341">
        <f>+B2653+B2686+B2692</f>
        <v>208100</v>
      </c>
      <c r="C2624" s="48"/>
      <c r="D2624" s="47" t="s">
        <v>1145</v>
      </c>
      <c r="E2624" s="48"/>
      <c r="F2624" s="113"/>
      <c r="G2624" s="50"/>
      <c r="H2624" s="320">
        <f>H2623-B2624</f>
        <v>-208100</v>
      </c>
      <c r="I2624" s="321">
        <f t="shared" si="172"/>
        <v>489.6470588235294</v>
      </c>
      <c r="J2624" s="53"/>
      <c r="K2624" s="53"/>
      <c r="L2624" s="53"/>
      <c r="M2624" s="2">
        <v>425</v>
      </c>
    </row>
    <row r="2625" spans="2:13" ht="12.75">
      <c r="B2625" s="278"/>
      <c r="H2625" s="316">
        <v>0</v>
      </c>
      <c r="I2625" s="256">
        <f t="shared" si="172"/>
        <v>0</v>
      </c>
      <c r="M2625" s="2">
        <v>425</v>
      </c>
    </row>
    <row r="2626" spans="2:13" ht="12.75">
      <c r="B2626" s="278"/>
      <c r="H2626" s="316">
        <f aca="true" t="shared" si="174" ref="H2626:H2652">H2625-B2626</f>
        <v>0</v>
      </c>
      <c r="I2626" s="256">
        <f t="shared" si="172"/>
        <v>0</v>
      </c>
      <c r="M2626" s="2">
        <v>425</v>
      </c>
    </row>
    <row r="2627" spans="2:13" ht="12.75">
      <c r="B2627" s="278">
        <v>5000</v>
      </c>
      <c r="C2627" s="1" t="s">
        <v>18</v>
      </c>
      <c r="D2627" s="15" t="s">
        <v>1145</v>
      </c>
      <c r="E2627" s="1" t="s">
        <v>1146</v>
      </c>
      <c r="F2627" s="62" t="s">
        <v>1147</v>
      </c>
      <c r="G2627" s="30" t="s">
        <v>48</v>
      </c>
      <c r="H2627" s="316">
        <f t="shared" si="174"/>
        <v>-5000</v>
      </c>
      <c r="I2627" s="256">
        <f t="shared" si="172"/>
        <v>11.764705882352942</v>
      </c>
      <c r="K2627" t="s">
        <v>0</v>
      </c>
      <c r="M2627" s="2">
        <v>425</v>
      </c>
    </row>
    <row r="2628" spans="2:13" ht="12.75">
      <c r="B2628" s="278">
        <v>5000</v>
      </c>
      <c r="C2628" s="1" t="s">
        <v>18</v>
      </c>
      <c r="D2628" s="1" t="s">
        <v>1148</v>
      </c>
      <c r="E2628" s="1" t="s">
        <v>1146</v>
      </c>
      <c r="F2628" s="62" t="s">
        <v>1149</v>
      </c>
      <c r="G2628" s="30" t="s">
        <v>765</v>
      </c>
      <c r="H2628" s="316">
        <f t="shared" si="174"/>
        <v>-10000</v>
      </c>
      <c r="I2628" s="256">
        <f t="shared" si="172"/>
        <v>11.764705882352942</v>
      </c>
      <c r="K2628" t="s">
        <v>0</v>
      </c>
      <c r="M2628" s="2">
        <v>425</v>
      </c>
    </row>
    <row r="2629" spans="2:13" ht="12.75">
      <c r="B2629" s="203">
        <v>5000</v>
      </c>
      <c r="C2629" s="1" t="s">
        <v>18</v>
      </c>
      <c r="D2629" s="1" t="s">
        <v>1145</v>
      </c>
      <c r="E2629" s="1" t="s">
        <v>1146</v>
      </c>
      <c r="F2629" s="62" t="s">
        <v>1150</v>
      </c>
      <c r="G2629" s="30" t="s">
        <v>50</v>
      </c>
      <c r="H2629" s="316">
        <f t="shared" si="174"/>
        <v>-15000</v>
      </c>
      <c r="I2629" s="256">
        <f t="shared" si="172"/>
        <v>11.764705882352942</v>
      </c>
      <c r="K2629" t="s">
        <v>0</v>
      </c>
      <c r="M2629" s="2">
        <v>425</v>
      </c>
    </row>
    <row r="2630" spans="2:13" ht="12.75">
      <c r="B2630" s="203">
        <v>10000</v>
      </c>
      <c r="C2630" s="1" t="s">
        <v>18</v>
      </c>
      <c r="D2630" s="1" t="s">
        <v>1145</v>
      </c>
      <c r="E2630" s="1" t="s">
        <v>1146</v>
      </c>
      <c r="F2630" s="62" t="s">
        <v>1151</v>
      </c>
      <c r="G2630" s="30" t="s">
        <v>20</v>
      </c>
      <c r="H2630" s="316">
        <f t="shared" si="174"/>
        <v>-25000</v>
      </c>
      <c r="I2630" s="256">
        <f t="shared" si="172"/>
        <v>23.529411764705884</v>
      </c>
      <c r="K2630" t="s">
        <v>0</v>
      </c>
      <c r="M2630" s="2">
        <v>425</v>
      </c>
    </row>
    <row r="2631" spans="2:13" ht="12.75">
      <c r="B2631" s="203">
        <v>5000</v>
      </c>
      <c r="C2631" s="1" t="s">
        <v>18</v>
      </c>
      <c r="D2631" s="1" t="s">
        <v>1145</v>
      </c>
      <c r="E2631" s="1" t="s">
        <v>1146</v>
      </c>
      <c r="F2631" s="62" t="s">
        <v>1152</v>
      </c>
      <c r="G2631" s="30" t="s">
        <v>22</v>
      </c>
      <c r="H2631" s="316">
        <f t="shared" si="174"/>
        <v>-30000</v>
      </c>
      <c r="I2631" s="256">
        <f t="shared" si="172"/>
        <v>11.764705882352942</v>
      </c>
      <c r="K2631" t="s">
        <v>0</v>
      </c>
      <c r="M2631" s="2">
        <v>425</v>
      </c>
    </row>
    <row r="2632" spans="2:13" ht="12.75">
      <c r="B2632" s="203">
        <v>5000</v>
      </c>
      <c r="C2632" s="1" t="s">
        <v>18</v>
      </c>
      <c r="D2632" s="1" t="s">
        <v>1145</v>
      </c>
      <c r="E2632" s="1" t="s">
        <v>1146</v>
      </c>
      <c r="F2632" s="62" t="s">
        <v>1153</v>
      </c>
      <c r="G2632" s="30" t="s">
        <v>1154</v>
      </c>
      <c r="H2632" s="316">
        <f t="shared" si="174"/>
        <v>-35000</v>
      </c>
      <c r="I2632" s="256">
        <f t="shared" si="172"/>
        <v>11.764705882352942</v>
      </c>
      <c r="K2632" t="s">
        <v>0</v>
      </c>
      <c r="M2632" s="2">
        <v>425</v>
      </c>
    </row>
    <row r="2633" spans="2:13" ht="12.75">
      <c r="B2633" s="203">
        <v>5000</v>
      </c>
      <c r="C2633" s="1" t="s">
        <v>18</v>
      </c>
      <c r="D2633" s="1" t="s">
        <v>1145</v>
      </c>
      <c r="E2633" s="1" t="s">
        <v>1146</v>
      </c>
      <c r="F2633" s="62" t="s">
        <v>1155</v>
      </c>
      <c r="G2633" s="30" t="s">
        <v>84</v>
      </c>
      <c r="H2633" s="316">
        <f t="shared" si="174"/>
        <v>-40000</v>
      </c>
      <c r="I2633" s="256">
        <f t="shared" si="172"/>
        <v>11.764705882352942</v>
      </c>
      <c r="K2633" t="s">
        <v>0</v>
      </c>
      <c r="M2633" s="2">
        <v>425</v>
      </c>
    </row>
    <row r="2634" spans="2:13" ht="12.75">
      <c r="B2634" s="203">
        <v>5000</v>
      </c>
      <c r="C2634" s="1" t="s">
        <v>18</v>
      </c>
      <c r="D2634" s="1" t="s">
        <v>1145</v>
      </c>
      <c r="E2634" s="1" t="s">
        <v>1146</v>
      </c>
      <c r="F2634" s="62" t="s">
        <v>1156</v>
      </c>
      <c r="G2634" s="30" t="s">
        <v>152</v>
      </c>
      <c r="H2634" s="316">
        <f t="shared" si="174"/>
        <v>-45000</v>
      </c>
      <c r="I2634" s="256">
        <f t="shared" si="172"/>
        <v>11.764705882352942</v>
      </c>
      <c r="K2634" t="s">
        <v>0</v>
      </c>
      <c r="M2634" s="2">
        <v>425</v>
      </c>
    </row>
    <row r="2635" spans="2:13" ht="12.75">
      <c r="B2635" s="340">
        <v>5000</v>
      </c>
      <c r="C2635" s="1" t="s">
        <v>18</v>
      </c>
      <c r="D2635" s="1" t="s">
        <v>1145</v>
      </c>
      <c r="E2635" s="1" t="s">
        <v>1146</v>
      </c>
      <c r="F2635" s="62" t="s">
        <v>1157</v>
      </c>
      <c r="G2635" s="30" t="s">
        <v>132</v>
      </c>
      <c r="H2635" s="316">
        <f t="shared" si="174"/>
        <v>-50000</v>
      </c>
      <c r="I2635" s="256">
        <f t="shared" si="172"/>
        <v>11.764705882352942</v>
      </c>
      <c r="K2635" t="s">
        <v>0</v>
      </c>
      <c r="M2635" s="2">
        <v>425</v>
      </c>
    </row>
    <row r="2636" spans="2:13" ht="12.75">
      <c r="B2636" s="278">
        <v>5000</v>
      </c>
      <c r="C2636" s="1" t="s">
        <v>18</v>
      </c>
      <c r="D2636" s="1" t="s">
        <v>1145</v>
      </c>
      <c r="E2636" s="1" t="s">
        <v>1146</v>
      </c>
      <c r="F2636" s="62" t="s">
        <v>1158</v>
      </c>
      <c r="G2636" s="30" t="s">
        <v>165</v>
      </c>
      <c r="H2636" s="316">
        <f t="shared" si="174"/>
        <v>-55000</v>
      </c>
      <c r="I2636" s="256">
        <f t="shared" si="172"/>
        <v>11.764705882352942</v>
      </c>
      <c r="K2636" t="s">
        <v>0</v>
      </c>
      <c r="M2636" s="2">
        <v>425</v>
      </c>
    </row>
    <row r="2637" spans="2:13" ht="12.75">
      <c r="B2637" s="278">
        <v>5000</v>
      </c>
      <c r="C2637" s="1" t="s">
        <v>18</v>
      </c>
      <c r="D2637" s="1" t="s">
        <v>1145</v>
      </c>
      <c r="E2637" s="1" t="s">
        <v>1146</v>
      </c>
      <c r="F2637" s="62" t="s">
        <v>1159</v>
      </c>
      <c r="G2637" s="30" t="s">
        <v>169</v>
      </c>
      <c r="H2637" s="316">
        <f t="shared" si="174"/>
        <v>-60000</v>
      </c>
      <c r="I2637" s="256">
        <f t="shared" si="172"/>
        <v>11.764705882352942</v>
      </c>
      <c r="K2637" t="s">
        <v>0</v>
      </c>
      <c r="M2637" s="2">
        <v>425</v>
      </c>
    </row>
    <row r="2638" spans="2:13" ht="12.75">
      <c r="B2638" s="278">
        <v>5000</v>
      </c>
      <c r="C2638" s="1" t="s">
        <v>18</v>
      </c>
      <c r="D2638" s="1" t="s">
        <v>1145</v>
      </c>
      <c r="E2638" s="1" t="s">
        <v>1146</v>
      </c>
      <c r="F2638" s="62" t="s">
        <v>1160</v>
      </c>
      <c r="G2638" s="30" t="s">
        <v>173</v>
      </c>
      <c r="H2638" s="316">
        <f t="shared" si="174"/>
        <v>-65000</v>
      </c>
      <c r="I2638" s="256">
        <f t="shared" si="172"/>
        <v>11.764705882352942</v>
      </c>
      <c r="K2638" t="s">
        <v>0</v>
      </c>
      <c r="M2638" s="2">
        <v>425</v>
      </c>
    </row>
    <row r="2639" spans="2:13" ht="12.75">
      <c r="B2639" s="340">
        <v>5000</v>
      </c>
      <c r="C2639" s="1" t="s">
        <v>18</v>
      </c>
      <c r="D2639" s="1" t="s">
        <v>1145</v>
      </c>
      <c r="E2639" s="1" t="s">
        <v>1146</v>
      </c>
      <c r="F2639" s="62" t="s">
        <v>1161</v>
      </c>
      <c r="G2639" s="30" t="s">
        <v>175</v>
      </c>
      <c r="H2639" s="316">
        <f t="shared" si="174"/>
        <v>-70000</v>
      </c>
      <c r="I2639" s="256">
        <f t="shared" si="172"/>
        <v>11.764705882352942</v>
      </c>
      <c r="K2639" t="s">
        <v>0</v>
      </c>
      <c r="M2639" s="2">
        <v>425</v>
      </c>
    </row>
    <row r="2640" spans="2:13" ht="12.75">
      <c r="B2640" s="278">
        <v>5000</v>
      </c>
      <c r="C2640" s="1" t="s">
        <v>18</v>
      </c>
      <c r="D2640" s="1" t="s">
        <v>1145</v>
      </c>
      <c r="E2640" s="1" t="s">
        <v>1146</v>
      </c>
      <c r="F2640" s="62" t="s">
        <v>1162</v>
      </c>
      <c r="G2640" s="30" t="s">
        <v>301</v>
      </c>
      <c r="H2640" s="316">
        <f t="shared" si="174"/>
        <v>-75000</v>
      </c>
      <c r="I2640" s="256">
        <f t="shared" si="172"/>
        <v>11.764705882352942</v>
      </c>
      <c r="K2640" t="s">
        <v>0</v>
      </c>
      <c r="M2640" s="2">
        <v>425</v>
      </c>
    </row>
    <row r="2641" spans="2:13" ht="12.75">
      <c r="B2641" s="203">
        <v>22000</v>
      </c>
      <c r="C2641" s="1" t="s">
        <v>18</v>
      </c>
      <c r="D2641" s="1" t="s">
        <v>1145</v>
      </c>
      <c r="E2641" s="1" t="s">
        <v>1146</v>
      </c>
      <c r="F2641" s="62" t="s">
        <v>1163</v>
      </c>
      <c r="G2641" s="30" t="s">
        <v>303</v>
      </c>
      <c r="H2641" s="316">
        <f t="shared" si="174"/>
        <v>-97000</v>
      </c>
      <c r="I2641" s="256">
        <f t="shared" si="172"/>
        <v>51.76470588235294</v>
      </c>
      <c r="K2641" t="s">
        <v>0</v>
      </c>
      <c r="M2641" s="2">
        <v>425</v>
      </c>
    </row>
    <row r="2642" spans="2:13" ht="12.75">
      <c r="B2642" s="203">
        <v>10000</v>
      </c>
      <c r="C2642" s="1" t="s">
        <v>18</v>
      </c>
      <c r="D2642" s="1" t="s">
        <v>1145</v>
      </c>
      <c r="E2642" s="1" t="s">
        <v>1146</v>
      </c>
      <c r="F2642" s="62" t="s">
        <v>1164</v>
      </c>
      <c r="G2642" s="30" t="s">
        <v>360</v>
      </c>
      <c r="H2642" s="316">
        <f t="shared" si="174"/>
        <v>-107000</v>
      </c>
      <c r="I2642" s="256">
        <f t="shared" si="172"/>
        <v>23.529411764705884</v>
      </c>
      <c r="K2642" t="s">
        <v>0</v>
      </c>
      <c r="M2642" s="2">
        <v>425</v>
      </c>
    </row>
    <row r="2643" spans="2:13" ht="12.75">
      <c r="B2643" s="203">
        <v>10000</v>
      </c>
      <c r="C2643" s="1" t="s">
        <v>18</v>
      </c>
      <c r="D2643" s="1" t="s">
        <v>1145</v>
      </c>
      <c r="E2643" s="1" t="s">
        <v>1146</v>
      </c>
      <c r="F2643" s="62" t="s">
        <v>1165</v>
      </c>
      <c r="G2643" s="30" t="s">
        <v>362</v>
      </c>
      <c r="H2643" s="316">
        <f t="shared" si="174"/>
        <v>-117000</v>
      </c>
      <c r="I2643" s="256">
        <f t="shared" si="172"/>
        <v>23.529411764705884</v>
      </c>
      <c r="K2643" t="s">
        <v>0</v>
      </c>
      <c r="M2643" s="2">
        <v>425</v>
      </c>
    </row>
    <row r="2644" spans="2:13" ht="12.75">
      <c r="B2644" s="203">
        <v>5000</v>
      </c>
      <c r="C2644" s="1" t="s">
        <v>18</v>
      </c>
      <c r="D2644" s="1" t="s">
        <v>1145</v>
      </c>
      <c r="E2644" s="1" t="s">
        <v>1146</v>
      </c>
      <c r="F2644" s="62" t="s">
        <v>1166</v>
      </c>
      <c r="G2644" s="30" t="s">
        <v>398</v>
      </c>
      <c r="H2644" s="316">
        <f t="shared" si="174"/>
        <v>-122000</v>
      </c>
      <c r="I2644" s="256">
        <f t="shared" si="172"/>
        <v>11.764705882352942</v>
      </c>
      <c r="K2644" t="s">
        <v>0</v>
      </c>
      <c r="M2644" s="2">
        <v>425</v>
      </c>
    </row>
    <row r="2645" spans="2:13" ht="12.75">
      <c r="B2645" s="203">
        <v>10000</v>
      </c>
      <c r="C2645" s="1" t="s">
        <v>18</v>
      </c>
      <c r="D2645" s="1" t="s">
        <v>1145</v>
      </c>
      <c r="E2645" s="1" t="s">
        <v>1146</v>
      </c>
      <c r="F2645" s="62" t="s">
        <v>1167</v>
      </c>
      <c r="G2645" s="30" t="s">
        <v>419</v>
      </c>
      <c r="H2645" s="316">
        <f t="shared" si="174"/>
        <v>-132000</v>
      </c>
      <c r="I2645" s="256">
        <f t="shared" si="172"/>
        <v>23.529411764705884</v>
      </c>
      <c r="K2645" t="s">
        <v>0</v>
      </c>
      <c r="M2645" s="2">
        <v>425</v>
      </c>
    </row>
    <row r="2646" spans="2:13" ht="12.75">
      <c r="B2646" s="203">
        <v>7000</v>
      </c>
      <c r="C2646" s="1" t="s">
        <v>18</v>
      </c>
      <c r="D2646" s="1" t="s">
        <v>1145</v>
      </c>
      <c r="E2646" s="1" t="s">
        <v>1146</v>
      </c>
      <c r="F2646" s="62" t="s">
        <v>1168</v>
      </c>
      <c r="G2646" s="30" t="s">
        <v>364</v>
      </c>
      <c r="H2646" s="316">
        <f t="shared" si="174"/>
        <v>-139000</v>
      </c>
      <c r="I2646" s="256">
        <f t="shared" si="172"/>
        <v>16.470588235294116</v>
      </c>
      <c r="K2646" t="s">
        <v>0</v>
      </c>
      <c r="M2646" s="2">
        <v>425</v>
      </c>
    </row>
    <row r="2647" spans="2:13" ht="12.75">
      <c r="B2647" s="278">
        <v>5000</v>
      </c>
      <c r="C2647" s="1" t="s">
        <v>18</v>
      </c>
      <c r="D2647" s="1" t="s">
        <v>1145</v>
      </c>
      <c r="E2647" s="1" t="s">
        <v>1146</v>
      </c>
      <c r="F2647" s="62" t="s">
        <v>1169</v>
      </c>
      <c r="G2647" s="30" t="s">
        <v>366</v>
      </c>
      <c r="H2647" s="316">
        <f t="shared" si="174"/>
        <v>-144000</v>
      </c>
      <c r="I2647" s="256">
        <f t="shared" si="172"/>
        <v>11.764705882352942</v>
      </c>
      <c r="K2647" t="s">
        <v>0</v>
      </c>
      <c r="M2647" s="2">
        <v>425</v>
      </c>
    </row>
    <row r="2648" spans="2:13" ht="12.75">
      <c r="B2648" s="203">
        <v>5000</v>
      </c>
      <c r="C2648" s="15" t="s">
        <v>18</v>
      </c>
      <c r="D2648" s="1" t="s">
        <v>1145</v>
      </c>
      <c r="E2648" s="1" t="s">
        <v>1146</v>
      </c>
      <c r="F2648" s="62" t="s">
        <v>1170</v>
      </c>
      <c r="G2648" s="30" t="s">
        <v>368</v>
      </c>
      <c r="H2648" s="316">
        <f t="shared" si="174"/>
        <v>-149000</v>
      </c>
      <c r="I2648" s="256">
        <f t="shared" si="172"/>
        <v>11.764705882352942</v>
      </c>
      <c r="K2648" t="s">
        <v>0</v>
      </c>
      <c r="M2648" s="2">
        <v>425</v>
      </c>
    </row>
    <row r="2649" spans="2:13" ht="12.75">
      <c r="B2649" s="203">
        <v>10000</v>
      </c>
      <c r="C2649" s="15" t="s">
        <v>18</v>
      </c>
      <c r="D2649" s="1" t="s">
        <v>1145</v>
      </c>
      <c r="E2649" s="1" t="s">
        <v>1146</v>
      </c>
      <c r="F2649" s="62" t="s">
        <v>1171</v>
      </c>
      <c r="G2649" s="30" t="s">
        <v>370</v>
      </c>
      <c r="H2649" s="316">
        <f t="shared" si="174"/>
        <v>-159000</v>
      </c>
      <c r="I2649" s="256">
        <f t="shared" si="172"/>
        <v>23.529411764705884</v>
      </c>
      <c r="K2649" t="s">
        <v>0</v>
      </c>
      <c r="M2649" s="2">
        <v>425</v>
      </c>
    </row>
    <row r="2650" spans="2:13" ht="12.75">
      <c r="B2650" s="278">
        <v>5000</v>
      </c>
      <c r="C2650" s="1" t="s">
        <v>18</v>
      </c>
      <c r="D2650" s="1" t="s">
        <v>1145</v>
      </c>
      <c r="E2650" s="1" t="s">
        <v>1146</v>
      </c>
      <c r="F2650" s="62" t="s">
        <v>1172</v>
      </c>
      <c r="G2650" s="30" t="s">
        <v>470</v>
      </c>
      <c r="H2650" s="316">
        <f t="shared" si="174"/>
        <v>-164000</v>
      </c>
      <c r="I2650" s="256">
        <f t="shared" si="172"/>
        <v>11.764705882352942</v>
      </c>
      <c r="K2650" t="s">
        <v>0</v>
      </c>
      <c r="M2650" s="2">
        <v>425</v>
      </c>
    </row>
    <row r="2651" spans="2:13" ht="12.75">
      <c r="B2651" s="278">
        <v>5000</v>
      </c>
      <c r="C2651" s="1" t="s">
        <v>18</v>
      </c>
      <c r="D2651" s="1" t="s">
        <v>1145</v>
      </c>
      <c r="E2651" s="1" t="s">
        <v>1146</v>
      </c>
      <c r="F2651" s="62" t="s">
        <v>1173</v>
      </c>
      <c r="G2651" s="30" t="s">
        <v>474</v>
      </c>
      <c r="H2651" s="316">
        <f t="shared" si="174"/>
        <v>-169000</v>
      </c>
      <c r="I2651" s="256">
        <f t="shared" si="172"/>
        <v>11.764705882352942</v>
      </c>
      <c r="K2651" t="s">
        <v>0</v>
      </c>
      <c r="M2651" s="2">
        <v>425</v>
      </c>
    </row>
    <row r="2652" spans="2:13" ht="12.75">
      <c r="B2652" s="278">
        <v>5000</v>
      </c>
      <c r="C2652" s="1" t="s">
        <v>18</v>
      </c>
      <c r="D2652" s="1" t="s">
        <v>1145</v>
      </c>
      <c r="E2652" s="1" t="s">
        <v>1146</v>
      </c>
      <c r="F2652" s="62" t="s">
        <v>1174</v>
      </c>
      <c r="G2652" s="30" t="s">
        <v>488</v>
      </c>
      <c r="H2652" s="316">
        <f t="shared" si="174"/>
        <v>-174000</v>
      </c>
      <c r="I2652" s="256">
        <f t="shared" si="172"/>
        <v>11.764705882352942</v>
      </c>
      <c r="K2652" t="s">
        <v>0</v>
      </c>
      <c r="M2652" s="2">
        <v>425</v>
      </c>
    </row>
    <row r="2653" spans="1:13" s="60" customFormat="1" ht="12.75">
      <c r="A2653" s="14"/>
      <c r="B2653" s="279">
        <f>SUM(B2627:B2652)</f>
        <v>174000</v>
      </c>
      <c r="C2653" s="14" t="s">
        <v>18</v>
      </c>
      <c r="D2653" s="14"/>
      <c r="E2653" s="14"/>
      <c r="F2653" s="21"/>
      <c r="G2653" s="21"/>
      <c r="H2653" s="317">
        <v>0</v>
      </c>
      <c r="I2653" s="318">
        <f t="shared" si="172"/>
        <v>409.4117647058824</v>
      </c>
      <c r="M2653" s="2">
        <v>425</v>
      </c>
    </row>
    <row r="2654" spans="2:13" ht="12.75">
      <c r="B2654" s="278"/>
      <c r="H2654" s="316">
        <f aca="true" t="shared" si="175" ref="H2654:H2685">H2653-B2654</f>
        <v>0</v>
      </c>
      <c r="I2654" s="256">
        <f t="shared" si="172"/>
        <v>0</v>
      </c>
      <c r="M2654" s="2">
        <v>425</v>
      </c>
    </row>
    <row r="2655" spans="2:13" ht="12.75">
      <c r="B2655" s="278"/>
      <c r="H2655" s="316">
        <f t="shared" si="175"/>
        <v>0</v>
      </c>
      <c r="I2655" s="256">
        <f t="shared" si="172"/>
        <v>0</v>
      </c>
      <c r="M2655" s="2">
        <v>425</v>
      </c>
    </row>
    <row r="2656" spans="2:13" ht="12.75">
      <c r="B2656" s="203">
        <v>1000</v>
      </c>
      <c r="C2656" s="15" t="s">
        <v>201</v>
      </c>
      <c r="D2656" s="15" t="s">
        <v>1148</v>
      </c>
      <c r="E2656" s="15"/>
      <c r="F2656" s="30" t="s">
        <v>1175</v>
      </c>
      <c r="G2656" s="33" t="s">
        <v>48</v>
      </c>
      <c r="H2656" s="316">
        <f t="shared" si="175"/>
        <v>-1000</v>
      </c>
      <c r="I2656" s="256">
        <f t="shared" si="172"/>
        <v>2.3529411764705883</v>
      </c>
      <c r="K2656" t="s">
        <v>1146</v>
      </c>
      <c r="M2656" s="2">
        <v>425</v>
      </c>
    </row>
    <row r="2657" spans="1:13" s="18" customFormat="1" ht="12.75">
      <c r="A2657" s="15"/>
      <c r="B2657" s="203">
        <v>800</v>
      </c>
      <c r="C2657" s="15" t="s">
        <v>201</v>
      </c>
      <c r="D2657" s="15" t="s">
        <v>1148</v>
      </c>
      <c r="E2657" s="15"/>
      <c r="F2657" s="30" t="s">
        <v>1175</v>
      </c>
      <c r="G2657" s="33" t="s">
        <v>50</v>
      </c>
      <c r="H2657" s="316">
        <f t="shared" si="175"/>
        <v>-1800</v>
      </c>
      <c r="I2657" s="256">
        <f t="shared" si="172"/>
        <v>1.8823529411764706</v>
      </c>
      <c r="K2657" t="s">
        <v>1146</v>
      </c>
      <c r="M2657" s="2">
        <v>425</v>
      </c>
    </row>
    <row r="2658" spans="2:13" ht="12.75">
      <c r="B2658" s="278">
        <v>600</v>
      </c>
      <c r="C2658" s="15" t="s">
        <v>201</v>
      </c>
      <c r="D2658" s="15" t="s">
        <v>1148</v>
      </c>
      <c r="E2658" s="15"/>
      <c r="F2658" s="30" t="s">
        <v>1175</v>
      </c>
      <c r="G2658" s="30" t="s">
        <v>20</v>
      </c>
      <c r="H2658" s="316">
        <f t="shared" si="175"/>
        <v>-2400</v>
      </c>
      <c r="I2658" s="256">
        <f t="shared" si="172"/>
        <v>1.411764705882353</v>
      </c>
      <c r="K2658" t="s">
        <v>1146</v>
      </c>
      <c r="M2658" s="2">
        <v>425</v>
      </c>
    </row>
    <row r="2659" spans="2:13" ht="12.75">
      <c r="B2659" s="278">
        <v>1200</v>
      </c>
      <c r="C2659" s="15" t="s">
        <v>201</v>
      </c>
      <c r="D2659" s="15" t="s">
        <v>1148</v>
      </c>
      <c r="E2659" s="15"/>
      <c r="F2659" s="30" t="s">
        <v>1175</v>
      </c>
      <c r="G2659" s="30" t="s">
        <v>22</v>
      </c>
      <c r="H2659" s="316">
        <f t="shared" si="175"/>
        <v>-3600</v>
      </c>
      <c r="I2659" s="256">
        <f t="shared" si="172"/>
        <v>2.823529411764706</v>
      </c>
      <c r="K2659" t="s">
        <v>1146</v>
      </c>
      <c r="M2659" s="2">
        <v>425</v>
      </c>
    </row>
    <row r="2660" spans="2:13" ht="12.75">
      <c r="B2660" s="278">
        <v>500</v>
      </c>
      <c r="C2660" s="15" t="s">
        <v>201</v>
      </c>
      <c r="D2660" s="15" t="s">
        <v>1148</v>
      </c>
      <c r="E2660" s="15"/>
      <c r="F2660" s="30" t="s">
        <v>1175</v>
      </c>
      <c r="G2660" s="30" t="s">
        <v>96</v>
      </c>
      <c r="H2660" s="316">
        <f t="shared" si="175"/>
        <v>-4100</v>
      </c>
      <c r="I2660" s="256">
        <f t="shared" si="172"/>
        <v>1.1764705882352942</v>
      </c>
      <c r="K2660" t="s">
        <v>1146</v>
      </c>
      <c r="M2660" s="2">
        <v>425</v>
      </c>
    </row>
    <row r="2661" spans="2:14" ht="12.75">
      <c r="B2661" s="339">
        <v>1000</v>
      </c>
      <c r="C2661" s="15" t="s">
        <v>201</v>
      </c>
      <c r="D2661" s="15" t="s">
        <v>1148</v>
      </c>
      <c r="E2661" s="15"/>
      <c r="F2661" s="30" t="s">
        <v>1175</v>
      </c>
      <c r="G2661" s="30" t="s">
        <v>99</v>
      </c>
      <c r="H2661" s="316">
        <f t="shared" si="175"/>
        <v>-5100</v>
      </c>
      <c r="I2661" s="256">
        <f t="shared" si="172"/>
        <v>2.3529411764705883</v>
      </c>
      <c r="J2661" s="40"/>
      <c r="K2661" t="s">
        <v>1146</v>
      </c>
      <c r="L2661" s="40"/>
      <c r="M2661" s="2">
        <v>425</v>
      </c>
      <c r="N2661" s="42">
        <v>500</v>
      </c>
    </row>
    <row r="2662" spans="2:13" ht="12.75">
      <c r="B2662" s="278">
        <v>1600</v>
      </c>
      <c r="C2662" s="15" t="s">
        <v>201</v>
      </c>
      <c r="D2662" s="15" t="s">
        <v>1148</v>
      </c>
      <c r="E2662" s="15"/>
      <c r="F2662" s="30" t="s">
        <v>1175</v>
      </c>
      <c r="G2662" s="30" t="s">
        <v>800</v>
      </c>
      <c r="H2662" s="316">
        <f t="shared" si="175"/>
        <v>-6700</v>
      </c>
      <c r="I2662" s="256">
        <f t="shared" si="172"/>
        <v>3.764705882352941</v>
      </c>
      <c r="K2662" t="s">
        <v>1146</v>
      </c>
      <c r="M2662" s="2">
        <v>425</v>
      </c>
    </row>
    <row r="2663" spans="2:13" ht="12.75">
      <c r="B2663" s="278">
        <v>1400</v>
      </c>
      <c r="C2663" s="15" t="s">
        <v>201</v>
      </c>
      <c r="D2663" s="15" t="s">
        <v>1148</v>
      </c>
      <c r="E2663" s="15"/>
      <c r="F2663" s="30" t="s">
        <v>1175</v>
      </c>
      <c r="G2663" s="30" t="s">
        <v>897</v>
      </c>
      <c r="H2663" s="316">
        <f t="shared" si="175"/>
        <v>-8100</v>
      </c>
      <c r="I2663" s="256">
        <f t="shared" si="172"/>
        <v>3.2941176470588234</v>
      </c>
      <c r="K2663" t="s">
        <v>1146</v>
      </c>
      <c r="M2663" s="2">
        <v>425</v>
      </c>
    </row>
    <row r="2664" spans="2:13" ht="12.75">
      <c r="B2664" s="278">
        <v>1100</v>
      </c>
      <c r="C2664" s="15" t="s">
        <v>201</v>
      </c>
      <c r="D2664" s="15" t="s">
        <v>1148</v>
      </c>
      <c r="E2664" s="15"/>
      <c r="F2664" s="30" t="s">
        <v>1175</v>
      </c>
      <c r="G2664" s="30" t="s">
        <v>808</v>
      </c>
      <c r="H2664" s="316">
        <f t="shared" si="175"/>
        <v>-9200</v>
      </c>
      <c r="I2664" s="256">
        <f t="shared" si="172"/>
        <v>2.588235294117647</v>
      </c>
      <c r="K2664" t="s">
        <v>1146</v>
      </c>
      <c r="M2664" s="2">
        <v>425</v>
      </c>
    </row>
    <row r="2665" spans="2:13" ht="12.75">
      <c r="B2665" s="278">
        <v>2500</v>
      </c>
      <c r="C2665" s="15" t="s">
        <v>1176</v>
      </c>
      <c r="D2665" s="15" t="s">
        <v>1148</v>
      </c>
      <c r="E2665" s="15"/>
      <c r="F2665" s="30" t="s">
        <v>1175</v>
      </c>
      <c r="G2665" s="30" t="s">
        <v>808</v>
      </c>
      <c r="H2665" s="316">
        <f t="shared" si="175"/>
        <v>-11700</v>
      </c>
      <c r="I2665" s="256">
        <f aca="true" t="shared" si="176" ref="I2665:I2728">+B2665/M2665</f>
        <v>5.882352941176471</v>
      </c>
      <c r="K2665" t="s">
        <v>1146</v>
      </c>
      <c r="M2665" s="2">
        <v>425</v>
      </c>
    </row>
    <row r="2666" spans="2:13" ht="12.75">
      <c r="B2666" s="278">
        <v>800</v>
      </c>
      <c r="C2666" s="15" t="s">
        <v>201</v>
      </c>
      <c r="D2666" s="15" t="s">
        <v>1148</v>
      </c>
      <c r="E2666" s="15"/>
      <c r="F2666" s="30" t="s">
        <v>1175</v>
      </c>
      <c r="G2666" s="30" t="s">
        <v>810</v>
      </c>
      <c r="H2666" s="316">
        <f t="shared" si="175"/>
        <v>-12500</v>
      </c>
      <c r="I2666" s="256">
        <f t="shared" si="176"/>
        <v>1.8823529411764706</v>
      </c>
      <c r="K2666" t="s">
        <v>1146</v>
      </c>
      <c r="M2666" s="2">
        <v>425</v>
      </c>
    </row>
    <row r="2667" spans="2:13" ht="12.75">
      <c r="B2667" s="278">
        <v>700</v>
      </c>
      <c r="C2667" s="15" t="s">
        <v>201</v>
      </c>
      <c r="D2667" s="15" t="s">
        <v>1148</v>
      </c>
      <c r="E2667" s="15"/>
      <c r="F2667" s="30" t="s">
        <v>1175</v>
      </c>
      <c r="G2667" s="30" t="s">
        <v>803</v>
      </c>
      <c r="H2667" s="316">
        <f t="shared" si="175"/>
        <v>-13200</v>
      </c>
      <c r="I2667" s="256">
        <f t="shared" si="176"/>
        <v>1.6470588235294117</v>
      </c>
      <c r="K2667" t="s">
        <v>1146</v>
      </c>
      <c r="M2667" s="2">
        <v>425</v>
      </c>
    </row>
    <row r="2668" spans="2:13" ht="12.75">
      <c r="B2668" s="278">
        <v>1000</v>
      </c>
      <c r="C2668" s="15" t="s">
        <v>201</v>
      </c>
      <c r="D2668" s="15" t="s">
        <v>1148</v>
      </c>
      <c r="E2668" s="15"/>
      <c r="F2668" s="30" t="s">
        <v>1175</v>
      </c>
      <c r="G2668" s="30" t="s">
        <v>827</v>
      </c>
      <c r="H2668" s="316">
        <f t="shared" si="175"/>
        <v>-14200</v>
      </c>
      <c r="I2668" s="256">
        <f t="shared" si="176"/>
        <v>2.3529411764705883</v>
      </c>
      <c r="K2668" t="s">
        <v>1146</v>
      </c>
      <c r="M2668" s="2">
        <v>425</v>
      </c>
    </row>
    <row r="2669" spans="2:13" ht="12.75">
      <c r="B2669" s="278">
        <v>1300</v>
      </c>
      <c r="C2669" s="15" t="s">
        <v>201</v>
      </c>
      <c r="D2669" s="15" t="s">
        <v>1148</v>
      </c>
      <c r="E2669" s="15"/>
      <c r="F2669" s="30" t="s">
        <v>1175</v>
      </c>
      <c r="G2669" s="30" t="s">
        <v>898</v>
      </c>
      <c r="H2669" s="316">
        <f t="shared" si="175"/>
        <v>-15500</v>
      </c>
      <c r="I2669" s="256">
        <f t="shared" si="176"/>
        <v>3.0588235294117645</v>
      </c>
      <c r="K2669" t="s">
        <v>1146</v>
      </c>
      <c r="M2669" s="2">
        <v>425</v>
      </c>
    </row>
    <row r="2670" spans="2:13" ht="12.75">
      <c r="B2670" s="278">
        <v>1400</v>
      </c>
      <c r="C2670" s="15" t="s">
        <v>201</v>
      </c>
      <c r="D2670" s="15" t="s">
        <v>1148</v>
      </c>
      <c r="E2670" s="15"/>
      <c r="F2670" s="30" t="s">
        <v>1175</v>
      </c>
      <c r="G2670" s="30" t="s">
        <v>632</v>
      </c>
      <c r="H2670" s="316">
        <f t="shared" si="175"/>
        <v>-16900</v>
      </c>
      <c r="I2670" s="256">
        <f t="shared" si="176"/>
        <v>3.2941176470588234</v>
      </c>
      <c r="K2670" t="s">
        <v>1146</v>
      </c>
      <c r="M2670" s="2">
        <v>425</v>
      </c>
    </row>
    <row r="2671" spans="2:13" ht="12.75">
      <c r="B2671" s="278">
        <v>1500</v>
      </c>
      <c r="C2671" s="15" t="s">
        <v>201</v>
      </c>
      <c r="D2671" s="15" t="s">
        <v>1148</v>
      </c>
      <c r="E2671" s="15"/>
      <c r="F2671" s="30" t="s">
        <v>1175</v>
      </c>
      <c r="G2671" s="30" t="s">
        <v>640</v>
      </c>
      <c r="H2671" s="316">
        <f t="shared" si="175"/>
        <v>-18400</v>
      </c>
      <c r="I2671" s="256">
        <f t="shared" si="176"/>
        <v>3.5294117647058822</v>
      </c>
      <c r="K2671" t="s">
        <v>1146</v>
      </c>
      <c r="M2671" s="2">
        <v>425</v>
      </c>
    </row>
    <row r="2672" spans="2:13" ht="12.75">
      <c r="B2672" s="278">
        <v>1000</v>
      </c>
      <c r="C2672" s="15" t="s">
        <v>201</v>
      </c>
      <c r="D2672" s="15" t="s">
        <v>1148</v>
      </c>
      <c r="E2672" s="15"/>
      <c r="F2672" s="30" t="s">
        <v>1175</v>
      </c>
      <c r="G2672" s="30" t="s">
        <v>641</v>
      </c>
      <c r="H2672" s="316">
        <f t="shared" si="175"/>
        <v>-19400</v>
      </c>
      <c r="I2672" s="256">
        <f t="shared" si="176"/>
        <v>2.3529411764705883</v>
      </c>
      <c r="K2672" t="s">
        <v>1146</v>
      </c>
      <c r="M2672" s="2">
        <v>425</v>
      </c>
    </row>
    <row r="2673" spans="2:13" ht="12.75">
      <c r="B2673" s="278">
        <v>2500</v>
      </c>
      <c r="C2673" s="15" t="s">
        <v>1176</v>
      </c>
      <c r="D2673" s="15" t="s">
        <v>1148</v>
      </c>
      <c r="E2673" s="15"/>
      <c r="F2673" s="30" t="s">
        <v>1175</v>
      </c>
      <c r="G2673" s="30" t="s">
        <v>808</v>
      </c>
      <c r="H2673" s="316">
        <f t="shared" si="175"/>
        <v>-21900</v>
      </c>
      <c r="I2673" s="256">
        <f t="shared" si="176"/>
        <v>5.882352941176471</v>
      </c>
      <c r="K2673" t="s">
        <v>1146</v>
      </c>
      <c r="M2673" s="2">
        <v>425</v>
      </c>
    </row>
    <row r="2674" spans="2:13" ht="12.75">
      <c r="B2674" s="278">
        <v>500</v>
      </c>
      <c r="C2674" s="15" t="s">
        <v>201</v>
      </c>
      <c r="D2674" s="15" t="s">
        <v>1148</v>
      </c>
      <c r="E2674" s="15"/>
      <c r="F2674" s="30" t="s">
        <v>1175</v>
      </c>
      <c r="G2674" s="30" t="s">
        <v>642</v>
      </c>
      <c r="H2674" s="316">
        <f t="shared" si="175"/>
        <v>-22400</v>
      </c>
      <c r="I2674" s="256">
        <f t="shared" si="176"/>
        <v>1.1764705882352942</v>
      </c>
      <c r="K2674" t="s">
        <v>1146</v>
      </c>
      <c r="M2674" s="2">
        <v>425</v>
      </c>
    </row>
    <row r="2675" spans="2:13" ht="12.75">
      <c r="B2675" s="278">
        <v>1000</v>
      </c>
      <c r="C2675" s="15" t="s">
        <v>201</v>
      </c>
      <c r="D2675" s="15" t="s">
        <v>1148</v>
      </c>
      <c r="E2675" s="15"/>
      <c r="F2675" s="30" t="s">
        <v>1175</v>
      </c>
      <c r="G2675" s="30" t="s">
        <v>900</v>
      </c>
      <c r="H2675" s="316">
        <f t="shared" si="175"/>
        <v>-23400</v>
      </c>
      <c r="I2675" s="256">
        <f t="shared" si="176"/>
        <v>2.3529411764705883</v>
      </c>
      <c r="K2675" t="s">
        <v>1146</v>
      </c>
      <c r="M2675" s="2">
        <v>425</v>
      </c>
    </row>
    <row r="2676" spans="2:13" ht="12.75">
      <c r="B2676" s="278">
        <v>1200</v>
      </c>
      <c r="C2676" s="15" t="s">
        <v>201</v>
      </c>
      <c r="D2676" s="15" t="s">
        <v>1148</v>
      </c>
      <c r="E2676" s="15"/>
      <c r="F2676" s="30" t="s">
        <v>1175</v>
      </c>
      <c r="G2676" s="30" t="s">
        <v>805</v>
      </c>
      <c r="H2676" s="316">
        <f t="shared" si="175"/>
        <v>-24600</v>
      </c>
      <c r="I2676" s="256">
        <f t="shared" si="176"/>
        <v>2.823529411764706</v>
      </c>
      <c r="K2676" t="s">
        <v>1146</v>
      </c>
      <c r="M2676" s="2">
        <v>425</v>
      </c>
    </row>
    <row r="2677" spans="2:13" ht="12.75">
      <c r="B2677" s="278">
        <v>1300</v>
      </c>
      <c r="C2677" s="15" t="s">
        <v>201</v>
      </c>
      <c r="D2677" s="15" t="s">
        <v>1148</v>
      </c>
      <c r="E2677" s="15"/>
      <c r="F2677" s="30" t="s">
        <v>1175</v>
      </c>
      <c r="G2677" s="30" t="s">
        <v>814</v>
      </c>
      <c r="H2677" s="316">
        <f t="shared" si="175"/>
        <v>-25900</v>
      </c>
      <c r="I2677" s="256">
        <f t="shared" si="176"/>
        <v>3.0588235294117645</v>
      </c>
      <c r="K2677" t="s">
        <v>1146</v>
      </c>
      <c r="M2677" s="2">
        <v>425</v>
      </c>
    </row>
    <row r="2678" spans="2:13" ht="12.75">
      <c r="B2678" s="278">
        <v>1200</v>
      </c>
      <c r="C2678" s="15" t="s">
        <v>201</v>
      </c>
      <c r="D2678" s="15" t="s">
        <v>1148</v>
      </c>
      <c r="E2678" s="15"/>
      <c r="F2678" s="30" t="s">
        <v>1175</v>
      </c>
      <c r="G2678" s="30" t="s">
        <v>833</v>
      </c>
      <c r="H2678" s="316">
        <f t="shared" si="175"/>
        <v>-27100</v>
      </c>
      <c r="I2678" s="256">
        <f t="shared" si="176"/>
        <v>2.823529411764706</v>
      </c>
      <c r="K2678" t="s">
        <v>1146</v>
      </c>
      <c r="M2678" s="2">
        <v>425</v>
      </c>
    </row>
    <row r="2679" spans="2:13" ht="12.75">
      <c r="B2679" s="278">
        <v>1000</v>
      </c>
      <c r="C2679" s="15" t="s">
        <v>201</v>
      </c>
      <c r="D2679" s="15" t="s">
        <v>1148</v>
      </c>
      <c r="E2679" s="15"/>
      <c r="F2679" s="30" t="s">
        <v>1175</v>
      </c>
      <c r="G2679" s="30" t="s">
        <v>865</v>
      </c>
      <c r="H2679" s="316">
        <f t="shared" si="175"/>
        <v>-28100</v>
      </c>
      <c r="I2679" s="256">
        <f t="shared" si="176"/>
        <v>2.3529411764705883</v>
      </c>
      <c r="K2679" t="s">
        <v>1146</v>
      </c>
      <c r="M2679" s="2">
        <v>425</v>
      </c>
    </row>
    <row r="2680" spans="2:13" ht="12.75">
      <c r="B2680" s="278">
        <v>800</v>
      </c>
      <c r="C2680" s="15" t="s">
        <v>201</v>
      </c>
      <c r="D2680" s="15" t="s">
        <v>1148</v>
      </c>
      <c r="E2680" s="15"/>
      <c r="F2680" s="30" t="s">
        <v>1175</v>
      </c>
      <c r="G2680" s="30" t="s">
        <v>868</v>
      </c>
      <c r="H2680" s="316">
        <f t="shared" si="175"/>
        <v>-28900</v>
      </c>
      <c r="I2680" s="256">
        <f t="shared" si="176"/>
        <v>1.8823529411764706</v>
      </c>
      <c r="K2680" t="s">
        <v>1146</v>
      </c>
      <c r="M2680" s="2">
        <v>425</v>
      </c>
    </row>
    <row r="2681" spans="2:13" ht="12.75">
      <c r="B2681" s="278">
        <v>1500</v>
      </c>
      <c r="C2681" s="15" t="s">
        <v>1210</v>
      </c>
      <c r="D2681" s="15" t="s">
        <v>1148</v>
      </c>
      <c r="E2681" s="15"/>
      <c r="F2681" s="30" t="s">
        <v>1175</v>
      </c>
      <c r="G2681" s="30" t="s">
        <v>868</v>
      </c>
      <c r="H2681" s="316">
        <f t="shared" si="175"/>
        <v>-30400</v>
      </c>
      <c r="I2681" s="256">
        <f t="shared" si="176"/>
        <v>3.5294117647058822</v>
      </c>
      <c r="K2681" t="s">
        <v>1146</v>
      </c>
      <c r="M2681" s="2">
        <v>425</v>
      </c>
    </row>
    <row r="2682" spans="2:13" ht="12.75">
      <c r="B2682" s="278">
        <v>900</v>
      </c>
      <c r="C2682" s="15" t="s">
        <v>201</v>
      </c>
      <c r="D2682" s="15" t="s">
        <v>1148</v>
      </c>
      <c r="E2682" s="15"/>
      <c r="F2682" s="30" t="s">
        <v>1175</v>
      </c>
      <c r="G2682" s="30" t="s">
        <v>835</v>
      </c>
      <c r="H2682" s="316">
        <f t="shared" si="175"/>
        <v>-31300</v>
      </c>
      <c r="I2682" s="256">
        <f t="shared" si="176"/>
        <v>2.1176470588235294</v>
      </c>
      <c r="K2682" t="s">
        <v>1146</v>
      </c>
      <c r="M2682" s="2">
        <v>425</v>
      </c>
    </row>
    <row r="2683" spans="2:13" ht="12.75">
      <c r="B2683" s="278">
        <v>1000</v>
      </c>
      <c r="C2683" s="15" t="s">
        <v>201</v>
      </c>
      <c r="D2683" s="15" t="s">
        <v>1148</v>
      </c>
      <c r="E2683" s="15"/>
      <c r="F2683" s="30" t="s">
        <v>1175</v>
      </c>
      <c r="G2683" s="30" t="s">
        <v>899</v>
      </c>
      <c r="H2683" s="316">
        <f t="shared" si="175"/>
        <v>-32300</v>
      </c>
      <c r="I2683" s="256">
        <f t="shared" si="176"/>
        <v>2.3529411764705883</v>
      </c>
      <c r="K2683" t="s">
        <v>1146</v>
      </c>
      <c r="M2683" s="2">
        <v>425</v>
      </c>
    </row>
    <row r="2684" spans="2:13" ht="12.75">
      <c r="B2684" s="278">
        <v>1000</v>
      </c>
      <c r="C2684" s="15" t="s">
        <v>201</v>
      </c>
      <c r="D2684" s="15" t="s">
        <v>1148</v>
      </c>
      <c r="E2684" s="15"/>
      <c r="F2684" s="30" t="s">
        <v>1175</v>
      </c>
      <c r="G2684" s="30" t="s">
        <v>871</v>
      </c>
      <c r="H2684" s="316">
        <f t="shared" si="175"/>
        <v>-33300</v>
      </c>
      <c r="I2684" s="256">
        <f t="shared" si="176"/>
        <v>2.3529411764705883</v>
      </c>
      <c r="K2684" t="s">
        <v>1146</v>
      </c>
      <c r="M2684" s="2">
        <v>425</v>
      </c>
    </row>
    <row r="2685" spans="2:13" ht="12.75">
      <c r="B2685" s="278">
        <v>800</v>
      </c>
      <c r="C2685" s="15" t="s">
        <v>201</v>
      </c>
      <c r="D2685" s="15" t="s">
        <v>1148</v>
      </c>
      <c r="E2685" s="15"/>
      <c r="F2685" s="30" t="s">
        <v>1175</v>
      </c>
      <c r="G2685" s="30" t="s">
        <v>812</v>
      </c>
      <c r="H2685" s="316">
        <f t="shared" si="175"/>
        <v>-34100</v>
      </c>
      <c r="I2685" s="256">
        <f t="shared" si="176"/>
        <v>1.8823529411764706</v>
      </c>
      <c r="K2685" t="s">
        <v>1146</v>
      </c>
      <c r="M2685" s="2">
        <v>425</v>
      </c>
    </row>
    <row r="2686" spans="1:13" s="60" customFormat="1" ht="12.75">
      <c r="A2686" s="14"/>
      <c r="B2686" s="279">
        <f>SUM(B2656:B2685)</f>
        <v>34100</v>
      </c>
      <c r="C2686" s="14" t="s">
        <v>1177</v>
      </c>
      <c r="D2686" s="14"/>
      <c r="E2686" s="14"/>
      <c r="F2686" s="21"/>
      <c r="G2686" s="21"/>
      <c r="H2686" s="317">
        <v>0</v>
      </c>
      <c r="I2686" s="318">
        <f t="shared" si="176"/>
        <v>80.23529411764706</v>
      </c>
      <c r="M2686" s="2">
        <v>425</v>
      </c>
    </row>
    <row r="2687" spans="2:13" ht="12.75">
      <c r="B2687" s="278"/>
      <c r="H2687" s="316">
        <f>H2686-B2687</f>
        <v>0</v>
      </c>
      <c r="I2687" s="256">
        <f t="shared" si="176"/>
        <v>0</v>
      </c>
      <c r="M2687" s="2">
        <v>425</v>
      </c>
    </row>
    <row r="2688" spans="2:13" ht="12.75">
      <c r="B2688" s="278"/>
      <c r="H2688" s="316">
        <f>H2687-B2688</f>
        <v>0</v>
      </c>
      <c r="I2688" s="256">
        <f t="shared" si="176"/>
        <v>0</v>
      </c>
      <c r="M2688" s="2">
        <v>425</v>
      </c>
    </row>
    <row r="2689" spans="2:13" ht="12.75">
      <c r="B2689" s="278"/>
      <c r="H2689" s="316">
        <f>H2688-B2689</f>
        <v>0</v>
      </c>
      <c r="I2689" s="256">
        <f t="shared" si="176"/>
        <v>0</v>
      </c>
      <c r="M2689" s="2">
        <v>425</v>
      </c>
    </row>
    <row r="2690" spans="2:13" ht="12.75">
      <c r="B2690" s="278"/>
      <c r="H2690" s="316">
        <f>H2689-B2690</f>
        <v>0</v>
      </c>
      <c r="I2690" s="256">
        <f t="shared" si="176"/>
        <v>0</v>
      </c>
      <c r="M2690" s="2">
        <v>425</v>
      </c>
    </row>
    <row r="2691" spans="2:13" ht="12.75">
      <c r="B2691" s="278">
        <v>0</v>
      </c>
      <c r="C2691" s="1" t="s">
        <v>1409</v>
      </c>
      <c r="D2691" s="1" t="s">
        <v>1148</v>
      </c>
      <c r="E2691" s="1" t="s">
        <v>1608</v>
      </c>
      <c r="F2691" s="85" t="s">
        <v>1320</v>
      </c>
      <c r="G2691" s="33" t="s">
        <v>800</v>
      </c>
      <c r="H2691" s="316">
        <f>H2690-B2691</f>
        <v>0</v>
      </c>
      <c r="I2691" s="256">
        <f t="shared" si="176"/>
        <v>0</v>
      </c>
      <c r="M2691" s="2">
        <v>425</v>
      </c>
    </row>
    <row r="2692" spans="1:13" ht="12.75">
      <c r="A2692" s="14"/>
      <c r="B2692" s="279">
        <f>SUM(B2691:B2691)</f>
        <v>0</v>
      </c>
      <c r="C2692" s="14" t="s">
        <v>1608</v>
      </c>
      <c r="D2692" s="14"/>
      <c r="E2692" s="14"/>
      <c r="F2692" s="119"/>
      <c r="G2692" s="21"/>
      <c r="H2692" s="317">
        <v>0</v>
      </c>
      <c r="I2692" s="318">
        <f t="shared" si="176"/>
        <v>0</v>
      </c>
      <c r="J2692" s="60"/>
      <c r="K2692" s="60"/>
      <c r="L2692" s="60"/>
      <c r="M2692" s="2">
        <v>425</v>
      </c>
    </row>
    <row r="2693" spans="1:13" s="18" customFormat="1" ht="12.75">
      <c r="A2693" s="15"/>
      <c r="B2693" s="35"/>
      <c r="C2693" s="15"/>
      <c r="D2693" s="15"/>
      <c r="E2693" s="15"/>
      <c r="F2693" s="34"/>
      <c r="G2693" s="33"/>
      <c r="H2693" s="316">
        <f>H2692-B2693</f>
        <v>0</v>
      </c>
      <c r="I2693" s="256">
        <f t="shared" si="176"/>
        <v>0</v>
      </c>
      <c r="M2693" s="2">
        <v>425</v>
      </c>
    </row>
    <row r="2694" spans="1:13" s="60" customFormat="1" ht="12.75">
      <c r="A2694" s="14"/>
      <c r="B2694" s="110"/>
      <c r="C2694" s="14" t="s">
        <v>1609</v>
      </c>
      <c r="D2694" s="14"/>
      <c r="E2694" s="14"/>
      <c r="F2694" s="119"/>
      <c r="G2694" s="21"/>
      <c r="H2694" s="317"/>
      <c r="I2694" s="318">
        <f t="shared" si="176"/>
        <v>0</v>
      </c>
      <c r="M2694" s="61">
        <v>425</v>
      </c>
    </row>
    <row r="2695" spans="2:13" ht="12.75">
      <c r="B2695" s="9"/>
      <c r="H2695" s="316">
        <f>H2694-B2695</f>
        <v>0</v>
      </c>
      <c r="I2695" s="256">
        <f t="shared" si="176"/>
        <v>0</v>
      </c>
      <c r="M2695" s="2">
        <v>425</v>
      </c>
    </row>
    <row r="2696" spans="2:13" ht="12.75">
      <c r="B2696" s="9"/>
      <c r="H2696" s="316">
        <f>H2695-B2696</f>
        <v>0</v>
      </c>
      <c r="I2696" s="256">
        <f t="shared" si="176"/>
        <v>0</v>
      </c>
      <c r="M2696" s="2">
        <v>425</v>
      </c>
    </row>
    <row r="2697" spans="1:13" ht="13.5" thickBot="1">
      <c r="A2697" s="45"/>
      <c r="B2697" s="116">
        <f>+B2729+B2790+B2826+B2891+B2896+B2902+B2905+B2920</f>
        <v>1098054</v>
      </c>
      <c r="C2697" s="45"/>
      <c r="D2697" s="117" t="s">
        <v>448</v>
      </c>
      <c r="E2697" s="45"/>
      <c r="F2697" s="113"/>
      <c r="G2697" s="50"/>
      <c r="H2697" s="320">
        <f>H2696-B2697</f>
        <v>-1098054</v>
      </c>
      <c r="I2697" s="321">
        <f t="shared" si="176"/>
        <v>2583.656470588235</v>
      </c>
      <c r="J2697" s="53"/>
      <c r="K2697" s="53"/>
      <c r="L2697" s="53"/>
      <c r="M2697" s="2">
        <v>425</v>
      </c>
    </row>
    <row r="2698" spans="2:13" ht="12.75">
      <c r="B2698" s="74"/>
      <c r="H2698" s="316">
        <v>0</v>
      </c>
      <c r="I2698" s="256">
        <f t="shared" si="176"/>
        <v>0</v>
      </c>
      <c r="M2698" s="2">
        <v>425</v>
      </c>
    </row>
    <row r="2699" spans="2:13" ht="12.75">
      <c r="B2699" s="74"/>
      <c r="H2699" s="316">
        <f aca="true" t="shared" si="177" ref="H2699:H2728">H2698-B2699</f>
        <v>0</v>
      </c>
      <c r="I2699" s="256">
        <f t="shared" si="176"/>
        <v>0</v>
      </c>
      <c r="M2699" s="2">
        <v>425</v>
      </c>
    </row>
    <row r="2700" spans="2:13" ht="12.75">
      <c r="B2700" s="278">
        <v>2500</v>
      </c>
      <c r="C2700" s="1" t="s">
        <v>18</v>
      </c>
      <c r="D2700" s="15" t="s">
        <v>448</v>
      </c>
      <c r="E2700" s="1" t="s">
        <v>1133</v>
      </c>
      <c r="F2700" s="62" t="s">
        <v>1178</v>
      </c>
      <c r="G2700" s="30" t="s">
        <v>48</v>
      </c>
      <c r="H2700" s="316">
        <f t="shared" si="177"/>
        <v>-2500</v>
      </c>
      <c r="I2700" s="256">
        <f t="shared" si="176"/>
        <v>5.882352941176471</v>
      </c>
      <c r="K2700" t="s">
        <v>0</v>
      </c>
      <c r="M2700" s="2">
        <v>425</v>
      </c>
    </row>
    <row r="2701" spans="2:13" ht="12.75">
      <c r="B2701" s="203">
        <v>7500</v>
      </c>
      <c r="C2701" s="15" t="s">
        <v>18</v>
      </c>
      <c r="D2701" s="1" t="s">
        <v>448</v>
      </c>
      <c r="E2701" s="1" t="s">
        <v>1133</v>
      </c>
      <c r="F2701" s="62" t="s">
        <v>1179</v>
      </c>
      <c r="G2701" s="30" t="s">
        <v>50</v>
      </c>
      <c r="H2701" s="316">
        <f t="shared" si="177"/>
        <v>-10000</v>
      </c>
      <c r="I2701" s="256">
        <f t="shared" si="176"/>
        <v>17.647058823529413</v>
      </c>
      <c r="K2701" t="s">
        <v>0</v>
      </c>
      <c r="M2701" s="2">
        <v>425</v>
      </c>
    </row>
    <row r="2702" spans="2:13" ht="12.75">
      <c r="B2702" s="278">
        <v>5000</v>
      </c>
      <c r="C2702" s="1" t="s">
        <v>18</v>
      </c>
      <c r="D2702" s="1" t="s">
        <v>448</v>
      </c>
      <c r="E2702" s="1" t="s">
        <v>1133</v>
      </c>
      <c r="F2702" s="62" t="s">
        <v>1180</v>
      </c>
      <c r="G2702" s="30" t="s">
        <v>20</v>
      </c>
      <c r="H2702" s="316">
        <f t="shared" si="177"/>
        <v>-15000</v>
      </c>
      <c r="I2702" s="256">
        <f t="shared" si="176"/>
        <v>11.764705882352942</v>
      </c>
      <c r="K2702" t="s">
        <v>0</v>
      </c>
      <c r="M2702" s="2">
        <v>425</v>
      </c>
    </row>
    <row r="2703" spans="2:13" ht="12.75">
      <c r="B2703" s="278">
        <v>5000</v>
      </c>
      <c r="C2703" s="1" t="s">
        <v>18</v>
      </c>
      <c r="D2703" s="1" t="s">
        <v>448</v>
      </c>
      <c r="E2703" s="1" t="s">
        <v>1133</v>
      </c>
      <c r="F2703" s="62" t="s">
        <v>1181</v>
      </c>
      <c r="G2703" s="30" t="s">
        <v>22</v>
      </c>
      <c r="H2703" s="316">
        <f t="shared" si="177"/>
        <v>-20000</v>
      </c>
      <c r="I2703" s="256">
        <f t="shared" si="176"/>
        <v>11.764705882352942</v>
      </c>
      <c r="K2703" t="s">
        <v>0</v>
      </c>
      <c r="M2703" s="2">
        <v>425</v>
      </c>
    </row>
    <row r="2704" spans="2:13" ht="12.75">
      <c r="B2704" s="278">
        <v>5000</v>
      </c>
      <c r="C2704" s="1" t="s">
        <v>18</v>
      </c>
      <c r="D2704" s="1" t="s">
        <v>448</v>
      </c>
      <c r="E2704" s="1" t="s">
        <v>1133</v>
      </c>
      <c r="F2704" s="62" t="s">
        <v>1182</v>
      </c>
      <c r="G2704" s="30" t="s">
        <v>1183</v>
      </c>
      <c r="H2704" s="316">
        <f t="shared" si="177"/>
        <v>-25000</v>
      </c>
      <c r="I2704" s="256">
        <f t="shared" si="176"/>
        <v>11.764705882352942</v>
      </c>
      <c r="K2704" t="s">
        <v>0</v>
      </c>
      <c r="M2704" s="2">
        <v>425</v>
      </c>
    </row>
    <row r="2705" spans="2:13" ht="12.75">
      <c r="B2705" s="278">
        <v>5000</v>
      </c>
      <c r="C2705" s="1" t="s">
        <v>18</v>
      </c>
      <c r="D2705" s="1" t="s">
        <v>448</v>
      </c>
      <c r="E2705" s="1" t="s">
        <v>1133</v>
      </c>
      <c r="F2705" s="62" t="s">
        <v>1184</v>
      </c>
      <c r="G2705" s="30" t="s">
        <v>84</v>
      </c>
      <c r="H2705" s="316">
        <f t="shared" si="177"/>
        <v>-30000</v>
      </c>
      <c r="I2705" s="256">
        <f t="shared" si="176"/>
        <v>11.764705882352942</v>
      </c>
      <c r="K2705" t="s">
        <v>0</v>
      </c>
      <c r="M2705" s="2">
        <v>425</v>
      </c>
    </row>
    <row r="2706" spans="2:13" ht="12.75">
      <c r="B2706" s="278">
        <v>2500</v>
      </c>
      <c r="C2706" s="1" t="s">
        <v>18</v>
      </c>
      <c r="D2706" s="1" t="s">
        <v>448</v>
      </c>
      <c r="E2706" s="1" t="s">
        <v>1133</v>
      </c>
      <c r="F2706" s="62" t="s">
        <v>1185</v>
      </c>
      <c r="G2706" s="30" t="s">
        <v>150</v>
      </c>
      <c r="H2706" s="316">
        <f t="shared" si="177"/>
        <v>-32500</v>
      </c>
      <c r="I2706" s="256">
        <f t="shared" si="176"/>
        <v>5.882352941176471</v>
      </c>
      <c r="K2706" t="s">
        <v>0</v>
      </c>
      <c r="M2706" s="2">
        <v>425</v>
      </c>
    </row>
    <row r="2707" spans="2:13" ht="12.75">
      <c r="B2707" s="278">
        <v>2500</v>
      </c>
      <c r="C2707" s="1" t="s">
        <v>18</v>
      </c>
      <c r="D2707" s="1" t="s">
        <v>448</v>
      </c>
      <c r="E2707" s="1" t="s">
        <v>1133</v>
      </c>
      <c r="F2707" s="62" t="s">
        <v>1186</v>
      </c>
      <c r="G2707" s="30" t="s">
        <v>152</v>
      </c>
      <c r="H2707" s="316">
        <f t="shared" si="177"/>
        <v>-35000</v>
      </c>
      <c r="I2707" s="256">
        <f t="shared" si="176"/>
        <v>5.882352941176471</v>
      </c>
      <c r="K2707" t="s">
        <v>0</v>
      </c>
      <c r="M2707" s="2">
        <v>425</v>
      </c>
    </row>
    <row r="2708" spans="2:13" ht="12.75">
      <c r="B2708" s="278">
        <v>5000</v>
      </c>
      <c r="C2708" s="1" t="s">
        <v>18</v>
      </c>
      <c r="D2708" s="1" t="s">
        <v>448</v>
      </c>
      <c r="E2708" s="1" t="s">
        <v>1133</v>
      </c>
      <c r="F2708" s="62" t="s">
        <v>1187</v>
      </c>
      <c r="G2708" s="30" t="s">
        <v>132</v>
      </c>
      <c r="H2708" s="316">
        <f t="shared" si="177"/>
        <v>-40000</v>
      </c>
      <c r="I2708" s="256">
        <f t="shared" si="176"/>
        <v>11.764705882352942</v>
      </c>
      <c r="K2708" t="s">
        <v>0</v>
      </c>
      <c r="M2708" s="2">
        <v>425</v>
      </c>
    </row>
    <row r="2709" spans="2:13" ht="12.75">
      <c r="B2709" s="278">
        <v>5000</v>
      </c>
      <c r="C2709" s="1" t="s">
        <v>0</v>
      </c>
      <c r="D2709" s="1" t="s">
        <v>448</v>
      </c>
      <c r="E2709" s="1" t="s">
        <v>1133</v>
      </c>
      <c r="F2709" s="62" t="s">
        <v>1188</v>
      </c>
      <c r="G2709" s="30" t="s">
        <v>37</v>
      </c>
      <c r="H2709" s="316">
        <f t="shared" si="177"/>
        <v>-45000</v>
      </c>
      <c r="I2709" s="256">
        <f t="shared" si="176"/>
        <v>11.764705882352942</v>
      </c>
      <c r="K2709" t="s">
        <v>0</v>
      </c>
      <c r="M2709" s="2">
        <v>425</v>
      </c>
    </row>
    <row r="2710" spans="2:13" ht="12.75">
      <c r="B2710" s="278">
        <v>2500</v>
      </c>
      <c r="C2710" s="1" t="s">
        <v>18</v>
      </c>
      <c r="D2710" s="1" t="s">
        <v>448</v>
      </c>
      <c r="E2710" s="1" t="s">
        <v>1133</v>
      </c>
      <c r="F2710" s="62" t="s">
        <v>1189</v>
      </c>
      <c r="G2710" s="30" t="s">
        <v>165</v>
      </c>
      <c r="H2710" s="316">
        <f t="shared" si="177"/>
        <v>-47500</v>
      </c>
      <c r="I2710" s="256">
        <f t="shared" si="176"/>
        <v>5.882352941176471</v>
      </c>
      <c r="K2710" t="s">
        <v>0</v>
      </c>
      <c r="M2710" s="2">
        <v>425</v>
      </c>
    </row>
    <row r="2711" spans="2:13" ht="12.75">
      <c r="B2711" s="203">
        <v>5000</v>
      </c>
      <c r="C2711" s="1" t="s">
        <v>18</v>
      </c>
      <c r="D2711" s="1" t="s">
        <v>448</v>
      </c>
      <c r="E2711" s="1" t="s">
        <v>1133</v>
      </c>
      <c r="F2711" s="62" t="s">
        <v>1190</v>
      </c>
      <c r="G2711" s="30" t="s">
        <v>167</v>
      </c>
      <c r="H2711" s="316">
        <f t="shared" si="177"/>
        <v>-52500</v>
      </c>
      <c r="I2711" s="256">
        <f t="shared" si="176"/>
        <v>11.764705882352942</v>
      </c>
      <c r="K2711" t="s">
        <v>0</v>
      </c>
      <c r="M2711" s="2">
        <v>425</v>
      </c>
    </row>
    <row r="2712" spans="2:13" ht="12.75">
      <c r="B2712" s="203">
        <v>7500</v>
      </c>
      <c r="C2712" s="15" t="s">
        <v>18</v>
      </c>
      <c r="D2712" s="1" t="s">
        <v>448</v>
      </c>
      <c r="E2712" s="1" t="s">
        <v>1133</v>
      </c>
      <c r="F2712" s="62" t="s">
        <v>1191</v>
      </c>
      <c r="G2712" s="30" t="s">
        <v>169</v>
      </c>
      <c r="H2712" s="316">
        <f t="shared" si="177"/>
        <v>-60000</v>
      </c>
      <c r="I2712" s="256">
        <f t="shared" si="176"/>
        <v>17.647058823529413</v>
      </c>
      <c r="K2712" t="s">
        <v>0</v>
      </c>
      <c r="M2712" s="2">
        <v>425</v>
      </c>
    </row>
    <row r="2713" spans="2:13" ht="12.75">
      <c r="B2713" s="278">
        <v>2500</v>
      </c>
      <c r="C2713" s="1" t="s">
        <v>18</v>
      </c>
      <c r="D2713" s="62" t="s">
        <v>448</v>
      </c>
      <c r="E2713" s="1" t="s">
        <v>1133</v>
      </c>
      <c r="F2713" s="62" t="s">
        <v>1192</v>
      </c>
      <c r="G2713" s="30" t="s">
        <v>173</v>
      </c>
      <c r="H2713" s="316">
        <f t="shared" si="177"/>
        <v>-62500</v>
      </c>
      <c r="I2713" s="256">
        <f t="shared" si="176"/>
        <v>5.882352941176471</v>
      </c>
      <c r="K2713" t="s">
        <v>0</v>
      </c>
      <c r="M2713" s="2">
        <v>425</v>
      </c>
    </row>
    <row r="2714" spans="2:13" ht="12.75">
      <c r="B2714" s="278">
        <v>5000</v>
      </c>
      <c r="C2714" s="1" t="s">
        <v>18</v>
      </c>
      <c r="D2714" s="1" t="s">
        <v>448</v>
      </c>
      <c r="E2714" s="1" t="s">
        <v>1133</v>
      </c>
      <c r="F2714" s="62" t="s">
        <v>1193</v>
      </c>
      <c r="G2714" s="30" t="s">
        <v>175</v>
      </c>
      <c r="H2714" s="316">
        <f t="shared" si="177"/>
        <v>-67500</v>
      </c>
      <c r="I2714" s="256">
        <f t="shared" si="176"/>
        <v>11.764705882352942</v>
      </c>
      <c r="K2714" t="s">
        <v>0</v>
      </c>
      <c r="M2714" s="2">
        <v>425</v>
      </c>
    </row>
    <row r="2715" spans="2:13" ht="12.75">
      <c r="B2715" s="278">
        <v>5000</v>
      </c>
      <c r="C2715" s="1" t="s">
        <v>18</v>
      </c>
      <c r="D2715" s="1" t="s">
        <v>448</v>
      </c>
      <c r="E2715" s="1" t="s">
        <v>1133</v>
      </c>
      <c r="F2715" s="62" t="s">
        <v>1194</v>
      </c>
      <c r="G2715" s="30" t="s">
        <v>301</v>
      </c>
      <c r="H2715" s="316">
        <f t="shared" si="177"/>
        <v>-72500</v>
      </c>
      <c r="I2715" s="256">
        <f t="shared" si="176"/>
        <v>11.764705882352942</v>
      </c>
      <c r="K2715" t="s">
        <v>0</v>
      </c>
      <c r="M2715" s="2">
        <v>425</v>
      </c>
    </row>
    <row r="2716" spans="2:13" ht="12.75">
      <c r="B2716" s="278">
        <v>5000</v>
      </c>
      <c r="C2716" s="1" t="s">
        <v>18</v>
      </c>
      <c r="D2716" s="1" t="s">
        <v>448</v>
      </c>
      <c r="E2716" s="1" t="s">
        <v>1133</v>
      </c>
      <c r="F2716" s="62" t="s">
        <v>1195</v>
      </c>
      <c r="G2716" s="30" t="s">
        <v>303</v>
      </c>
      <c r="H2716" s="316">
        <f t="shared" si="177"/>
        <v>-77500</v>
      </c>
      <c r="I2716" s="256">
        <f t="shared" si="176"/>
        <v>11.764705882352942</v>
      </c>
      <c r="K2716" t="s">
        <v>0</v>
      </c>
      <c r="M2716" s="2">
        <v>425</v>
      </c>
    </row>
    <row r="2717" spans="2:13" ht="12.75">
      <c r="B2717" s="278">
        <v>5000</v>
      </c>
      <c r="C2717" s="1" t="s">
        <v>18</v>
      </c>
      <c r="D2717" s="1" t="s">
        <v>448</v>
      </c>
      <c r="E2717" s="1" t="s">
        <v>1133</v>
      </c>
      <c r="F2717" s="62" t="s">
        <v>1196</v>
      </c>
      <c r="G2717" s="30" t="s">
        <v>360</v>
      </c>
      <c r="H2717" s="316">
        <f t="shared" si="177"/>
        <v>-82500</v>
      </c>
      <c r="I2717" s="256">
        <f t="shared" si="176"/>
        <v>11.764705882352942</v>
      </c>
      <c r="K2717" t="s">
        <v>0</v>
      </c>
      <c r="M2717" s="2">
        <v>425</v>
      </c>
    </row>
    <row r="2718" spans="2:13" ht="12.75">
      <c r="B2718" s="278">
        <v>5000</v>
      </c>
      <c r="C2718" s="1" t="s">
        <v>18</v>
      </c>
      <c r="D2718" s="1" t="s">
        <v>448</v>
      </c>
      <c r="E2718" s="1" t="s">
        <v>1133</v>
      </c>
      <c r="F2718" s="62" t="s">
        <v>1197</v>
      </c>
      <c r="G2718" s="30" t="s">
        <v>362</v>
      </c>
      <c r="H2718" s="316">
        <f t="shared" si="177"/>
        <v>-87500</v>
      </c>
      <c r="I2718" s="256">
        <f t="shared" si="176"/>
        <v>11.764705882352942</v>
      </c>
      <c r="K2718" t="s">
        <v>0</v>
      </c>
      <c r="M2718" s="2">
        <v>425</v>
      </c>
    </row>
    <row r="2719" spans="2:13" ht="12.75">
      <c r="B2719" s="278">
        <v>2500</v>
      </c>
      <c r="C2719" s="1" t="s">
        <v>18</v>
      </c>
      <c r="D2719" s="1" t="s">
        <v>448</v>
      </c>
      <c r="E2719" s="1" t="s">
        <v>1133</v>
      </c>
      <c r="F2719" s="62" t="s">
        <v>1198</v>
      </c>
      <c r="G2719" s="30" t="s">
        <v>398</v>
      </c>
      <c r="H2719" s="316">
        <f t="shared" si="177"/>
        <v>-90000</v>
      </c>
      <c r="I2719" s="256">
        <f t="shared" si="176"/>
        <v>5.882352941176471</v>
      </c>
      <c r="K2719" t="s">
        <v>0</v>
      </c>
      <c r="M2719" s="2">
        <v>425</v>
      </c>
    </row>
    <row r="2720" spans="2:13" ht="12.75">
      <c r="B2720" s="278">
        <v>2500</v>
      </c>
      <c r="C2720" s="1" t="s">
        <v>18</v>
      </c>
      <c r="D2720" s="1" t="s">
        <v>448</v>
      </c>
      <c r="E2720" s="1" t="s">
        <v>1133</v>
      </c>
      <c r="F2720" s="62" t="s">
        <v>1199</v>
      </c>
      <c r="G2720" s="30" t="s">
        <v>419</v>
      </c>
      <c r="H2720" s="316">
        <f t="shared" si="177"/>
        <v>-92500</v>
      </c>
      <c r="I2720" s="256">
        <f t="shared" si="176"/>
        <v>5.882352941176471</v>
      </c>
      <c r="K2720" t="s">
        <v>0</v>
      </c>
      <c r="M2720" s="2">
        <v>425</v>
      </c>
    </row>
    <row r="2721" spans="2:13" ht="12.75">
      <c r="B2721" s="278">
        <v>5000</v>
      </c>
      <c r="C2721" s="1" t="s">
        <v>18</v>
      </c>
      <c r="D2721" s="1" t="s">
        <v>448</v>
      </c>
      <c r="E2721" s="1" t="s">
        <v>1133</v>
      </c>
      <c r="F2721" s="62" t="s">
        <v>1200</v>
      </c>
      <c r="G2721" s="30" t="s">
        <v>364</v>
      </c>
      <c r="H2721" s="316">
        <f t="shared" si="177"/>
        <v>-97500</v>
      </c>
      <c r="I2721" s="256">
        <f t="shared" si="176"/>
        <v>11.764705882352942</v>
      </c>
      <c r="K2721" t="s">
        <v>0</v>
      </c>
      <c r="M2721" s="2">
        <v>425</v>
      </c>
    </row>
    <row r="2722" spans="2:13" ht="12.75">
      <c r="B2722" s="278">
        <v>5000</v>
      </c>
      <c r="C2722" s="1" t="s">
        <v>18</v>
      </c>
      <c r="D2722" s="1" t="s">
        <v>448</v>
      </c>
      <c r="E2722" s="1" t="s">
        <v>1133</v>
      </c>
      <c r="F2722" s="62" t="s">
        <v>1202</v>
      </c>
      <c r="G2722" s="30" t="s">
        <v>366</v>
      </c>
      <c r="H2722" s="316">
        <f t="shared" si="177"/>
        <v>-102500</v>
      </c>
      <c r="I2722" s="256">
        <f t="shared" si="176"/>
        <v>11.764705882352942</v>
      </c>
      <c r="K2722" t="s">
        <v>0</v>
      </c>
      <c r="M2722" s="2">
        <v>425</v>
      </c>
    </row>
    <row r="2723" spans="2:13" ht="12.75">
      <c r="B2723" s="278">
        <v>2500</v>
      </c>
      <c r="C2723" s="1" t="s">
        <v>18</v>
      </c>
      <c r="D2723" s="1" t="s">
        <v>448</v>
      </c>
      <c r="E2723" s="1" t="s">
        <v>1133</v>
      </c>
      <c r="F2723" s="62" t="s">
        <v>1203</v>
      </c>
      <c r="G2723" s="30" t="s">
        <v>368</v>
      </c>
      <c r="H2723" s="316">
        <f t="shared" si="177"/>
        <v>-105000</v>
      </c>
      <c r="I2723" s="256">
        <f t="shared" si="176"/>
        <v>5.882352941176471</v>
      </c>
      <c r="K2723" t="s">
        <v>0</v>
      </c>
      <c r="M2723" s="2">
        <v>425</v>
      </c>
    </row>
    <row r="2724" spans="2:13" ht="12.75">
      <c r="B2724" s="278">
        <v>5000</v>
      </c>
      <c r="C2724" s="1" t="s">
        <v>18</v>
      </c>
      <c r="D2724" s="1" t="s">
        <v>448</v>
      </c>
      <c r="E2724" s="1" t="s">
        <v>1133</v>
      </c>
      <c r="F2724" s="62" t="s">
        <v>1204</v>
      </c>
      <c r="G2724" s="30" t="s">
        <v>370</v>
      </c>
      <c r="H2724" s="316">
        <f t="shared" si="177"/>
        <v>-110000</v>
      </c>
      <c r="I2724" s="256">
        <f t="shared" si="176"/>
        <v>11.764705882352942</v>
      </c>
      <c r="K2724" t="s">
        <v>0</v>
      </c>
      <c r="M2724" s="2">
        <v>425</v>
      </c>
    </row>
    <row r="2725" spans="2:13" ht="12.75">
      <c r="B2725" s="203">
        <v>7500</v>
      </c>
      <c r="C2725" s="15" t="s">
        <v>18</v>
      </c>
      <c r="D2725" s="1" t="s">
        <v>448</v>
      </c>
      <c r="E2725" s="1" t="s">
        <v>1133</v>
      </c>
      <c r="F2725" s="62" t="s">
        <v>1205</v>
      </c>
      <c r="G2725" s="30" t="s">
        <v>470</v>
      </c>
      <c r="H2725" s="316">
        <f t="shared" si="177"/>
        <v>-117500</v>
      </c>
      <c r="I2725" s="256">
        <f t="shared" si="176"/>
        <v>17.647058823529413</v>
      </c>
      <c r="K2725" t="s">
        <v>0</v>
      </c>
      <c r="M2725" s="2">
        <v>425</v>
      </c>
    </row>
    <row r="2726" spans="2:13" ht="12.75">
      <c r="B2726" s="278">
        <v>5000</v>
      </c>
      <c r="C2726" s="1" t="s">
        <v>18</v>
      </c>
      <c r="D2726" s="1" t="s">
        <v>448</v>
      </c>
      <c r="E2726" s="1" t="s">
        <v>1133</v>
      </c>
      <c r="F2726" s="62" t="s">
        <v>1206</v>
      </c>
      <c r="G2726" s="30" t="s">
        <v>472</v>
      </c>
      <c r="H2726" s="316">
        <f t="shared" si="177"/>
        <v>-122500</v>
      </c>
      <c r="I2726" s="256">
        <f t="shared" si="176"/>
        <v>11.764705882352942</v>
      </c>
      <c r="K2726" t="s">
        <v>0</v>
      </c>
      <c r="M2726" s="2">
        <v>425</v>
      </c>
    </row>
    <row r="2727" spans="2:13" ht="12.75">
      <c r="B2727" s="278">
        <v>2500</v>
      </c>
      <c r="C2727" s="1" t="s">
        <v>18</v>
      </c>
      <c r="D2727" s="1" t="s">
        <v>448</v>
      </c>
      <c r="E2727" s="1" t="s">
        <v>1133</v>
      </c>
      <c r="F2727" s="62" t="s">
        <v>1207</v>
      </c>
      <c r="G2727" s="30" t="s">
        <v>474</v>
      </c>
      <c r="H2727" s="316">
        <f t="shared" si="177"/>
        <v>-125000</v>
      </c>
      <c r="I2727" s="256">
        <f t="shared" si="176"/>
        <v>5.882352941176471</v>
      </c>
      <c r="K2727" t="s">
        <v>0</v>
      </c>
      <c r="M2727" s="2">
        <v>425</v>
      </c>
    </row>
    <row r="2728" spans="2:13" ht="12.75">
      <c r="B2728" s="278">
        <v>5000</v>
      </c>
      <c r="C2728" s="1" t="s">
        <v>18</v>
      </c>
      <c r="D2728" s="1" t="s">
        <v>448</v>
      </c>
      <c r="E2728" s="1" t="s">
        <v>1133</v>
      </c>
      <c r="F2728" s="62" t="s">
        <v>1208</v>
      </c>
      <c r="G2728" s="30" t="s">
        <v>488</v>
      </c>
      <c r="H2728" s="316">
        <f t="shared" si="177"/>
        <v>-130000</v>
      </c>
      <c r="I2728" s="256">
        <f t="shared" si="176"/>
        <v>11.764705882352942</v>
      </c>
      <c r="K2728" t="s">
        <v>0</v>
      </c>
      <c r="M2728" s="2">
        <v>425</v>
      </c>
    </row>
    <row r="2729" spans="1:13" s="60" customFormat="1" ht="12.75">
      <c r="A2729" s="14"/>
      <c r="B2729" s="279">
        <f>SUM(B2700:B2728)</f>
        <v>130000</v>
      </c>
      <c r="C2729" s="14" t="s">
        <v>18</v>
      </c>
      <c r="D2729" s="14"/>
      <c r="E2729" s="14"/>
      <c r="F2729" s="21"/>
      <c r="G2729" s="21"/>
      <c r="H2729" s="317">
        <v>0</v>
      </c>
      <c r="I2729" s="318">
        <f aca="true" t="shared" si="178" ref="I2729:I2792">+B2729/M2729</f>
        <v>305.88235294117646</v>
      </c>
      <c r="M2729" s="2">
        <v>425</v>
      </c>
    </row>
    <row r="2730" spans="2:13" ht="12.75">
      <c r="B2730" s="278"/>
      <c r="H2730" s="316">
        <f aca="true" t="shared" si="179" ref="H2730:H2761">H2729-B2730</f>
        <v>0</v>
      </c>
      <c r="I2730" s="256">
        <f t="shared" si="178"/>
        <v>0</v>
      </c>
      <c r="M2730" s="2">
        <v>425</v>
      </c>
    </row>
    <row r="2731" spans="2:13" ht="12.75">
      <c r="B2731" s="278"/>
      <c r="H2731" s="316">
        <f t="shared" si="179"/>
        <v>0</v>
      </c>
      <c r="I2731" s="256">
        <f t="shared" si="178"/>
        <v>0</v>
      </c>
      <c r="M2731" s="2">
        <v>425</v>
      </c>
    </row>
    <row r="2732" spans="2:13" ht="12.75">
      <c r="B2732" s="278">
        <v>1000</v>
      </c>
      <c r="C2732" s="1" t="s">
        <v>609</v>
      </c>
      <c r="D2732" s="15" t="s">
        <v>598</v>
      </c>
      <c r="E2732" s="1" t="s">
        <v>201</v>
      </c>
      <c r="F2732" s="30" t="s">
        <v>1209</v>
      </c>
      <c r="G2732" s="33" t="s">
        <v>591</v>
      </c>
      <c r="H2732" s="316">
        <f t="shared" si="179"/>
        <v>-1000</v>
      </c>
      <c r="I2732" s="256">
        <f t="shared" si="178"/>
        <v>2.3529411764705883</v>
      </c>
      <c r="K2732" t="s">
        <v>1133</v>
      </c>
      <c r="M2732" s="2">
        <v>425</v>
      </c>
    </row>
    <row r="2733" spans="2:13" ht="12.75">
      <c r="B2733" s="278">
        <v>1200</v>
      </c>
      <c r="C2733" s="1" t="s">
        <v>609</v>
      </c>
      <c r="D2733" s="15" t="s">
        <v>598</v>
      </c>
      <c r="E2733" s="1" t="s">
        <v>201</v>
      </c>
      <c r="F2733" s="30" t="s">
        <v>1209</v>
      </c>
      <c r="G2733" s="33" t="s">
        <v>56</v>
      </c>
      <c r="H2733" s="316">
        <f t="shared" si="179"/>
        <v>-2200</v>
      </c>
      <c r="I2733" s="256">
        <f t="shared" si="178"/>
        <v>2.823529411764706</v>
      </c>
      <c r="K2733" t="s">
        <v>1133</v>
      </c>
      <c r="M2733" s="2">
        <v>425</v>
      </c>
    </row>
    <row r="2734" spans="2:13" ht="12.75">
      <c r="B2734" s="278">
        <v>1400</v>
      </c>
      <c r="C2734" s="1" t="s">
        <v>609</v>
      </c>
      <c r="D2734" s="15" t="s">
        <v>598</v>
      </c>
      <c r="E2734" s="1" t="s">
        <v>201</v>
      </c>
      <c r="F2734" s="30" t="s">
        <v>1209</v>
      </c>
      <c r="G2734" s="30" t="s">
        <v>26</v>
      </c>
      <c r="H2734" s="316">
        <f t="shared" si="179"/>
        <v>-3600</v>
      </c>
      <c r="I2734" s="256">
        <f t="shared" si="178"/>
        <v>3.2941176470588234</v>
      </c>
      <c r="K2734" t="s">
        <v>1133</v>
      </c>
      <c r="M2734" s="2">
        <v>425</v>
      </c>
    </row>
    <row r="2735" spans="2:13" ht="12.75">
      <c r="B2735" s="278">
        <v>800</v>
      </c>
      <c r="C2735" s="1" t="s">
        <v>609</v>
      </c>
      <c r="D2735" s="15" t="s">
        <v>598</v>
      </c>
      <c r="E2735" s="1" t="s">
        <v>201</v>
      </c>
      <c r="F2735" s="30" t="s">
        <v>1209</v>
      </c>
      <c r="G2735" s="30" t="s">
        <v>32</v>
      </c>
      <c r="H2735" s="316">
        <f t="shared" si="179"/>
        <v>-4400</v>
      </c>
      <c r="I2735" s="256">
        <f t="shared" si="178"/>
        <v>1.8823529411764706</v>
      </c>
      <c r="K2735" t="s">
        <v>1133</v>
      </c>
      <c r="M2735" s="2">
        <v>425</v>
      </c>
    </row>
    <row r="2736" spans="2:13" ht="12.75">
      <c r="B2736" s="278">
        <v>800</v>
      </c>
      <c r="C2736" s="1" t="s">
        <v>609</v>
      </c>
      <c r="D2736" s="15" t="s">
        <v>598</v>
      </c>
      <c r="E2736" s="1" t="s">
        <v>201</v>
      </c>
      <c r="F2736" s="30" t="s">
        <v>1209</v>
      </c>
      <c r="G2736" s="30" t="s">
        <v>38</v>
      </c>
      <c r="H2736" s="316">
        <f t="shared" si="179"/>
        <v>-5200</v>
      </c>
      <c r="I2736" s="256">
        <f t="shared" si="178"/>
        <v>1.8823529411764706</v>
      </c>
      <c r="K2736" t="s">
        <v>1133</v>
      </c>
      <c r="M2736" s="2">
        <v>425</v>
      </c>
    </row>
    <row r="2737" spans="2:13" ht="12.75">
      <c r="B2737" s="278">
        <v>800</v>
      </c>
      <c r="C2737" s="1" t="s">
        <v>609</v>
      </c>
      <c r="D2737" s="15" t="s">
        <v>598</v>
      </c>
      <c r="E2737" s="1" t="s">
        <v>201</v>
      </c>
      <c r="F2737" s="30" t="s">
        <v>1209</v>
      </c>
      <c r="G2737" s="30" t="s">
        <v>117</v>
      </c>
      <c r="H2737" s="316">
        <f t="shared" si="179"/>
        <v>-6000</v>
      </c>
      <c r="I2737" s="256">
        <f t="shared" si="178"/>
        <v>1.8823529411764706</v>
      </c>
      <c r="K2737" t="s">
        <v>1133</v>
      </c>
      <c r="M2737" s="2">
        <v>425</v>
      </c>
    </row>
    <row r="2738" spans="2:13" ht="12.75">
      <c r="B2738" s="278">
        <v>1000</v>
      </c>
      <c r="C2738" s="1" t="s">
        <v>609</v>
      </c>
      <c r="D2738" s="15" t="s">
        <v>598</v>
      </c>
      <c r="E2738" s="1" t="s">
        <v>201</v>
      </c>
      <c r="F2738" s="30" t="s">
        <v>1209</v>
      </c>
      <c r="G2738" s="30" t="s">
        <v>154</v>
      </c>
      <c r="H2738" s="316">
        <f t="shared" si="179"/>
        <v>-7000</v>
      </c>
      <c r="I2738" s="256">
        <f t="shared" si="178"/>
        <v>2.3529411764705883</v>
      </c>
      <c r="K2738" t="s">
        <v>1133</v>
      </c>
      <c r="M2738" s="2">
        <v>425</v>
      </c>
    </row>
    <row r="2739" spans="2:13" ht="12.75">
      <c r="B2739" s="278">
        <v>400</v>
      </c>
      <c r="C2739" s="1" t="s">
        <v>609</v>
      </c>
      <c r="D2739" s="15" t="s">
        <v>598</v>
      </c>
      <c r="E2739" s="1" t="s">
        <v>201</v>
      </c>
      <c r="F2739" s="30" t="s">
        <v>1209</v>
      </c>
      <c r="G2739" s="30" t="s">
        <v>132</v>
      </c>
      <c r="H2739" s="316">
        <f t="shared" si="179"/>
        <v>-7400</v>
      </c>
      <c r="I2739" s="256">
        <f t="shared" si="178"/>
        <v>0.9411764705882353</v>
      </c>
      <c r="K2739" t="s">
        <v>1133</v>
      </c>
      <c r="M2739" s="2">
        <v>425</v>
      </c>
    </row>
    <row r="2740" spans="2:13" ht="12.75">
      <c r="B2740" s="278">
        <v>1200</v>
      </c>
      <c r="C2740" s="1" t="s">
        <v>609</v>
      </c>
      <c r="D2740" s="15" t="s">
        <v>598</v>
      </c>
      <c r="E2740" s="1" t="s">
        <v>201</v>
      </c>
      <c r="F2740" s="30" t="s">
        <v>1209</v>
      </c>
      <c r="G2740" s="30" t="s">
        <v>37</v>
      </c>
      <c r="H2740" s="316">
        <f t="shared" si="179"/>
        <v>-8600</v>
      </c>
      <c r="I2740" s="256">
        <f t="shared" si="178"/>
        <v>2.823529411764706</v>
      </c>
      <c r="K2740" t="s">
        <v>1133</v>
      </c>
      <c r="M2740" s="2">
        <v>425</v>
      </c>
    </row>
    <row r="2741" spans="2:13" ht="12.75">
      <c r="B2741" s="278">
        <v>1200</v>
      </c>
      <c r="C2741" s="1" t="s">
        <v>609</v>
      </c>
      <c r="D2741" s="15" t="s">
        <v>598</v>
      </c>
      <c r="E2741" s="1" t="s">
        <v>201</v>
      </c>
      <c r="F2741" s="30" t="s">
        <v>1209</v>
      </c>
      <c r="G2741" s="30" t="s">
        <v>165</v>
      </c>
      <c r="H2741" s="316">
        <f t="shared" si="179"/>
        <v>-9800</v>
      </c>
      <c r="I2741" s="256">
        <f t="shared" si="178"/>
        <v>2.823529411764706</v>
      </c>
      <c r="K2741" t="s">
        <v>1133</v>
      </c>
      <c r="M2741" s="2">
        <v>425</v>
      </c>
    </row>
    <row r="2742" spans="2:13" ht="12.75">
      <c r="B2742" s="278">
        <v>1000</v>
      </c>
      <c r="C2742" s="1" t="s">
        <v>609</v>
      </c>
      <c r="D2742" s="15" t="s">
        <v>598</v>
      </c>
      <c r="E2742" s="1" t="s">
        <v>201</v>
      </c>
      <c r="F2742" s="30" t="s">
        <v>1209</v>
      </c>
      <c r="G2742" s="30" t="s">
        <v>167</v>
      </c>
      <c r="H2742" s="316">
        <f t="shared" si="179"/>
        <v>-10800</v>
      </c>
      <c r="I2742" s="256">
        <f t="shared" si="178"/>
        <v>2.3529411764705883</v>
      </c>
      <c r="K2742" t="s">
        <v>1133</v>
      </c>
      <c r="M2742" s="2">
        <v>425</v>
      </c>
    </row>
    <row r="2743" spans="2:13" ht="12.75">
      <c r="B2743" s="278">
        <v>2500</v>
      </c>
      <c r="C2743" s="1" t="s">
        <v>1176</v>
      </c>
      <c r="D2743" s="15" t="s">
        <v>598</v>
      </c>
      <c r="E2743" s="1" t="s">
        <v>201</v>
      </c>
      <c r="F2743" s="30" t="s">
        <v>1209</v>
      </c>
      <c r="G2743" s="33" t="s">
        <v>167</v>
      </c>
      <c r="H2743" s="316">
        <f t="shared" si="179"/>
        <v>-13300</v>
      </c>
      <c r="I2743" s="256">
        <f t="shared" si="178"/>
        <v>5.882352941176471</v>
      </c>
      <c r="K2743" t="s">
        <v>1133</v>
      </c>
      <c r="M2743" s="2">
        <v>425</v>
      </c>
    </row>
    <row r="2744" spans="2:13" ht="12.75">
      <c r="B2744" s="278">
        <v>800</v>
      </c>
      <c r="C2744" s="1" t="s">
        <v>609</v>
      </c>
      <c r="D2744" s="15" t="s">
        <v>598</v>
      </c>
      <c r="E2744" s="1" t="s">
        <v>201</v>
      </c>
      <c r="F2744" s="30" t="s">
        <v>1209</v>
      </c>
      <c r="G2744" s="30" t="s">
        <v>169</v>
      </c>
      <c r="H2744" s="316">
        <f t="shared" si="179"/>
        <v>-14100</v>
      </c>
      <c r="I2744" s="256">
        <f t="shared" si="178"/>
        <v>1.8823529411764706</v>
      </c>
      <c r="K2744" t="s">
        <v>1133</v>
      </c>
      <c r="M2744" s="2">
        <v>425</v>
      </c>
    </row>
    <row r="2745" spans="2:13" ht="12.75">
      <c r="B2745" s="278">
        <v>800</v>
      </c>
      <c r="C2745" s="1" t="s">
        <v>609</v>
      </c>
      <c r="D2745" s="15" t="s">
        <v>598</v>
      </c>
      <c r="E2745" s="1" t="s">
        <v>201</v>
      </c>
      <c r="F2745" s="30" t="s">
        <v>1209</v>
      </c>
      <c r="G2745" s="30" t="s">
        <v>171</v>
      </c>
      <c r="H2745" s="316">
        <f t="shared" si="179"/>
        <v>-14900</v>
      </c>
      <c r="I2745" s="256">
        <f t="shared" si="178"/>
        <v>1.8823529411764706</v>
      </c>
      <c r="K2745" t="s">
        <v>1133</v>
      </c>
      <c r="M2745" s="2">
        <v>425</v>
      </c>
    </row>
    <row r="2746" spans="2:13" ht="12.75">
      <c r="B2746" s="278">
        <v>1600</v>
      </c>
      <c r="C2746" s="1" t="s">
        <v>609</v>
      </c>
      <c r="D2746" s="15" t="s">
        <v>598</v>
      </c>
      <c r="E2746" s="1" t="s">
        <v>201</v>
      </c>
      <c r="F2746" s="30" t="s">
        <v>1209</v>
      </c>
      <c r="G2746" s="30" t="s">
        <v>175</v>
      </c>
      <c r="H2746" s="316">
        <f t="shared" si="179"/>
        <v>-16500</v>
      </c>
      <c r="I2746" s="256">
        <f t="shared" si="178"/>
        <v>3.764705882352941</v>
      </c>
      <c r="K2746" t="s">
        <v>1133</v>
      </c>
      <c r="M2746" s="2">
        <v>425</v>
      </c>
    </row>
    <row r="2747" spans="2:13" ht="12.75">
      <c r="B2747" s="278">
        <v>1500</v>
      </c>
      <c r="C2747" s="1" t="s">
        <v>1210</v>
      </c>
      <c r="D2747" s="15" t="s">
        <v>598</v>
      </c>
      <c r="E2747" s="1" t="s">
        <v>201</v>
      </c>
      <c r="F2747" s="30" t="s">
        <v>1209</v>
      </c>
      <c r="G2747" s="30" t="s">
        <v>175</v>
      </c>
      <c r="H2747" s="316">
        <f t="shared" si="179"/>
        <v>-18000</v>
      </c>
      <c r="I2747" s="256">
        <f t="shared" si="178"/>
        <v>3.5294117647058822</v>
      </c>
      <c r="K2747" t="s">
        <v>1133</v>
      </c>
      <c r="M2747" s="2">
        <v>425</v>
      </c>
    </row>
    <row r="2748" spans="2:13" ht="12.75">
      <c r="B2748" s="278">
        <v>1400</v>
      </c>
      <c r="C2748" s="1" t="s">
        <v>609</v>
      </c>
      <c r="D2748" s="15" t="s">
        <v>598</v>
      </c>
      <c r="E2748" s="1" t="s">
        <v>201</v>
      </c>
      <c r="F2748" s="30" t="s">
        <v>1209</v>
      </c>
      <c r="G2748" s="30" t="s">
        <v>301</v>
      </c>
      <c r="H2748" s="316">
        <f t="shared" si="179"/>
        <v>-19400</v>
      </c>
      <c r="I2748" s="256">
        <f t="shared" si="178"/>
        <v>3.2941176470588234</v>
      </c>
      <c r="K2748" t="s">
        <v>1133</v>
      </c>
      <c r="M2748" s="2">
        <v>425</v>
      </c>
    </row>
    <row r="2749" spans="2:13" ht="12.75">
      <c r="B2749" s="278">
        <v>1200</v>
      </c>
      <c r="C2749" s="1" t="s">
        <v>609</v>
      </c>
      <c r="D2749" s="15" t="s">
        <v>598</v>
      </c>
      <c r="E2749" s="1" t="s">
        <v>201</v>
      </c>
      <c r="F2749" s="30" t="s">
        <v>1209</v>
      </c>
      <c r="G2749" s="30" t="s">
        <v>303</v>
      </c>
      <c r="H2749" s="316">
        <f t="shared" si="179"/>
        <v>-20600</v>
      </c>
      <c r="I2749" s="256">
        <f t="shared" si="178"/>
        <v>2.823529411764706</v>
      </c>
      <c r="K2749" t="s">
        <v>1133</v>
      </c>
      <c r="M2749" s="2">
        <v>425</v>
      </c>
    </row>
    <row r="2750" spans="2:13" ht="12.75">
      <c r="B2750" s="278">
        <v>1000</v>
      </c>
      <c r="C2750" s="1" t="s">
        <v>609</v>
      </c>
      <c r="D2750" s="15" t="s">
        <v>598</v>
      </c>
      <c r="E2750" s="1" t="s">
        <v>201</v>
      </c>
      <c r="F2750" s="30" t="s">
        <v>1209</v>
      </c>
      <c r="G2750" s="30" t="s">
        <v>360</v>
      </c>
      <c r="H2750" s="316">
        <f t="shared" si="179"/>
        <v>-21600</v>
      </c>
      <c r="I2750" s="256">
        <f t="shared" si="178"/>
        <v>2.3529411764705883</v>
      </c>
      <c r="K2750" t="s">
        <v>1133</v>
      </c>
      <c r="M2750" s="2">
        <v>425</v>
      </c>
    </row>
    <row r="2751" spans="2:13" ht="12.75">
      <c r="B2751" s="278">
        <v>1500</v>
      </c>
      <c r="C2751" s="1" t="s">
        <v>1210</v>
      </c>
      <c r="D2751" s="15" t="s">
        <v>598</v>
      </c>
      <c r="E2751" s="1" t="s">
        <v>201</v>
      </c>
      <c r="F2751" s="30" t="s">
        <v>1209</v>
      </c>
      <c r="G2751" s="30" t="s">
        <v>360</v>
      </c>
      <c r="H2751" s="316">
        <f t="shared" si="179"/>
        <v>-23100</v>
      </c>
      <c r="I2751" s="256">
        <f t="shared" si="178"/>
        <v>3.5294117647058822</v>
      </c>
      <c r="K2751" t="s">
        <v>1133</v>
      </c>
      <c r="M2751" s="2">
        <v>425</v>
      </c>
    </row>
    <row r="2752" spans="2:13" ht="12.75">
      <c r="B2752" s="278">
        <v>1500</v>
      </c>
      <c r="C2752" s="1" t="s">
        <v>1210</v>
      </c>
      <c r="D2752" s="15" t="s">
        <v>598</v>
      </c>
      <c r="E2752" s="1" t="s">
        <v>201</v>
      </c>
      <c r="F2752" s="30" t="s">
        <v>1209</v>
      </c>
      <c r="G2752" s="30" t="s">
        <v>360</v>
      </c>
      <c r="H2752" s="316">
        <f t="shared" si="179"/>
        <v>-24600</v>
      </c>
      <c r="I2752" s="256">
        <f t="shared" si="178"/>
        <v>3.5294117647058822</v>
      </c>
      <c r="K2752" t="s">
        <v>1133</v>
      </c>
      <c r="M2752" s="2">
        <v>425</v>
      </c>
    </row>
    <row r="2753" spans="2:13" ht="12.75">
      <c r="B2753" s="278">
        <v>1300</v>
      </c>
      <c r="C2753" s="1" t="s">
        <v>609</v>
      </c>
      <c r="D2753" s="15" t="s">
        <v>598</v>
      </c>
      <c r="E2753" s="1" t="s">
        <v>201</v>
      </c>
      <c r="F2753" s="30" t="s">
        <v>1209</v>
      </c>
      <c r="G2753" s="30" t="s">
        <v>398</v>
      </c>
      <c r="H2753" s="316">
        <f t="shared" si="179"/>
        <v>-25900</v>
      </c>
      <c r="I2753" s="256">
        <f t="shared" si="178"/>
        <v>3.0588235294117645</v>
      </c>
      <c r="K2753" t="s">
        <v>1133</v>
      </c>
      <c r="M2753" s="2">
        <v>425</v>
      </c>
    </row>
    <row r="2754" spans="2:13" ht="12.75">
      <c r="B2754" s="278">
        <v>800</v>
      </c>
      <c r="C2754" s="1" t="s">
        <v>609</v>
      </c>
      <c r="D2754" s="15" t="s">
        <v>598</v>
      </c>
      <c r="E2754" s="1" t="s">
        <v>201</v>
      </c>
      <c r="F2754" s="30" t="s">
        <v>1209</v>
      </c>
      <c r="G2754" s="30" t="s">
        <v>364</v>
      </c>
      <c r="H2754" s="316">
        <f t="shared" si="179"/>
        <v>-26700</v>
      </c>
      <c r="I2754" s="256">
        <f t="shared" si="178"/>
        <v>1.8823529411764706</v>
      </c>
      <c r="K2754" t="s">
        <v>1133</v>
      </c>
      <c r="M2754" s="2">
        <v>425</v>
      </c>
    </row>
    <row r="2755" spans="2:13" ht="12.75">
      <c r="B2755" s="278">
        <v>1500</v>
      </c>
      <c r="C2755" s="1" t="s">
        <v>1210</v>
      </c>
      <c r="D2755" s="15" t="s">
        <v>598</v>
      </c>
      <c r="E2755" s="1" t="s">
        <v>201</v>
      </c>
      <c r="F2755" s="30" t="s">
        <v>1209</v>
      </c>
      <c r="G2755" s="30" t="s">
        <v>366</v>
      </c>
      <c r="H2755" s="316">
        <f t="shared" si="179"/>
        <v>-28200</v>
      </c>
      <c r="I2755" s="256">
        <f t="shared" si="178"/>
        <v>3.5294117647058822</v>
      </c>
      <c r="K2755" t="s">
        <v>1133</v>
      </c>
      <c r="M2755" s="2">
        <v>425</v>
      </c>
    </row>
    <row r="2756" spans="2:13" ht="12.75">
      <c r="B2756" s="278">
        <v>800</v>
      </c>
      <c r="C2756" s="1" t="s">
        <v>609</v>
      </c>
      <c r="D2756" s="15" t="s">
        <v>598</v>
      </c>
      <c r="E2756" s="1" t="s">
        <v>201</v>
      </c>
      <c r="F2756" s="30" t="s">
        <v>1209</v>
      </c>
      <c r="G2756" s="30" t="s">
        <v>366</v>
      </c>
      <c r="H2756" s="316">
        <f t="shared" si="179"/>
        <v>-29000</v>
      </c>
      <c r="I2756" s="256">
        <f t="shared" si="178"/>
        <v>1.8823529411764706</v>
      </c>
      <c r="K2756" t="s">
        <v>1133</v>
      </c>
      <c r="M2756" s="2">
        <v>425</v>
      </c>
    </row>
    <row r="2757" spans="2:13" ht="12.75">
      <c r="B2757" s="278">
        <v>800</v>
      </c>
      <c r="C2757" s="1" t="s">
        <v>609</v>
      </c>
      <c r="D2757" s="15" t="s">
        <v>598</v>
      </c>
      <c r="E2757" s="1" t="s">
        <v>201</v>
      </c>
      <c r="F2757" s="30" t="s">
        <v>1209</v>
      </c>
      <c r="G2757" s="30" t="s">
        <v>368</v>
      </c>
      <c r="H2757" s="316">
        <f t="shared" si="179"/>
        <v>-29800</v>
      </c>
      <c r="I2757" s="256">
        <f t="shared" si="178"/>
        <v>1.8823529411764706</v>
      </c>
      <c r="K2757" t="s">
        <v>1133</v>
      </c>
      <c r="M2757" s="2">
        <v>425</v>
      </c>
    </row>
    <row r="2758" spans="2:13" ht="12.75">
      <c r="B2758" s="278">
        <v>1500</v>
      </c>
      <c r="C2758" s="1" t="s">
        <v>1210</v>
      </c>
      <c r="D2758" s="15" t="s">
        <v>598</v>
      </c>
      <c r="E2758" s="1" t="s">
        <v>201</v>
      </c>
      <c r="F2758" s="30" t="s">
        <v>1209</v>
      </c>
      <c r="G2758" s="30" t="s">
        <v>368</v>
      </c>
      <c r="H2758" s="316">
        <f t="shared" si="179"/>
        <v>-31300</v>
      </c>
      <c r="I2758" s="256">
        <f t="shared" si="178"/>
        <v>3.5294117647058822</v>
      </c>
      <c r="K2758" t="s">
        <v>1133</v>
      </c>
      <c r="M2758" s="2">
        <v>425</v>
      </c>
    </row>
    <row r="2759" spans="2:13" ht="12.75">
      <c r="B2759" s="278">
        <v>800</v>
      </c>
      <c r="C2759" s="1" t="s">
        <v>609</v>
      </c>
      <c r="D2759" s="15" t="s">
        <v>598</v>
      </c>
      <c r="E2759" s="1" t="s">
        <v>201</v>
      </c>
      <c r="F2759" s="30" t="s">
        <v>1209</v>
      </c>
      <c r="G2759" s="30" t="s">
        <v>370</v>
      </c>
      <c r="H2759" s="316">
        <f t="shared" si="179"/>
        <v>-32100</v>
      </c>
      <c r="I2759" s="256">
        <f t="shared" si="178"/>
        <v>1.8823529411764706</v>
      </c>
      <c r="K2759" t="s">
        <v>1133</v>
      </c>
      <c r="M2759" s="2">
        <v>425</v>
      </c>
    </row>
    <row r="2760" spans="2:13" ht="12.75">
      <c r="B2760" s="278">
        <v>1100</v>
      </c>
      <c r="C2760" s="1" t="s">
        <v>609</v>
      </c>
      <c r="D2760" s="15" t="s">
        <v>598</v>
      </c>
      <c r="E2760" s="1" t="s">
        <v>201</v>
      </c>
      <c r="F2760" s="30" t="s">
        <v>1209</v>
      </c>
      <c r="G2760" s="30" t="s">
        <v>370</v>
      </c>
      <c r="H2760" s="316">
        <f t="shared" si="179"/>
        <v>-33200</v>
      </c>
      <c r="I2760" s="256">
        <f t="shared" si="178"/>
        <v>2.588235294117647</v>
      </c>
      <c r="K2760" t="s">
        <v>1133</v>
      </c>
      <c r="M2760" s="2">
        <v>425</v>
      </c>
    </row>
    <row r="2761" spans="2:13" ht="12.75">
      <c r="B2761" s="278">
        <v>1500</v>
      </c>
      <c r="C2761" s="1" t="s">
        <v>1210</v>
      </c>
      <c r="D2761" s="15" t="s">
        <v>598</v>
      </c>
      <c r="E2761" s="1" t="s">
        <v>201</v>
      </c>
      <c r="F2761" s="30" t="s">
        <v>1209</v>
      </c>
      <c r="G2761" s="30" t="s">
        <v>470</v>
      </c>
      <c r="H2761" s="316">
        <f t="shared" si="179"/>
        <v>-34700</v>
      </c>
      <c r="I2761" s="256">
        <f t="shared" si="178"/>
        <v>3.5294117647058822</v>
      </c>
      <c r="K2761" t="s">
        <v>1133</v>
      </c>
      <c r="M2761" s="2">
        <v>425</v>
      </c>
    </row>
    <row r="2762" spans="2:13" ht="12.75">
      <c r="B2762" s="278">
        <v>1200</v>
      </c>
      <c r="C2762" s="1" t="s">
        <v>609</v>
      </c>
      <c r="D2762" s="15" t="s">
        <v>598</v>
      </c>
      <c r="E2762" s="1" t="s">
        <v>201</v>
      </c>
      <c r="F2762" s="30" t="s">
        <v>1209</v>
      </c>
      <c r="G2762" s="30" t="s">
        <v>470</v>
      </c>
      <c r="H2762" s="316">
        <f aca="true" t="shared" si="180" ref="H2762:H2789">H2761-B2762</f>
        <v>-35900</v>
      </c>
      <c r="I2762" s="256">
        <f t="shared" si="178"/>
        <v>2.823529411764706</v>
      </c>
      <c r="K2762" t="s">
        <v>1133</v>
      </c>
      <c r="M2762" s="2">
        <v>425</v>
      </c>
    </row>
    <row r="2763" spans="2:13" ht="12.75">
      <c r="B2763" s="278">
        <v>1000</v>
      </c>
      <c r="C2763" s="1" t="s">
        <v>609</v>
      </c>
      <c r="D2763" s="15" t="s">
        <v>598</v>
      </c>
      <c r="E2763" s="1" t="s">
        <v>201</v>
      </c>
      <c r="F2763" s="30" t="s">
        <v>1209</v>
      </c>
      <c r="G2763" s="30" t="s">
        <v>472</v>
      </c>
      <c r="H2763" s="316">
        <f t="shared" si="180"/>
        <v>-36900</v>
      </c>
      <c r="I2763" s="256">
        <f t="shared" si="178"/>
        <v>2.3529411764705883</v>
      </c>
      <c r="K2763" t="s">
        <v>1133</v>
      </c>
      <c r="M2763" s="2">
        <v>425</v>
      </c>
    </row>
    <row r="2764" spans="2:13" ht="12.75">
      <c r="B2764" s="278">
        <v>1000</v>
      </c>
      <c r="C2764" s="1" t="s">
        <v>609</v>
      </c>
      <c r="D2764" s="15" t="s">
        <v>598</v>
      </c>
      <c r="E2764" s="1" t="s">
        <v>201</v>
      </c>
      <c r="F2764" s="30" t="s">
        <v>1209</v>
      </c>
      <c r="G2764" s="30" t="s">
        <v>474</v>
      </c>
      <c r="H2764" s="316">
        <f t="shared" si="180"/>
        <v>-37900</v>
      </c>
      <c r="I2764" s="256">
        <f t="shared" si="178"/>
        <v>2.3529411764705883</v>
      </c>
      <c r="K2764" t="s">
        <v>1133</v>
      </c>
      <c r="M2764" s="2">
        <v>425</v>
      </c>
    </row>
    <row r="2765" spans="2:13" ht="12.75">
      <c r="B2765" s="278">
        <v>1000</v>
      </c>
      <c r="C2765" s="1" t="s">
        <v>609</v>
      </c>
      <c r="D2765" s="15" t="s">
        <v>598</v>
      </c>
      <c r="E2765" s="1" t="s">
        <v>201</v>
      </c>
      <c r="F2765" s="30" t="s">
        <v>1209</v>
      </c>
      <c r="G2765" s="30" t="s">
        <v>488</v>
      </c>
      <c r="H2765" s="316">
        <f t="shared" si="180"/>
        <v>-38900</v>
      </c>
      <c r="I2765" s="256">
        <f t="shared" si="178"/>
        <v>2.3529411764705883</v>
      </c>
      <c r="K2765" t="s">
        <v>1133</v>
      </c>
      <c r="M2765" s="2">
        <v>425</v>
      </c>
    </row>
    <row r="2766" spans="2:13" ht="12.75">
      <c r="B2766" s="278">
        <v>1500</v>
      </c>
      <c r="C2766" s="1" t="s">
        <v>1210</v>
      </c>
      <c r="D2766" s="15" t="s">
        <v>598</v>
      </c>
      <c r="E2766" s="1" t="s">
        <v>201</v>
      </c>
      <c r="F2766" s="30" t="s">
        <v>1209</v>
      </c>
      <c r="G2766" s="30" t="s">
        <v>488</v>
      </c>
      <c r="H2766" s="316">
        <f t="shared" si="180"/>
        <v>-40400</v>
      </c>
      <c r="I2766" s="256">
        <f t="shared" si="178"/>
        <v>3.5294117647058822</v>
      </c>
      <c r="K2766" t="s">
        <v>1133</v>
      </c>
      <c r="M2766" s="2">
        <v>425</v>
      </c>
    </row>
    <row r="2767" spans="2:13" ht="12.75">
      <c r="B2767" s="203">
        <v>1100</v>
      </c>
      <c r="C2767" s="1" t="s">
        <v>35</v>
      </c>
      <c r="D2767" s="15" t="s">
        <v>598</v>
      </c>
      <c r="E2767" s="1" t="s">
        <v>36</v>
      </c>
      <c r="F2767" s="30" t="s">
        <v>1211</v>
      </c>
      <c r="G2767" s="34" t="s">
        <v>56</v>
      </c>
      <c r="H2767" s="316">
        <f t="shared" si="180"/>
        <v>-41500</v>
      </c>
      <c r="I2767" s="256">
        <f t="shared" si="178"/>
        <v>2.588235294117647</v>
      </c>
      <c r="M2767" s="2">
        <v>425</v>
      </c>
    </row>
    <row r="2768" spans="2:13" ht="12.75">
      <c r="B2768" s="278">
        <v>1100</v>
      </c>
      <c r="C2768" s="36" t="s">
        <v>35</v>
      </c>
      <c r="D2768" s="15" t="s">
        <v>598</v>
      </c>
      <c r="E2768" s="36" t="s">
        <v>36</v>
      </c>
      <c r="F2768" s="30" t="s">
        <v>1211</v>
      </c>
      <c r="G2768" s="34" t="s">
        <v>26</v>
      </c>
      <c r="H2768" s="316">
        <f t="shared" si="180"/>
        <v>-42600</v>
      </c>
      <c r="I2768" s="256">
        <f t="shared" si="178"/>
        <v>2.588235294117647</v>
      </c>
      <c r="M2768" s="2">
        <v>425</v>
      </c>
    </row>
    <row r="2769" spans="2:13" ht="12.75">
      <c r="B2769" s="278">
        <v>1100</v>
      </c>
      <c r="C2769" s="15" t="s">
        <v>35</v>
      </c>
      <c r="D2769" s="15" t="s">
        <v>598</v>
      </c>
      <c r="E2769" s="15" t="s">
        <v>36</v>
      </c>
      <c r="F2769" s="30" t="s">
        <v>1211</v>
      </c>
      <c r="G2769" s="33" t="s">
        <v>32</v>
      </c>
      <c r="H2769" s="316">
        <f t="shared" si="180"/>
        <v>-43700</v>
      </c>
      <c r="I2769" s="256">
        <f t="shared" si="178"/>
        <v>2.588235294117647</v>
      </c>
      <c r="M2769" s="2">
        <v>425</v>
      </c>
    </row>
    <row r="2770" spans="2:13" ht="12.75">
      <c r="B2770" s="278">
        <v>1300</v>
      </c>
      <c r="C2770" s="15" t="s">
        <v>35</v>
      </c>
      <c r="D2770" s="15" t="s">
        <v>598</v>
      </c>
      <c r="E2770" s="15" t="s">
        <v>36</v>
      </c>
      <c r="F2770" s="30" t="s">
        <v>1211</v>
      </c>
      <c r="G2770" s="33" t="s">
        <v>38</v>
      </c>
      <c r="H2770" s="316">
        <f t="shared" si="180"/>
        <v>-45000</v>
      </c>
      <c r="I2770" s="256">
        <f t="shared" si="178"/>
        <v>3.0588235294117645</v>
      </c>
      <c r="M2770" s="2">
        <v>425</v>
      </c>
    </row>
    <row r="2771" spans="1:13" s="18" customFormat="1" ht="12.75">
      <c r="A2771" s="15"/>
      <c r="B2771" s="278">
        <v>1100</v>
      </c>
      <c r="C2771" s="15" t="s">
        <v>35</v>
      </c>
      <c r="D2771" s="15" t="s">
        <v>598</v>
      </c>
      <c r="E2771" s="15" t="s">
        <v>36</v>
      </c>
      <c r="F2771" s="30" t="s">
        <v>1211</v>
      </c>
      <c r="G2771" s="33" t="s">
        <v>117</v>
      </c>
      <c r="H2771" s="316">
        <f t="shared" si="180"/>
        <v>-46100</v>
      </c>
      <c r="I2771" s="256">
        <f t="shared" si="178"/>
        <v>2.588235294117647</v>
      </c>
      <c r="M2771" s="2">
        <v>425</v>
      </c>
    </row>
    <row r="2772" spans="2:13" ht="12.75">
      <c r="B2772" s="278">
        <v>1100</v>
      </c>
      <c r="C2772" s="15" t="s">
        <v>35</v>
      </c>
      <c r="D2772" s="15" t="s">
        <v>598</v>
      </c>
      <c r="E2772" s="1" t="s">
        <v>36</v>
      </c>
      <c r="F2772" s="30" t="s">
        <v>1211</v>
      </c>
      <c r="G2772" s="30" t="s">
        <v>132</v>
      </c>
      <c r="H2772" s="316">
        <f t="shared" si="180"/>
        <v>-47200</v>
      </c>
      <c r="I2772" s="256">
        <f t="shared" si="178"/>
        <v>2.588235294117647</v>
      </c>
      <c r="M2772" s="2">
        <v>425</v>
      </c>
    </row>
    <row r="2773" spans="2:13" ht="12.75">
      <c r="B2773" s="278">
        <v>700</v>
      </c>
      <c r="C2773" s="1" t="s">
        <v>35</v>
      </c>
      <c r="D2773" s="15" t="s">
        <v>598</v>
      </c>
      <c r="E2773" s="1" t="s">
        <v>36</v>
      </c>
      <c r="F2773" s="30" t="s">
        <v>1211</v>
      </c>
      <c r="G2773" s="30" t="s">
        <v>37</v>
      </c>
      <c r="H2773" s="316">
        <f t="shared" si="180"/>
        <v>-47900</v>
      </c>
      <c r="I2773" s="256">
        <f t="shared" si="178"/>
        <v>1.6470588235294117</v>
      </c>
      <c r="M2773" s="2">
        <v>425</v>
      </c>
    </row>
    <row r="2774" spans="2:13" ht="12.75">
      <c r="B2774" s="278">
        <v>700</v>
      </c>
      <c r="C2774" s="1" t="s">
        <v>35</v>
      </c>
      <c r="D2774" s="15" t="s">
        <v>598</v>
      </c>
      <c r="E2774" s="1" t="s">
        <v>36</v>
      </c>
      <c r="F2774" s="30" t="s">
        <v>1211</v>
      </c>
      <c r="G2774" s="30" t="s">
        <v>165</v>
      </c>
      <c r="H2774" s="316">
        <f t="shared" si="180"/>
        <v>-48600</v>
      </c>
      <c r="I2774" s="256">
        <f t="shared" si="178"/>
        <v>1.6470588235294117</v>
      </c>
      <c r="M2774" s="2">
        <v>425</v>
      </c>
    </row>
    <row r="2775" spans="2:14" ht="12.75">
      <c r="B2775" s="278">
        <v>1350</v>
      </c>
      <c r="C2775" s="41" t="s">
        <v>35</v>
      </c>
      <c r="D2775" s="15" t="s">
        <v>598</v>
      </c>
      <c r="E2775" s="41" t="s">
        <v>36</v>
      </c>
      <c r="F2775" s="30" t="s">
        <v>1211</v>
      </c>
      <c r="G2775" s="30" t="s">
        <v>167</v>
      </c>
      <c r="H2775" s="316">
        <f t="shared" si="180"/>
        <v>-49950</v>
      </c>
      <c r="I2775" s="256">
        <f t="shared" si="178"/>
        <v>3.176470588235294</v>
      </c>
      <c r="J2775" s="40"/>
      <c r="K2775" s="40"/>
      <c r="L2775" s="40"/>
      <c r="M2775" s="2">
        <v>425</v>
      </c>
      <c r="N2775" s="42">
        <v>500</v>
      </c>
    </row>
    <row r="2776" spans="2:13" ht="12.75">
      <c r="B2776" s="278">
        <v>1100</v>
      </c>
      <c r="C2776" s="1" t="s">
        <v>35</v>
      </c>
      <c r="D2776" s="15" t="s">
        <v>598</v>
      </c>
      <c r="E2776" s="1" t="s">
        <v>36</v>
      </c>
      <c r="F2776" s="30" t="s">
        <v>1211</v>
      </c>
      <c r="G2776" s="30" t="s">
        <v>169</v>
      </c>
      <c r="H2776" s="316">
        <f t="shared" si="180"/>
        <v>-51050</v>
      </c>
      <c r="I2776" s="256">
        <f t="shared" si="178"/>
        <v>2.588235294117647</v>
      </c>
      <c r="M2776" s="2">
        <v>425</v>
      </c>
    </row>
    <row r="2777" spans="2:13" ht="12.75">
      <c r="B2777" s="278">
        <v>1100</v>
      </c>
      <c r="C2777" s="1" t="s">
        <v>35</v>
      </c>
      <c r="D2777" s="15" t="s">
        <v>598</v>
      </c>
      <c r="E2777" s="1" t="s">
        <v>36</v>
      </c>
      <c r="F2777" s="30" t="s">
        <v>1211</v>
      </c>
      <c r="G2777" s="30" t="s">
        <v>171</v>
      </c>
      <c r="H2777" s="316">
        <f t="shared" si="180"/>
        <v>-52150</v>
      </c>
      <c r="I2777" s="256">
        <f t="shared" si="178"/>
        <v>2.588235294117647</v>
      </c>
      <c r="M2777" s="2">
        <v>425</v>
      </c>
    </row>
    <row r="2778" spans="2:13" ht="12.75">
      <c r="B2778" s="278">
        <v>1200</v>
      </c>
      <c r="C2778" s="1" t="s">
        <v>35</v>
      </c>
      <c r="D2778" s="15" t="s">
        <v>598</v>
      </c>
      <c r="E2778" s="1" t="s">
        <v>36</v>
      </c>
      <c r="F2778" s="30" t="s">
        <v>1211</v>
      </c>
      <c r="G2778" s="30" t="s">
        <v>175</v>
      </c>
      <c r="H2778" s="316">
        <f t="shared" si="180"/>
        <v>-53350</v>
      </c>
      <c r="I2778" s="256">
        <f t="shared" si="178"/>
        <v>2.823529411764706</v>
      </c>
      <c r="M2778" s="2">
        <v>425</v>
      </c>
    </row>
    <row r="2779" spans="2:13" ht="12.75">
      <c r="B2779" s="278">
        <v>850</v>
      </c>
      <c r="C2779" s="1" t="s">
        <v>35</v>
      </c>
      <c r="D2779" s="15" t="s">
        <v>598</v>
      </c>
      <c r="E2779" s="1" t="s">
        <v>36</v>
      </c>
      <c r="F2779" s="30" t="s">
        <v>1211</v>
      </c>
      <c r="G2779" s="30" t="s">
        <v>301</v>
      </c>
      <c r="H2779" s="316">
        <f t="shared" si="180"/>
        <v>-54200</v>
      </c>
      <c r="I2779" s="256">
        <f t="shared" si="178"/>
        <v>2</v>
      </c>
      <c r="M2779" s="2">
        <v>425</v>
      </c>
    </row>
    <row r="2780" spans="2:13" ht="12.75">
      <c r="B2780" s="278">
        <v>1750</v>
      </c>
      <c r="C2780" s="1" t="s">
        <v>35</v>
      </c>
      <c r="D2780" s="15" t="s">
        <v>598</v>
      </c>
      <c r="E2780" s="1" t="s">
        <v>36</v>
      </c>
      <c r="F2780" s="30" t="s">
        <v>1211</v>
      </c>
      <c r="G2780" s="30" t="s">
        <v>303</v>
      </c>
      <c r="H2780" s="316">
        <f t="shared" si="180"/>
        <v>-55950</v>
      </c>
      <c r="I2780" s="256">
        <f t="shared" si="178"/>
        <v>4.117647058823529</v>
      </c>
      <c r="M2780" s="2">
        <v>425</v>
      </c>
    </row>
    <row r="2781" spans="2:13" ht="12.75">
      <c r="B2781" s="278">
        <v>800</v>
      </c>
      <c r="C2781" s="1" t="s">
        <v>35</v>
      </c>
      <c r="D2781" s="15" t="s">
        <v>598</v>
      </c>
      <c r="E2781" s="1" t="s">
        <v>36</v>
      </c>
      <c r="F2781" s="30" t="s">
        <v>1211</v>
      </c>
      <c r="G2781" s="30" t="s">
        <v>360</v>
      </c>
      <c r="H2781" s="316">
        <f t="shared" si="180"/>
        <v>-56750</v>
      </c>
      <c r="I2781" s="256">
        <f t="shared" si="178"/>
        <v>1.8823529411764706</v>
      </c>
      <c r="M2781" s="2">
        <v>425</v>
      </c>
    </row>
    <row r="2782" spans="2:13" ht="12.75">
      <c r="B2782" s="278">
        <v>800</v>
      </c>
      <c r="C2782" s="1" t="s">
        <v>35</v>
      </c>
      <c r="D2782" s="15" t="s">
        <v>598</v>
      </c>
      <c r="E2782" s="1" t="s">
        <v>36</v>
      </c>
      <c r="F2782" s="30" t="s">
        <v>1211</v>
      </c>
      <c r="G2782" s="30" t="s">
        <v>362</v>
      </c>
      <c r="H2782" s="316">
        <f t="shared" si="180"/>
        <v>-57550</v>
      </c>
      <c r="I2782" s="256">
        <f t="shared" si="178"/>
        <v>1.8823529411764706</v>
      </c>
      <c r="M2782" s="2">
        <v>425</v>
      </c>
    </row>
    <row r="2783" spans="2:13" ht="12.75">
      <c r="B2783" s="278">
        <v>800</v>
      </c>
      <c r="C2783" s="1" t="s">
        <v>35</v>
      </c>
      <c r="D2783" s="1" t="s">
        <v>598</v>
      </c>
      <c r="E2783" s="1" t="s">
        <v>36</v>
      </c>
      <c r="F2783" s="30" t="s">
        <v>1211</v>
      </c>
      <c r="G2783" s="30" t="s">
        <v>398</v>
      </c>
      <c r="H2783" s="316">
        <f t="shared" si="180"/>
        <v>-58350</v>
      </c>
      <c r="I2783" s="256">
        <f t="shared" si="178"/>
        <v>1.8823529411764706</v>
      </c>
      <c r="M2783" s="2">
        <v>425</v>
      </c>
    </row>
    <row r="2784" spans="2:13" ht="12.75">
      <c r="B2784" s="278">
        <v>700</v>
      </c>
      <c r="C2784" s="1" t="s">
        <v>35</v>
      </c>
      <c r="D2784" s="1" t="s">
        <v>598</v>
      </c>
      <c r="E2784" s="1" t="s">
        <v>36</v>
      </c>
      <c r="F2784" s="30" t="s">
        <v>1211</v>
      </c>
      <c r="G2784" s="30" t="s">
        <v>364</v>
      </c>
      <c r="H2784" s="316">
        <f t="shared" si="180"/>
        <v>-59050</v>
      </c>
      <c r="I2784" s="256">
        <f t="shared" si="178"/>
        <v>1.6470588235294117</v>
      </c>
      <c r="M2784" s="2">
        <v>425</v>
      </c>
    </row>
    <row r="2785" spans="2:13" ht="12.75">
      <c r="B2785" s="278">
        <v>700</v>
      </c>
      <c r="C2785" s="1" t="s">
        <v>35</v>
      </c>
      <c r="D2785" s="1" t="s">
        <v>598</v>
      </c>
      <c r="E2785" s="1" t="s">
        <v>36</v>
      </c>
      <c r="F2785" s="30" t="s">
        <v>1211</v>
      </c>
      <c r="G2785" s="30" t="s">
        <v>366</v>
      </c>
      <c r="H2785" s="316">
        <f t="shared" si="180"/>
        <v>-59750</v>
      </c>
      <c r="I2785" s="256">
        <f t="shared" si="178"/>
        <v>1.6470588235294117</v>
      </c>
      <c r="M2785" s="2">
        <v>425</v>
      </c>
    </row>
    <row r="2786" spans="2:13" ht="12.75">
      <c r="B2786" s="278">
        <v>700</v>
      </c>
      <c r="C2786" s="1" t="s">
        <v>35</v>
      </c>
      <c r="D2786" s="1" t="s">
        <v>598</v>
      </c>
      <c r="E2786" s="1" t="s">
        <v>36</v>
      </c>
      <c r="F2786" s="30" t="s">
        <v>1211</v>
      </c>
      <c r="G2786" s="30" t="s">
        <v>368</v>
      </c>
      <c r="H2786" s="316">
        <f t="shared" si="180"/>
        <v>-60450</v>
      </c>
      <c r="I2786" s="256">
        <f t="shared" si="178"/>
        <v>1.6470588235294117</v>
      </c>
      <c r="M2786" s="2">
        <v>425</v>
      </c>
    </row>
    <row r="2787" spans="2:13" ht="12.75">
      <c r="B2787" s="278">
        <v>750</v>
      </c>
      <c r="C2787" s="1" t="s">
        <v>35</v>
      </c>
      <c r="D2787" s="1" t="s">
        <v>598</v>
      </c>
      <c r="E2787" s="1" t="s">
        <v>36</v>
      </c>
      <c r="F2787" s="30" t="s">
        <v>1211</v>
      </c>
      <c r="G2787" s="30" t="s">
        <v>370</v>
      </c>
      <c r="H2787" s="316">
        <f t="shared" si="180"/>
        <v>-61200</v>
      </c>
      <c r="I2787" s="256">
        <f t="shared" si="178"/>
        <v>1.7647058823529411</v>
      </c>
      <c r="M2787" s="2">
        <v>425</v>
      </c>
    </row>
    <row r="2788" spans="2:13" ht="12.75">
      <c r="B2788" s="278">
        <v>700</v>
      </c>
      <c r="C2788" s="1" t="s">
        <v>35</v>
      </c>
      <c r="D2788" s="1" t="s">
        <v>598</v>
      </c>
      <c r="E2788" s="1" t="s">
        <v>36</v>
      </c>
      <c r="F2788" s="30" t="s">
        <v>1211</v>
      </c>
      <c r="G2788" s="30" t="s">
        <v>470</v>
      </c>
      <c r="H2788" s="316">
        <f t="shared" si="180"/>
        <v>-61900</v>
      </c>
      <c r="I2788" s="256">
        <f t="shared" si="178"/>
        <v>1.6470588235294117</v>
      </c>
      <c r="M2788" s="2">
        <v>425</v>
      </c>
    </row>
    <row r="2789" spans="2:13" ht="12.75">
      <c r="B2789" s="278">
        <v>700</v>
      </c>
      <c r="C2789" s="1" t="s">
        <v>35</v>
      </c>
      <c r="D2789" s="1" t="s">
        <v>598</v>
      </c>
      <c r="E2789" s="1" t="s">
        <v>36</v>
      </c>
      <c r="F2789" s="30" t="s">
        <v>1211</v>
      </c>
      <c r="G2789" s="30" t="s">
        <v>472</v>
      </c>
      <c r="H2789" s="316">
        <f t="shared" si="180"/>
        <v>-62600</v>
      </c>
      <c r="I2789" s="256">
        <f t="shared" si="178"/>
        <v>1.6470588235294117</v>
      </c>
      <c r="M2789" s="2">
        <v>425</v>
      </c>
    </row>
    <row r="2790" spans="1:13" s="60" customFormat="1" ht="12.75">
      <c r="A2790" s="14"/>
      <c r="B2790" s="279">
        <f>SUM(B2732:B2789)</f>
        <v>62600</v>
      </c>
      <c r="C2790" s="14"/>
      <c r="D2790" s="14"/>
      <c r="E2790" s="14" t="s">
        <v>201</v>
      </c>
      <c r="F2790" s="21"/>
      <c r="G2790" s="21"/>
      <c r="H2790" s="317">
        <v>0</v>
      </c>
      <c r="I2790" s="318">
        <f t="shared" si="178"/>
        <v>147.2941176470588</v>
      </c>
      <c r="M2790" s="2">
        <v>425</v>
      </c>
    </row>
    <row r="2791" spans="2:13" ht="12.75">
      <c r="B2791" s="278"/>
      <c r="H2791" s="316">
        <f aca="true" t="shared" si="181" ref="H2791:H2825">H2790-B2791</f>
        <v>0</v>
      </c>
      <c r="I2791" s="256">
        <f t="shared" si="178"/>
        <v>0</v>
      </c>
      <c r="M2791" s="2">
        <v>425</v>
      </c>
    </row>
    <row r="2792" spans="2:13" ht="12.75">
      <c r="B2792" s="278"/>
      <c r="H2792" s="316">
        <f t="shared" si="181"/>
        <v>0</v>
      </c>
      <c r="I2792" s="256">
        <f t="shared" si="178"/>
        <v>0</v>
      </c>
      <c r="M2792" s="2">
        <v>425</v>
      </c>
    </row>
    <row r="2793" spans="2:13" ht="12.75">
      <c r="B2793" s="203">
        <v>5000</v>
      </c>
      <c r="C2793" s="15" t="s">
        <v>1212</v>
      </c>
      <c r="D2793" s="15" t="s">
        <v>598</v>
      </c>
      <c r="E2793" s="38" t="s">
        <v>448</v>
      </c>
      <c r="F2793" s="30" t="s">
        <v>1213</v>
      </c>
      <c r="G2793" s="39" t="s">
        <v>591</v>
      </c>
      <c r="H2793" s="316">
        <f t="shared" si="181"/>
        <v>-5000</v>
      </c>
      <c r="I2793" s="256">
        <f aca="true" t="shared" si="182" ref="I2793:I2856">+B2793/M2793</f>
        <v>11.764705882352942</v>
      </c>
      <c r="K2793" t="s">
        <v>1133</v>
      </c>
      <c r="M2793" s="2">
        <v>425</v>
      </c>
    </row>
    <row r="2794" spans="2:13" ht="12.75">
      <c r="B2794" s="203">
        <v>3000</v>
      </c>
      <c r="C2794" s="15" t="s">
        <v>1214</v>
      </c>
      <c r="D2794" s="15" t="s">
        <v>598</v>
      </c>
      <c r="E2794" s="15" t="s">
        <v>448</v>
      </c>
      <c r="F2794" s="30" t="s">
        <v>1215</v>
      </c>
      <c r="G2794" s="33" t="s">
        <v>591</v>
      </c>
      <c r="H2794" s="316">
        <f t="shared" si="181"/>
        <v>-8000</v>
      </c>
      <c r="I2794" s="256">
        <f t="shared" si="182"/>
        <v>7.0588235294117645</v>
      </c>
      <c r="K2794" t="s">
        <v>1133</v>
      </c>
      <c r="M2794" s="2">
        <v>425</v>
      </c>
    </row>
    <row r="2795" spans="1:13" ht="12.75">
      <c r="A2795" s="15"/>
      <c r="B2795" s="203">
        <v>2250</v>
      </c>
      <c r="C2795" s="15" t="s">
        <v>1216</v>
      </c>
      <c r="D2795" s="15" t="s">
        <v>598</v>
      </c>
      <c r="E2795" s="15" t="s">
        <v>448</v>
      </c>
      <c r="F2795" s="30" t="s">
        <v>1215</v>
      </c>
      <c r="G2795" s="33" t="s">
        <v>591</v>
      </c>
      <c r="H2795" s="316">
        <f t="shared" si="181"/>
        <v>-10250</v>
      </c>
      <c r="I2795" s="256">
        <f t="shared" si="182"/>
        <v>5.294117647058823</v>
      </c>
      <c r="J2795" s="18"/>
      <c r="K2795" t="s">
        <v>1133</v>
      </c>
      <c r="L2795" s="18"/>
      <c r="M2795" s="2">
        <v>425</v>
      </c>
    </row>
    <row r="2796" spans="2:13" ht="12.75">
      <c r="B2796" s="278">
        <v>1250</v>
      </c>
      <c r="C2796" s="15" t="s">
        <v>1217</v>
      </c>
      <c r="D2796" s="15" t="s">
        <v>598</v>
      </c>
      <c r="E2796" s="1" t="s">
        <v>448</v>
      </c>
      <c r="F2796" s="30" t="s">
        <v>1215</v>
      </c>
      <c r="G2796" s="33" t="s">
        <v>591</v>
      </c>
      <c r="H2796" s="316">
        <f t="shared" si="181"/>
        <v>-11500</v>
      </c>
      <c r="I2796" s="256">
        <f t="shared" si="182"/>
        <v>2.9411764705882355</v>
      </c>
      <c r="K2796" t="s">
        <v>1133</v>
      </c>
      <c r="M2796" s="2">
        <v>425</v>
      </c>
    </row>
    <row r="2797" spans="2:13" ht="12.75">
      <c r="B2797" s="278">
        <v>1250</v>
      </c>
      <c r="C2797" s="1" t="s">
        <v>1217</v>
      </c>
      <c r="D2797" s="15" t="s">
        <v>598</v>
      </c>
      <c r="E2797" s="1" t="s">
        <v>448</v>
      </c>
      <c r="F2797" s="30" t="s">
        <v>1215</v>
      </c>
      <c r="G2797" s="33" t="s">
        <v>591</v>
      </c>
      <c r="H2797" s="316">
        <f t="shared" si="181"/>
        <v>-12750</v>
      </c>
      <c r="I2797" s="256">
        <f t="shared" si="182"/>
        <v>2.9411764705882355</v>
      </c>
      <c r="K2797" t="s">
        <v>1133</v>
      </c>
      <c r="M2797" s="2">
        <v>425</v>
      </c>
    </row>
    <row r="2798" spans="2:13" ht="12.75">
      <c r="B2798" s="278">
        <v>3000</v>
      </c>
      <c r="C2798" s="41" t="s">
        <v>1526</v>
      </c>
      <c r="D2798" s="15" t="s">
        <v>598</v>
      </c>
      <c r="E2798" s="41" t="s">
        <v>448</v>
      </c>
      <c r="F2798" s="30" t="s">
        <v>1218</v>
      </c>
      <c r="G2798" s="30" t="s">
        <v>56</v>
      </c>
      <c r="H2798" s="316">
        <f t="shared" si="181"/>
        <v>-15750</v>
      </c>
      <c r="I2798" s="256">
        <f t="shared" si="182"/>
        <v>7.0588235294117645</v>
      </c>
      <c r="J2798" s="40"/>
      <c r="K2798" t="s">
        <v>1133</v>
      </c>
      <c r="L2798" s="40"/>
      <c r="M2798" s="2">
        <v>425</v>
      </c>
    </row>
    <row r="2799" spans="2:13" ht="12.75">
      <c r="B2799" s="278">
        <v>1000</v>
      </c>
      <c r="C2799" s="1" t="s">
        <v>1219</v>
      </c>
      <c r="D2799" s="15" t="s">
        <v>598</v>
      </c>
      <c r="E2799" s="1" t="s">
        <v>448</v>
      </c>
      <c r="F2799" s="30" t="s">
        <v>1220</v>
      </c>
      <c r="G2799" s="30" t="s">
        <v>32</v>
      </c>
      <c r="H2799" s="316">
        <f t="shared" si="181"/>
        <v>-16750</v>
      </c>
      <c r="I2799" s="256">
        <f t="shared" si="182"/>
        <v>2.3529411764705883</v>
      </c>
      <c r="K2799" t="s">
        <v>1133</v>
      </c>
      <c r="M2799" s="2">
        <v>425</v>
      </c>
    </row>
    <row r="2800" spans="1:13" s="18" customFormat="1" ht="12.75">
      <c r="A2800" s="15"/>
      <c r="B2800" s="203">
        <v>1500</v>
      </c>
      <c r="C2800" s="15" t="s">
        <v>1097</v>
      </c>
      <c r="D2800" s="15" t="s">
        <v>972</v>
      </c>
      <c r="E2800" s="15" t="s">
        <v>448</v>
      </c>
      <c r="F2800" s="33" t="s">
        <v>1098</v>
      </c>
      <c r="G2800" s="33" t="s">
        <v>96</v>
      </c>
      <c r="H2800" s="316">
        <f t="shared" si="181"/>
        <v>-18250</v>
      </c>
      <c r="I2800" s="256">
        <f t="shared" si="182"/>
        <v>3.5294117647058822</v>
      </c>
      <c r="K2800" s="18" t="s">
        <v>1038</v>
      </c>
      <c r="M2800" s="2">
        <v>425</v>
      </c>
    </row>
    <row r="2801" spans="2:13" ht="12.75">
      <c r="B2801" s="278">
        <v>500</v>
      </c>
      <c r="C2801" s="15" t="s">
        <v>1099</v>
      </c>
      <c r="D2801" s="15" t="s">
        <v>972</v>
      </c>
      <c r="E2801" s="1" t="s">
        <v>448</v>
      </c>
      <c r="F2801" s="30" t="s">
        <v>1100</v>
      </c>
      <c r="G2801" s="30" t="s">
        <v>96</v>
      </c>
      <c r="H2801" s="316">
        <f t="shared" si="181"/>
        <v>-18750</v>
      </c>
      <c r="I2801" s="256">
        <f t="shared" si="182"/>
        <v>1.1764705882352942</v>
      </c>
      <c r="K2801" t="s">
        <v>1038</v>
      </c>
      <c r="M2801" s="2">
        <v>425</v>
      </c>
    </row>
    <row r="2802" spans="2:13" ht="12.75">
      <c r="B2802" s="278">
        <v>15000</v>
      </c>
      <c r="C2802" s="1" t="s">
        <v>1221</v>
      </c>
      <c r="D2802" s="15" t="s">
        <v>598</v>
      </c>
      <c r="E2802" s="1" t="s">
        <v>448</v>
      </c>
      <c r="F2802" s="30" t="s">
        <v>1222</v>
      </c>
      <c r="G2802" s="30" t="s">
        <v>38</v>
      </c>
      <c r="H2802" s="316">
        <f t="shared" si="181"/>
        <v>-33750</v>
      </c>
      <c r="I2802" s="256">
        <f t="shared" si="182"/>
        <v>35.294117647058826</v>
      </c>
      <c r="K2802" t="s">
        <v>1133</v>
      </c>
      <c r="M2802" s="2">
        <v>425</v>
      </c>
    </row>
    <row r="2803" spans="2:13" ht="12.75">
      <c r="B2803" s="278">
        <v>15000</v>
      </c>
      <c r="C2803" s="1" t="s">
        <v>1223</v>
      </c>
      <c r="D2803" s="15" t="s">
        <v>598</v>
      </c>
      <c r="E2803" s="1" t="s">
        <v>448</v>
      </c>
      <c r="F2803" s="30" t="s">
        <v>1222</v>
      </c>
      <c r="G2803" s="30" t="s">
        <v>38</v>
      </c>
      <c r="H2803" s="316">
        <f t="shared" si="181"/>
        <v>-48750</v>
      </c>
      <c r="I2803" s="256">
        <f t="shared" si="182"/>
        <v>35.294117647058826</v>
      </c>
      <c r="K2803" t="s">
        <v>1133</v>
      </c>
      <c r="M2803" s="2">
        <v>425</v>
      </c>
    </row>
    <row r="2804" spans="2:13" ht="12.75">
      <c r="B2804" s="278">
        <v>4000</v>
      </c>
      <c r="C2804" s="1" t="s">
        <v>1224</v>
      </c>
      <c r="D2804" s="15" t="s">
        <v>598</v>
      </c>
      <c r="E2804" s="1" t="s">
        <v>448</v>
      </c>
      <c r="F2804" s="30" t="s">
        <v>1225</v>
      </c>
      <c r="G2804" s="30" t="s">
        <v>38</v>
      </c>
      <c r="H2804" s="316">
        <f t="shared" si="181"/>
        <v>-52750</v>
      </c>
      <c r="I2804" s="256">
        <f t="shared" si="182"/>
        <v>9.411764705882353</v>
      </c>
      <c r="K2804" t="s">
        <v>1133</v>
      </c>
      <c r="M2804" s="2">
        <v>425</v>
      </c>
    </row>
    <row r="2805" spans="1:13" ht="12.75">
      <c r="A2805" s="15"/>
      <c r="B2805" s="203">
        <v>1500</v>
      </c>
      <c r="C2805" s="15" t="s">
        <v>1227</v>
      </c>
      <c r="D2805" s="15" t="s">
        <v>598</v>
      </c>
      <c r="E2805" s="15" t="s">
        <v>448</v>
      </c>
      <c r="F2805" s="33" t="s">
        <v>1228</v>
      </c>
      <c r="G2805" s="33" t="s">
        <v>117</v>
      </c>
      <c r="H2805" s="316">
        <f t="shared" si="181"/>
        <v>-54250</v>
      </c>
      <c r="I2805" s="256">
        <f t="shared" si="182"/>
        <v>3.5294117647058822</v>
      </c>
      <c r="J2805" s="18"/>
      <c r="K2805" t="s">
        <v>1133</v>
      </c>
      <c r="L2805" s="18"/>
      <c r="M2805" s="2">
        <v>425</v>
      </c>
    </row>
    <row r="2806" spans="2:13" ht="12.75">
      <c r="B2806" s="203">
        <v>5000</v>
      </c>
      <c r="C2806" s="15" t="s">
        <v>1212</v>
      </c>
      <c r="D2806" s="15" t="s">
        <v>598</v>
      </c>
      <c r="E2806" s="38" t="s">
        <v>448</v>
      </c>
      <c r="F2806" s="85" t="s">
        <v>1229</v>
      </c>
      <c r="G2806" s="39" t="s">
        <v>897</v>
      </c>
      <c r="H2806" s="316">
        <f t="shared" si="181"/>
        <v>-59250</v>
      </c>
      <c r="I2806" s="256">
        <f t="shared" si="182"/>
        <v>11.764705882352942</v>
      </c>
      <c r="K2806" t="s">
        <v>1133</v>
      </c>
      <c r="M2806" s="2">
        <v>425</v>
      </c>
    </row>
    <row r="2807" spans="2:13" ht="12.75">
      <c r="B2807" s="278">
        <v>4000</v>
      </c>
      <c r="C2807" s="1" t="s">
        <v>1224</v>
      </c>
      <c r="D2807" s="1" t="s">
        <v>598</v>
      </c>
      <c r="E2807" s="1" t="s">
        <v>448</v>
      </c>
      <c r="F2807" s="30" t="s">
        <v>1230</v>
      </c>
      <c r="G2807" s="30" t="s">
        <v>165</v>
      </c>
      <c r="H2807" s="316">
        <f t="shared" si="181"/>
        <v>-63250</v>
      </c>
      <c r="I2807" s="256">
        <f t="shared" si="182"/>
        <v>9.411764705882353</v>
      </c>
      <c r="K2807" t="s">
        <v>1133</v>
      </c>
      <c r="M2807" s="2">
        <v>425</v>
      </c>
    </row>
    <row r="2808" spans="2:13" ht="12.75">
      <c r="B2808" s="278">
        <v>3000</v>
      </c>
      <c r="C2808" s="1" t="s">
        <v>1231</v>
      </c>
      <c r="D2808" s="1" t="s">
        <v>598</v>
      </c>
      <c r="E2808" s="1" t="s">
        <v>448</v>
      </c>
      <c r="F2808" s="30" t="s">
        <v>1232</v>
      </c>
      <c r="G2808" s="30" t="s">
        <v>165</v>
      </c>
      <c r="H2808" s="316">
        <f t="shared" si="181"/>
        <v>-66250</v>
      </c>
      <c r="I2808" s="256">
        <f t="shared" si="182"/>
        <v>7.0588235294117645</v>
      </c>
      <c r="K2808" t="s">
        <v>1133</v>
      </c>
      <c r="M2808" s="2">
        <v>425</v>
      </c>
    </row>
    <row r="2809" spans="2:13" ht="12.75">
      <c r="B2809" s="278">
        <v>15000</v>
      </c>
      <c r="C2809" s="1" t="s">
        <v>1221</v>
      </c>
      <c r="D2809" s="1" t="s">
        <v>598</v>
      </c>
      <c r="E2809" s="1" t="s">
        <v>448</v>
      </c>
      <c r="F2809" s="30" t="s">
        <v>1233</v>
      </c>
      <c r="G2809" s="30" t="s">
        <v>167</v>
      </c>
      <c r="H2809" s="316">
        <f t="shared" si="181"/>
        <v>-81250</v>
      </c>
      <c r="I2809" s="256">
        <f t="shared" si="182"/>
        <v>35.294117647058826</v>
      </c>
      <c r="K2809" t="s">
        <v>1133</v>
      </c>
      <c r="M2809" s="2">
        <v>425</v>
      </c>
    </row>
    <row r="2810" spans="2:13" ht="12.75">
      <c r="B2810" s="278">
        <v>15000</v>
      </c>
      <c r="C2810" s="1" t="s">
        <v>1223</v>
      </c>
      <c r="D2810" s="1" t="s">
        <v>598</v>
      </c>
      <c r="E2810" s="1" t="s">
        <v>448</v>
      </c>
      <c r="F2810" s="30" t="s">
        <v>1233</v>
      </c>
      <c r="G2810" s="30" t="s">
        <v>167</v>
      </c>
      <c r="H2810" s="316">
        <f t="shared" si="181"/>
        <v>-96250</v>
      </c>
      <c r="I2810" s="256">
        <f t="shared" si="182"/>
        <v>35.294117647058826</v>
      </c>
      <c r="K2810" t="s">
        <v>1133</v>
      </c>
      <c r="M2810" s="2">
        <v>425</v>
      </c>
    </row>
    <row r="2811" spans="2:13" ht="12.75">
      <c r="B2811" s="278">
        <v>2000</v>
      </c>
      <c r="C2811" s="1" t="s">
        <v>1234</v>
      </c>
      <c r="D2811" s="1" t="s">
        <v>598</v>
      </c>
      <c r="E2811" s="1" t="s">
        <v>448</v>
      </c>
      <c r="F2811" s="30" t="s">
        <v>1233</v>
      </c>
      <c r="G2811" s="30" t="s">
        <v>167</v>
      </c>
      <c r="H2811" s="316">
        <f t="shared" si="181"/>
        <v>-98250</v>
      </c>
      <c r="I2811" s="256">
        <f t="shared" si="182"/>
        <v>4.705882352941177</v>
      </c>
      <c r="K2811" t="s">
        <v>1133</v>
      </c>
      <c r="M2811" s="2">
        <v>425</v>
      </c>
    </row>
    <row r="2812" spans="1:13" s="18" customFormat="1" ht="12.75">
      <c r="A2812" s="15"/>
      <c r="B2812" s="203">
        <v>3500</v>
      </c>
      <c r="C2812" s="15" t="s">
        <v>1235</v>
      </c>
      <c r="D2812" s="15" t="s">
        <v>598</v>
      </c>
      <c r="E2812" s="15" t="s">
        <v>448</v>
      </c>
      <c r="F2812" s="33" t="s">
        <v>1236</v>
      </c>
      <c r="G2812" s="33" t="s">
        <v>167</v>
      </c>
      <c r="H2812" s="316">
        <f t="shared" si="181"/>
        <v>-101750</v>
      </c>
      <c r="I2812" s="256">
        <f t="shared" si="182"/>
        <v>8.235294117647058</v>
      </c>
      <c r="K2812" s="18" t="s">
        <v>1133</v>
      </c>
      <c r="M2812" s="2">
        <v>425</v>
      </c>
    </row>
    <row r="2813" spans="2:13" ht="12.75">
      <c r="B2813" s="278">
        <v>3000</v>
      </c>
      <c r="C2813" s="1" t="s">
        <v>1422</v>
      </c>
      <c r="D2813" s="1" t="s">
        <v>598</v>
      </c>
      <c r="E2813" s="1" t="s">
        <v>448</v>
      </c>
      <c r="F2813" s="30" t="s">
        <v>1237</v>
      </c>
      <c r="G2813" s="30" t="s">
        <v>167</v>
      </c>
      <c r="H2813" s="316">
        <f t="shared" si="181"/>
        <v>-104750</v>
      </c>
      <c r="I2813" s="256">
        <f t="shared" si="182"/>
        <v>7.0588235294117645</v>
      </c>
      <c r="K2813" t="s">
        <v>1133</v>
      </c>
      <c r="M2813" s="2">
        <v>425</v>
      </c>
    </row>
    <row r="2814" spans="2:13" ht="12.75">
      <c r="B2814" s="278">
        <v>3500</v>
      </c>
      <c r="C2814" s="1" t="s">
        <v>1238</v>
      </c>
      <c r="D2814" s="1" t="s">
        <v>598</v>
      </c>
      <c r="E2814" s="1" t="s">
        <v>448</v>
      </c>
      <c r="F2814" s="30" t="s">
        <v>1239</v>
      </c>
      <c r="G2814" s="30" t="s">
        <v>803</v>
      </c>
      <c r="H2814" s="316">
        <f t="shared" si="181"/>
        <v>-108250</v>
      </c>
      <c r="I2814" s="256">
        <f t="shared" si="182"/>
        <v>8.235294117647058</v>
      </c>
      <c r="K2814" t="s">
        <v>1133</v>
      </c>
      <c r="M2814" s="2">
        <v>425</v>
      </c>
    </row>
    <row r="2815" spans="2:13" ht="12.75">
      <c r="B2815" s="278">
        <v>2500</v>
      </c>
      <c r="C2815" s="1" t="s">
        <v>1240</v>
      </c>
      <c r="D2815" s="1" t="s">
        <v>598</v>
      </c>
      <c r="E2815" s="1" t="s">
        <v>448</v>
      </c>
      <c r="F2815" s="30" t="s">
        <v>1241</v>
      </c>
      <c r="G2815" s="30" t="s">
        <v>169</v>
      </c>
      <c r="H2815" s="316">
        <f t="shared" si="181"/>
        <v>-110750</v>
      </c>
      <c r="I2815" s="256">
        <f t="shared" si="182"/>
        <v>5.882352941176471</v>
      </c>
      <c r="K2815" t="s">
        <v>1133</v>
      </c>
      <c r="M2815" s="2">
        <v>425</v>
      </c>
    </row>
    <row r="2816" spans="2:13" ht="12.75">
      <c r="B2816" s="278">
        <v>5500</v>
      </c>
      <c r="C2816" s="1" t="s">
        <v>1242</v>
      </c>
      <c r="D2816" s="1" t="s">
        <v>598</v>
      </c>
      <c r="E2816" s="1" t="s">
        <v>448</v>
      </c>
      <c r="F2816" s="30" t="s">
        <v>1241</v>
      </c>
      <c r="G2816" s="30" t="s">
        <v>169</v>
      </c>
      <c r="H2816" s="316">
        <f t="shared" si="181"/>
        <v>-116250</v>
      </c>
      <c r="I2816" s="256">
        <f t="shared" si="182"/>
        <v>12.941176470588236</v>
      </c>
      <c r="K2816" t="s">
        <v>1133</v>
      </c>
      <c r="M2816" s="2">
        <v>425</v>
      </c>
    </row>
    <row r="2817" spans="2:13" ht="12.75">
      <c r="B2817" s="203">
        <v>5000</v>
      </c>
      <c r="C2817" s="15" t="s">
        <v>1212</v>
      </c>
      <c r="D2817" s="15" t="s">
        <v>598</v>
      </c>
      <c r="E2817" s="38" t="s">
        <v>448</v>
      </c>
      <c r="F2817" s="85" t="s">
        <v>1243</v>
      </c>
      <c r="G2817" s="39" t="s">
        <v>171</v>
      </c>
      <c r="H2817" s="316">
        <f t="shared" si="181"/>
        <v>-121250</v>
      </c>
      <c r="I2817" s="256">
        <f t="shared" si="182"/>
        <v>11.764705882352942</v>
      </c>
      <c r="K2817" t="s">
        <v>1133</v>
      </c>
      <c r="M2817" s="2">
        <v>425</v>
      </c>
    </row>
    <row r="2818" spans="2:13" ht="12.75">
      <c r="B2818" s="278">
        <v>5500</v>
      </c>
      <c r="C2818" s="1" t="s">
        <v>1244</v>
      </c>
      <c r="D2818" s="1" t="s">
        <v>598</v>
      </c>
      <c r="E2818" s="1" t="s">
        <v>448</v>
      </c>
      <c r="F2818" s="30" t="s">
        <v>1245</v>
      </c>
      <c r="G2818" s="30" t="s">
        <v>301</v>
      </c>
      <c r="H2818" s="316">
        <f t="shared" si="181"/>
        <v>-126750</v>
      </c>
      <c r="I2818" s="256">
        <f t="shared" si="182"/>
        <v>12.941176470588236</v>
      </c>
      <c r="K2818" t="s">
        <v>1133</v>
      </c>
      <c r="M2818" s="2">
        <v>425</v>
      </c>
    </row>
    <row r="2819" spans="2:13" ht="12.75">
      <c r="B2819" s="278">
        <v>8000</v>
      </c>
      <c r="C2819" s="1" t="s">
        <v>1246</v>
      </c>
      <c r="D2819" s="1" t="s">
        <v>598</v>
      </c>
      <c r="E2819" s="1" t="s">
        <v>448</v>
      </c>
      <c r="F2819" s="30" t="s">
        <v>1247</v>
      </c>
      <c r="G2819" s="30" t="s">
        <v>301</v>
      </c>
      <c r="H2819" s="316">
        <f t="shared" si="181"/>
        <v>-134750</v>
      </c>
      <c r="I2819" s="256">
        <f t="shared" si="182"/>
        <v>18.823529411764707</v>
      </c>
      <c r="K2819" t="s">
        <v>1133</v>
      </c>
      <c r="M2819" s="2">
        <v>425</v>
      </c>
    </row>
    <row r="2820" spans="2:13" ht="12.75">
      <c r="B2820" s="203">
        <v>5000</v>
      </c>
      <c r="C2820" s="15" t="s">
        <v>1212</v>
      </c>
      <c r="D2820" s="15" t="s">
        <v>598</v>
      </c>
      <c r="E2820" s="38" t="s">
        <v>448</v>
      </c>
      <c r="F2820" s="85" t="s">
        <v>1248</v>
      </c>
      <c r="G2820" s="39" t="s">
        <v>814</v>
      </c>
      <c r="H2820" s="316">
        <f t="shared" si="181"/>
        <v>-139750</v>
      </c>
      <c r="I2820" s="256">
        <f t="shared" si="182"/>
        <v>11.764705882352942</v>
      </c>
      <c r="K2820" t="s">
        <v>1133</v>
      </c>
      <c r="M2820" s="2">
        <v>425</v>
      </c>
    </row>
    <row r="2821" spans="2:13" ht="12.75">
      <c r="B2821" s="278">
        <v>1800</v>
      </c>
      <c r="C2821" s="1" t="s">
        <v>1249</v>
      </c>
      <c r="D2821" s="1" t="s">
        <v>598</v>
      </c>
      <c r="E2821" s="1" t="s">
        <v>448</v>
      </c>
      <c r="F2821" s="30" t="s">
        <v>1250</v>
      </c>
      <c r="G2821" s="30" t="s">
        <v>366</v>
      </c>
      <c r="H2821" s="316">
        <f t="shared" si="181"/>
        <v>-141550</v>
      </c>
      <c r="I2821" s="256">
        <f t="shared" si="182"/>
        <v>4.235294117647059</v>
      </c>
      <c r="K2821" t="s">
        <v>1133</v>
      </c>
      <c r="M2821" s="2">
        <v>425</v>
      </c>
    </row>
    <row r="2822" spans="2:13" ht="12.75">
      <c r="B2822" s="278">
        <v>15000</v>
      </c>
      <c r="C2822" s="1" t="s">
        <v>1221</v>
      </c>
      <c r="D2822" s="1" t="s">
        <v>598</v>
      </c>
      <c r="E2822" s="1" t="s">
        <v>448</v>
      </c>
      <c r="F2822" s="30" t="s">
        <v>1251</v>
      </c>
      <c r="G2822" s="30" t="s">
        <v>366</v>
      </c>
      <c r="H2822" s="316">
        <f t="shared" si="181"/>
        <v>-156550</v>
      </c>
      <c r="I2822" s="256">
        <f t="shared" si="182"/>
        <v>35.294117647058826</v>
      </c>
      <c r="K2822" t="s">
        <v>1133</v>
      </c>
      <c r="M2822" s="2">
        <v>425</v>
      </c>
    </row>
    <row r="2823" spans="2:13" ht="12.75">
      <c r="B2823" s="278">
        <v>400</v>
      </c>
      <c r="C2823" s="1" t="s">
        <v>447</v>
      </c>
      <c r="D2823" s="1" t="s">
        <v>598</v>
      </c>
      <c r="E2823" s="1" t="s">
        <v>448</v>
      </c>
      <c r="F2823" s="30" t="s">
        <v>423</v>
      </c>
      <c r="G2823" s="30" t="s">
        <v>368</v>
      </c>
      <c r="H2823" s="316">
        <f t="shared" si="181"/>
        <v>-156950</v>
      </c>
      <c r="I2823" s="256">
        <f t="shared" si="182"/>
        <v>0.9411764705882353</v>
      </c>
      <c r="J2823" s="18"/>
      <c r="K2823" t="s">
        <v>194</v>
      </c>
      <c r="L2823">
        <v>24</v>
      </c>
      <c r="M2823" s="2">
        <v>425</v>
      </c>
    </row>
    <row r="2824" spans="2:13" ht="12.75">
      <c r="B2824" s="278">
        <v>2800</v>
      </c>
      <c r="C2824" s="1" t="s">
        <v>1252</v>
      </c>
      <c r="D2824" s="1" t="s">
        <v>598</v>
      </c>
      <c r="E2824" s="1" t="s">
        <v>448</v>
      </c>
      <c r="F2824" s="30" t="s">
        <v>1253</v>
      </c>
      <c r="G2824" s="30" t="s">
        <v>472</v>
      </c>
      <c r="H2824" s="316">
        <f t="shared" si="181"/>
        <v>-159750</v>
      </c>
      <c r="I2824" s="256">
        <f t="shared" si="182"/>
        <v>6.588235294117647</v>
      </c>
      <c r="K2824" t="s">
        <v>1133</v>
      </c>
      <c r="M2824" s="2">
        <v>425</v>
      </c>
    </row>
    <row r="2825" spans="2:13" ht="12.75">
      <c r="B2825" s="340">
        <v>2500</v>
      </c>
      <c r="C2825" s="1" t="s">
        <v>1235</v>
      </c>
      <c r="D2825" s="1" t="s">
        <v>598</v>
      </c>
      <c r="E2825" s="1" t="s">
        <v>448</v>
      </c>
      <c r="F2825" s="30" t="s">
        <v>1254</v>
      </c>
      <c r="G2825" s="30" t="s">
        <v>472</v>
      </c>
      <c r="H2825" s="316">
        <f t="shared" si="181"/>
        <v>-162250</v>
      </c>
      <c r="I2825" s="256">
        <f t="shared" si="182"/>
        <v>5.882352941176471</v>
      </c>
      <c r="K2825" t="s">
        <v>1133</v>
      </c>
      <c r="M2825" s="2">
        <v>425</v>
      </c>
    </row>
    <row r="2826" spans="1:13" s="60" customFormat="1" ht="12.75">
      <c r="A2826" s="14"/>
      <c r="B2826" s="279">
        <f>SUM(B2793:B2825)</f>
        <v>162250</v>
      </c>
      <c r="C2826" s="14"/>
      <c r="D2826" s="14"/>
      <c r="E2826" s="14" t="s">
        <v>448</v>
      </c>
      <c r="F2826" s="21"/>
      <c r="G2826" s="21"/>
      <c r="H2826" s="317">
        <v>0</v>
      </c>
      <c r="I2826" s="318">
        <f t="shared" si="182"/>
        <v>381.7647058823529</v>
      </c>
      <c r="M2826" s="2">
        <v>425</v>
      </c>
    </row>
    <row r="2827" spans="2:13" ht="12.75">
      <c r="B2827" s="278"/>
      <c r="H2827" s="316">
        <f aca="true" t="shared" si="183" ref="H2827:H2858">H2826-B2827</f>
        <v>0</v>
      </c>
      <c r="I2827" s="256">
        <f t="shared" si="182"/>
        <v>0</v>
      </c>
      <c r="M2827" s="2">
        <v>425</v>
      </c>
    </row>
    <row r="2828" spans="2:13" ht="12.75">
      <c r="B2828" s="278"/>
      <c r="H2828" s="316">
        <f t="shared" si="183"/>
        <v>0</v>
      </c>
      <c r="I2828" s="256">
        <f t="shared" si="182"/>
        <v>0</v>
      </c>
      <c r="M2828" s="2">
        <v>425</v>
      </c>
    </row>
    <row r="2829" spans="2:13" ht="12.75">
      <c r="B2829" s="203">
        <v>1200</v>
      </c>
      <c r="C2829" s="36" t="s">
        <v>1255</v>
      </c>
      <c r="D2829" s="15" t="s">
        <v>598</v>
      </c>
      <c r="E2829" s="36" t="s">
        <v>1256</v>
      </c>
      <c r="F2829" s="30" t="s">
        <v>1257</v>
      </c>
      <c r="G2829" s="34" t="s">
        <v>591</v>
      </c>
      <c r="H2829" s="316">
        <f t="shared" si="183"/>
        <v>-1200</v>
      </c>
      <c r="I2829" s="256">
        <f t="shared" si="182"/>
        <v>2.823529411764706</v>
      </c>
      <c r="K2829" t="s">
        <v>1133</v>
      </c>
      <c r="M2829" s="2">
        <v>425</v>
      </c>
    </row>
    <row r="2830" spans="2:13" ht="12.75">
      <c r="B2830" s="203">
        <v>500</v>
      </c>
      <c r="C2830" s="15" t="s">
        <v>1255</v>
      </c>
      <c r="D2830" s="15" t="s">
        <v>598</v>
      </c>
      <c r="E2830" s="38" t="s">
        <v>1256</v>
      </c>
      <c r="F2830" s="30" t="s">
        <v>1258</v>
      </c>
      <c r="G2830" s="39" t="s">
        <v>591</v>
      </c>
      <c r="H2830" s="316">
        <f t="shared" si="183"/>
        <v>-1700</v>
      </c>
      <c r="I2830" s="256">
        <f t="shared" si="182"/>
        <v>1.1764705882352942</v>
      </c>
      <c r="K2830" t="s">
        <v>1133</v>
      </c>
      <c r="M2830" s="2">
        <v>425</v>
      </c>
    </row>
    <row r="2831" spans="2:13" ht="12.75">
      <c r="B2831" s="278">
        <v>500</v>
      </c>
      <c r="C2831" s="1" t="s">
        <v>1255</v>
      </c>
      <c r="D2831" s="15" t="s">
        <v>598</v>
      </c>
      <c r="E2831" s="1" t="s">
        <v>1256</v>
      </c>
      <c r="F2831" s="30" t="s">
        <v>1259</v>
      </c>
      <c r="G2831" s="30" t="s">
        <v>56</v>
      </c>
      <c r="H2831" s="316">
        <f t="shared" si="183"/>
        <v>-2200</v>
      </c>
      <c r="I2831" s="256">
        <f t="shared" si="182"/>
        <v>1.1764705882352942</v>
      </c>
      <c r="K2831" t="s">
        <v>1133</v>
      </c>
      <c r="M2831" s="2">
        <v>425</v>
      </c>
    </row>
    <row r="2832" spans="2:13" ht="12.75">
      <c r="B2832" s="278">
        <v>3000</v>
      </c>
      <c r="C2832" s="1" t="s">
        <v>1255</v>
      </c>
      <c r="D2832" s="15" t="s">
        <v>598</v>
      </c>
      <c r="E2832" s="1" t="s">
        <v>1256</v>
      </c>
      <c r="F2832" s="30" t="s">
        <v>1260</v>
      </c>
      <c r="G2832" s="30" t="s">
        <v>26</v>
      </c>
      <c r="H2832" s="316">
        <f t="shared" si="183"/>
        <v>-5200</v>
      </c>
      <c r="I2832" s="256">
        <f t="shared" si="182"/>
        <v>7.0588235294117645</v>
      </c>
      <c r="K2832" t="s">
        <v>1133</v>
      </c>
      <c r="M2832" s="2">
        <v>425</v>
      </c>
    </row>
    <row r="2833" spans="2:13" ht="12.75">
      <c r="B2833" s="278">
        <v>1000</v>
      </c>
      <c r="C2833" s="1" t="s">
        <v>1255</v>
      </c>
      <c r="D2833" s="15" t="s">
        <v>598</v>
      </c>
      <c r="E2833" s="1" t="s">
        <v>1256</v>
      </c>
      <c r="F2833" s="30" t="s">
        <v>1261</v>
      </c>
      <c r="G2833" s="30" t="s">
        <v>26</v>
      </c>
      <c r="H2833" s="316">
        <f t="shared" si="183"/>
        <v>-6200</v>
      </c>
      <c r="I2833" s="256">
        <f t="shared" si="182"/>
        <v>2.3529411764705883</v>
      </c>
      <c r="K2833" t="s">
        <v>1133</v>
      </c>
      <c r="M2833" s="2">
        <v>425</v>
      </c>
    </row>
    <row r="2834" spans="2:13" ht="12.75">
      <c r="B2834" s="278">
        <v>1000</v>
      </c>
      <c r="C2834" s="1" t="s">
        <v>1255</v>
      </c>
      <c r="D2834" s="15" t="s">
        <v>598</v>
      </c>
      <c r="E2834" s="1" t="s">
        <v>1256</v>
      </c>
      <c r="F2834" s="30" t="s">
        <v>1262</v>
      </c>
      <c r="G2834" s="30" t="s">
        <v>26</v>
      </c>
      <c r="H2834" s="316">
        <f t="shared" si="183"/>
        <v>-7200</v>
      </c>
      <c r="I2834" s="256">
        <f t="shared" si="182"/>
        <v>2.3529411764705883</v>
      </c>
      <c r="K2834" t="s">
        <v>1133</v>
      </c>
      <c r="M2834" s="2">
        <v>425</v>
      </c>
    </row>
    <row r="2835" spans="2:13" ht="12.75">
      <c r="B2835" s="278">
        <v>1000</v>
      </c>
      <c r="C2835" s="1" t="s">
        <v>1255</v>
      </c>
      <c r="D2835" s="15" t="s">
        <v>598</v>
      </c>
      <c r="E2835" s="1" t="s">
        <v>1256</v>
      </c>
      <c r="F2835" s="30" t="s">
        <v>1263</v>
      </c>
      <c r="G2835" s="30" t="s">
        <v>38</v>
      </c>
      <c r="H2835" s="316">
        <f t="shared" si="183"/>
        <v>-8200</v>
      </c>
      <c r="I2835" s="256">
        <f t="shared" si="182"/>
        <v>2.3529411764705883</v>
      </c>
      <c r="K2835" t="s">
        <v>1133</v>
      </c>
      <c r="M2835" s="2">
        <v>425</v>
      </c>
    </row>
    <row r="2836" spans="2:13" ht="12.75">
      <c r="B2836" s="278">
        <v>800</v>
      </c>
      <c r="C2836" s="1" t="s">
        <v>1255</v>
      </c>
      <c r="D2836" s="15" t="s">
        <v>598</v>
      </c>
      <c r="E2836" s="1" t="s">
        <v>1256</v>
      </c>
      <c r="F2836" s="30" t="s">
        <v>1264</v>
      </c>
      <c r="G2836" s="30" t="s">
        <v>38</v>
      </c>
      <c r="H2836" s="316">
        <f t="shared" si="183"/>
        <v>-9000</v>
      </c>
      <c r="I2836" s="256">
        <f t="shared" si="182"/>
        <v>1.8823529411764706</v>
      </c>
      <c r="K2836" t="s">
        <v>1133</v>
      </c>
      <c r="M2836" s="2">
        <v>425</v>
      </c>
    </row>
    <row r="2837" spans="2:13" ht="12.75">
      <c r="B2837" s="278">
        <v>800</v>
      </c>
      <c r="C2837" s="1" t="s">
        <v>1255</v>
      </c>
      <c r="D2837" s="15" t="s">
        <v>598</v>
      </c>
      <c r="E2837" s="1" t="s">
        <v>1256</v>
      </c>
      <c r="F2837" s="30" t="s">
        <v>1265</v>
      </c>
      <c r="G2837" s="30" t="s">
        <v>38</v>
      </c>
      <c r="H2837" s="316">
        <f t="shared" si="183"/>
        <v>-9800</v>
      </c>
      <c r="I2837" s="256">
        <f t="shared" si="182"/>
        <v>1.8823529411764706</v>
      </c>
      <c r="K2837" t="s">
        <v>1133</v>
      </c>
      <c r="M2837" s="2">
        <v>425</v>
      </c>
    </row>
    <row r="2838" spans="2:13" ht="12.75">
      <c r="B2838" s="278">
        <v>4000</v>
      </c>
      <c r="C2838" s="1" t="s">
        <v>1255</v>
      </c>
      <c r="D2838" s="15" t="s">
        <v>598</v>
      </c>
      <c r="E2838" s="1" t="s">
        <v>1256</v>
      </c>
      <c r="F2838" s="30" t="s">
        <v>1266</v>
      </c>
      <c r="G2838" s="30" t="s">
        <v>117</v>
      </c>
      <c r="H2838" s="316">
        <f t="shared" si="183"/>
        <v>-13800</v>
      </c>
      <c r="I2838" s="256">
        <f t="shared" si="182"/>
        <v>9.411764705882353</v>
      </c>
      <c r="K2838" t="s">
        <v>1133</v>
      </c>
      <c r="M2838" s="2">
        <v>425</v>
      </c>
    </row>
    <row r="2839" spans="2:13" ht="12.75">
      <c r="B2839" s="278">
        <v>500</v>
      </c>
      <c r="C2839" s="1" t="s">
        <v>1255</v>
      </c>
      <c r="D2839" s="15" t="s">
        <v>598</v>
      </c>
      <c r="E2839" s="1" t="s">
        <v>1256</v>
      </c>
      <c r="F2839" s="30" t="s">
        <v>1267</v>
      </c>
      <c r="G2839" s="30" t="s">
        <v>117</v>
      </c>
      <c r="H2839" s="316">
        <f t="shared" si="183"/>
        <v>-14300</v>
      </c>
      <c r="I2839" s="256">
        <f t="shared" si="182"/>
        <v>1.1764705882352942</v>
      </c>
      <c r="K2839" t="s">
        <v>1133</v>
      </c>
      <c r="M2839" s="2">
        <v>425</v>
      </c>
    </row>
    <row r="2840" spans="2:13" ht="12.75">
      <c r="B2840" s="278">
        <v>1600</v>
      </c>
      <c r="C2840" s="1" t="s">
        <v>1255</v>
      </c>
      <c r="D2840" s="15" t="s">
        <v>598</v>
      </c>
      <c r="E2840" s="1" t="s">
        <v>1256</v>
      </c>
      <c r="F2840" s="30" t="s">
        <v>1268</v>
      </c>
      <c r="G2840" s="30" t="s">
        <v>117</v>
      </c>
      <c r="H2840" s="316">
        <f t="shared" si="183"/>
        <v>-15900</v>
      </c>
      <c r="I2840" s="256">
        <f t="shared" si="182"/>
        <v>3.764705882352941</v>
      </c>
      <c r="K2840" t="s">
        <v>1133</v>
      </c>
      <c r="M2840" s="2">
        <v>425</v>
      </c>
    </row>
    <row r="2841" spans="2:13" ht="12.75">
      <c r="B2841" s="278">
        <v>1200</v>
      </c>
      <c r="C2841" s="1" t="s">
        <v>1255</v>
      </c>
      <c r="D2841" s="15" t="s">
        <v>598</v>
      </c>
      <c r="E2841" s="1" t="s">
        <v>1256</v>
      </c>
      <c r="F2841" s="30" t="s">
        <v>1265</v>
      </c>
      <c r="G2841" s="30" t="s">
        <v>117</v>
      </c>
      <c r="H2841" s="316">
        <f t="shared" si="183"/>
        <v>-17100</v>
      </c>
      <c r="I2841" s="256">
        <f t="shared" si="182"/>
        <v>2.823529411764706</v>
      </c>
      <c r="K2841" t="s">
        <v>1133</v>
      </c>
      <c r="M2841" s="2">
        <v>425</v>
      </c>
    </row>
    <row r="2842" spans="2:13" ht="12.75">
      <c r="B2842" s="278">
        <v>1600</v>
      </c>
      <c r="C2842" s="1" t="s">
        <v>1255</v>
      </c>
      <c r="D2842" s="15" t="s">
        <v>598</v>
      </c>
      <c r="E2842" s="1" t="s">
        <v>1256</v>
      </c>
      <c r="F2842" s="30" t="s">
        <v>1269</v>
      </c>
      <c r="G2842" s="30" t="s">
        <v>154</v>
      </c>
      <c r="H2842" s="316">
        <f t="shared" si="183"/>
        <v>-18700</v>
      </c>
      <c r="I2842" s="256">
        <f t="shared" si="182"/>
        <v>3.764705882352941</v>
      </c>
      <c r="K2842" t="s">
        <v>1133</v>
      </c>
      <c r="M2842" s="2">
        <v>425</v>
      </c>
    </row>
    <row r="2843" spans="2:13" ht="12.75">
      <c r="B2843" s="278">
        <v>1300</v>
      </c>
      <c r="C2843" s="1" t="s">
        <v>1255</v>
      </c>
      <c r="D2843" s="1" t="s">
        <v>598</v>
      </c>
      <c r="E2843" s="1" t="s">
        <v>1256</v>
      </c>
      <c r="F2843" s="30" t="s">
        <v>1270</v>
      </c>
      <c r="G2843" s="30" t="s">
        <v>132</v>
      </c>
      <c r="H2843" s="316">
        <f t="shared" si="183"/>
        <v>-20000</v>
      </c>
      <c r="I2843" s="256">
        <f t="shared" si="182"/>
        <v>3.0588235294117645</v>
      </c>
      <c r="K2843" t="s">
        <v>1133</v>
      </c>
      <c r="M2843" s="2">
        <v>425</v>
      </c>
    </row>
    <row r="2844" spans="1:13" ht="12.75">
      <c r="A2844" s="15"/>
      <c r="B2844" s="203">
        <v>800</v>
      </c>
      <c r="C2844" s="15" t="s">
        <v>1255</v>
      </c>
      <c r="D2844" s="15" t="s">
        <v>598</v>
      </c>
      <c r="E2844" s="15" t="s">
        <v>1256</v>
      </c>
      <c r="F2844" s="33" t="s">
        <v>1271</v>
      </c>
      <c r="G2844" s="33" t="s">
        <v>132</v>
      </c>
      <c r="H2844" s="316">
        <f t="shared" si="183"/>
        <v>-20800</v>
      </c>
      <c r="I2844" s="256">
        <f t="shared" si="182"/>
        <v>1.8823529411764706</v>
      </c>
      <c r="J2844" s="18"/>
      <c r="K2844" t="s">
        <v>1133</v>
      </c>
      <c r="L2844" s="18"/>
      <c r="M2844" s="2">
        <v>425</v>
      </c>
    </row>
    <row r="2845" spans="2:13" ht="12.75">
      <c r="B2845" s="278">
        <v>1000</v>
      </c>
      <c r="C2845" s="1" t="s">
        <v>1255</v>
      </c>
      <c r="D2845" s="1" t="s">
        <v>598</v>
      </c>
      <c r="E2845" s="1" t="s">
        <v>1256</v>
      </c>
      <c r="F2845" s="30" t="s">
        <v>1272</v>
      </c>
      <c r="G2845" s="30" t="s">
        <v>132</v>
      </c>
      <c r="H2845" s="316">
        <f t="shared" si="183"/>
        <v>-21800</v>
      </c>
      <c r="I2845" s="256">
        <f t="shared" si="182"/>
        <v>2.3529411764705883</v>
      </c>
      <c r="K2845" t="s">
        <v>1133</v>
      </c>
      <c r="M2845" s="2">
        <v>425</v>
      </c>
    </row>
    <row r="2846" spans="2:13" ht="12.75">
      <c r="B2846" s="278">
        <v>3500</v>
      </c>
      <c r="C2846" s="1" t="s">
        <v>1255</v>
      </c>
      <c r="D2846" s="1" t="s">
        <v>598</v>
      </c>
      <c r="E2846" s="1" t="s">
        <v>1256</v>
      </c>
      <c r="F2846" s="30" t="s">
        <v>1273</v>
      </c>
      <c r="G2846" s="30" t="s">
        <v>37</v>
      </c>
      <c r="H2846" s="316">
        <f t="shared" si="183"/>
        <v>-25300</v>
      </c>
      <c r="I2846" s="256">
        <f t="shared" si="182"/>
        <v>8.235294117647058</v>
      </c>
      <c r="K2846" t="s">
        <v>1133</v>
      </c>
      <c r="M2846" s="2">
        <v>425</v>
      </c>
    </row>
    <row r="2847" spans="2:13" ht="12.75">
      <c r="B2847" s="278">
        <v>1200</v>
      </c>
      <c r="C2847" s="1" t="s">
        <v>1255</v>
      </c>
      <c r="D2847" s="1" t="s">
        <v>598</v>
      </c>
      <c r="E2847" s="1" t="s">
        <v>1256</v>
      </c>
      <c r="F2847" s="30" t="s">
        <v>1274</v>
      </c>
      <c r="G2847" s="30" t="s">
        <v>37</v>
      </c>
      <c r="H2847" s="316">
        <f t="shared" si="183"/>
        <v>-26500</v>
      </c>
      <c r="I2847" s="256">
        <f t="shared" si="182"/>
        <v>2.823529411764706</v>
      </c>
      <c r="K2847" t="s">
        <v>1133</v>
      </c>
      <c r="M2847" s="2">
        <v>425</v>
      </c>
    </row>
    <row r="2848" spans="2:13" ht="12.75">
      <c r="B2848" s="278">
        <v>800</v>
      </c>
      <c r="C2848" s="15" t="s">
        <v>1255</v>
      </c>
      <c r="D2848" s="1" t="s">
        <v>598</v>
      </c>
      <c r="E2848" s="1" t="s">
        <v>1256</v>
      </c>
      <c r="F2848" s="30" t="s">
        <v>1275</v>
      </c>
      <c r="G2848" s="30" t="s">
        <v>37</v>
      </c>
      <c r="H2848" s="316">
        <f t="shared" si="183"/>
        <v>-27300</v>
      </c>
      <c r="I2848" s="256">
        <f t="shared" si="182"/>
        <v>1.8823529411764706</v>
      </c>
      <c r="K2848" t="s">
        <v>1133</v>
      </c>
      <c r="M2848" s="2">
        <v>425</v>
      </c>
    </row>
    <row r="2849" spans="2:13" ht="12.75">
      <c r="B2849" s="278">
        <v>1300</v>
      </c>
      <c r="C2849" s="1" t="s">
        <v>1255</v>
      </c>
      <c r="D2849" s="1" t="s">
        <v>598</v>
      </c>
      <c r="E2849" s="1" t="s">
        <v>1256</v>
      </c>
      <c r="F2849" s="30" t="s">
        <v>1276</v>
      </c>
      <c r="G2849" s="30" t="s">
        <v>37</v>
      </c>
      <c r="H2849" s="316">
        <f t="shared" si="183"/>
        <v>-28600</v>
      </c>
      <c r="I2849" s="256">
        <f t="shared" si="182"/>
        <v>3.0588235294117645</v>
      </c>
      <c r="K2849" t="s">
        <v>1133</v>
      </c>
      <c r="M2849" s="2">
        <v>425</v>
      </c>
    </row>
    <row r="2850" spans="2:13" ht="12.75">
      <c r="B2850" s="278">
        <v>1000</v>
      </c>
      <c r="C2850" s="1" t="s">
        <v>1255</v>
      </c>
      <c r="D2850" s="1" t="s">
        <v>598</v>
      </c>
      <c r="E2850" s="1" t="s">
        <v>1256</v>
      </c>
      <c r="F2850" s="30" t="s">
        <v>1277</v>
      </c>
      <c r="G2850" s="30" t="s">
        <v>37</v>
      </c>
      <c r="H2850" s="316">
        <f t="shared" si="183"/>
        <v>-29600</v>
      </c>
      <c r="I2850" s="256">
        <f t="shared" si="182"/>
        <v>2.3529411764705883</v>
      </c>
      <c r="K2850" t="s">
        <v>1133</v>
      </c>
      <c r="M2850" s="2">
        <v>425</v>
      </c>
    </row>
    <row r="2851" spans="2:13" ht="12.75">
      <c r="B2851" s="278">
        <v>2500</v>
      </c>
      <c r="C2851" s="1" t="s">
        <v>1255</v>
      </c>
      <c r="D2851" s="1" t="s">
        <v>598</v>
      </c>
      <c r="E2851" s="1" t="s">
        <v>1256</v>
      </c>
      <c r="F2851" s="30" t="s">
        <v>1278</v>
      </c>
      <c r="G2851" s="30" t="s">
        <v>165</v>
      </c>
      <c r="H2851" s="316">
        <f t="shared" si="183"/>
        <v>-32100</v>
      </c>
      <c r="I2851" s="256">
        <f t="shared" si="182"/>
        <v>5.882352941176471</v>
      </c>
      <c r="K2851" t="s">
        <v>1133</v>
      </c>
      <c r="M2851" s="2">
        <v>425</v>
      </c>
    </row>
    <row r="2852" spans="1:13" ht="12.75">
      <c r="A2852" s="15"/>
      <c r="B2852" s="203">
        <v>800</v>
      </c>
      <c r="C2852" s="15" t="s">
        <v>1255</v>
      </c>
      <c r="D2852" s="15" t="s">
        <v>598</v>
      </c>
      <c r="E2852" s="15" t="s">
        <v>1256</v>
      </c>
      <c r="F2852" s="33" t="s">
        <v>1279</v>
      </c>
      <c r="G2852" s="33" t="s">
        <v>165</v>
      </c>
      <c r="H2852" s="316">
        <f t="shared" si="183"/>
        <v>-32900</v>
      </c>
      <c r="I2852" s="256">
        <f t="shared" si="182"/>
        <v>1.8823529411764706</v>
      </c>
      <c r="J2852" s="18"/>
      <c r="K2852" t="s">
        <v>1133</v>
      </c>
      <c r="L2852" s="18"/>
      <c r="M2852" s="2">
        <v>425</v>
      </c>
    </row>
    <row r="2853" spans="2:13" ht="12.75">
      <c r="B2853" s="278">
        <v>500</v>
      </c>
      <c r="C2853" s="1" t="s">
        <v>1255</v>
      </c>
      <c r="D2853" s="1" t="s">
        <v>598</v>
      </c>
      <c r="E2853" s="1" t="s">
        <v>1256</v>
      </c>
      <c r="F2853" s="30" t="s">
        <v>1280</v>
      </c>
      <c r="G2853" s="30" t="s">
        <v>165</v>
      </c>
      <c r="H2853" s="316">
        <f t="shared" si="183"/>
        <v>-33400</v>
      </c>
      <c r="I2853" s="256">
        <f t="shared" si="182"/>
        <v>1.1764705882352942</v>
      </c>
      <c r="K2853" t="s">
        <v>1133</v>
      </c>
      <c r="M2853" s="2">
        <v>425</v>
      </c>
    </row>
    <row r="2854" spans="2:13" ht="12.75">
      <c r="B2854" s="278">
        <v>500</v>
      </c>
      <c r="C2854" s="1" t="s">
        <v>1255</v>
      </c>
      <c r="D2854" s="1" t="s">
        <v>598</v>
      </c>
      <c r="E2854" s="1" t="s">
        <v>1256</v>
      </c>
      <c r="F2854" s="30" t="s">
        <v>1281</v>
      </c>
      <c r="G2854" s="30" t="s">
        <v>165</v>
      </c>
      <c r="H2854" s="316">
        <f t="shared" si="183"/>
        <v>-33900</v>
      </c>
      <c r="I2854" s="256">
        <f t="shared" si="182"/>
        <v>1.1764705882352942</v>
      </c>
      <c r="K2854" t="s">
        <v>1133</v>
      </c>
      <c r="M2854" s="2">
        <v>425</v>
      </c>
    </row>
    <row r="2855" spans="2:13" ht="12.75">
      <c r="B2855" s="278">
        <v>1000</v>
      </c>
      <c r="C2855" s="1" t="s">
        <v>1255</v>
      </c>
      <c r="D2855" s="1" t="s">
        <v>598</v>
      </c>
      <c r="E2855" s="1" t="s">
        <v>1256</v>
      </c>
      <c r="F2855" s="30" t="s">
        <v>1282</v>
      </c>
      <c r="G2855" s="30" t="s">
        <v>165</v>
      </c>
      <c r="H2855" s="316">
        <f t="shared" si="183"/>
        <v>-34900</v>
      </c>
      <c r="I2855" s="256">
        <f t="shared" si="182"/>
        <v>2.3529411764705883</v>
      </c>
      <c r="K2855" t="s">
        <v>1133</v>
      </c>
      <c r="M2855" s="2">
        <v>425</v>
      </c>
    </row>
    <row r="2856" spans="2:13" ht="12.75">
      <c r="B2856" s="278">
        <v>1200</v>
      </c>
      <c r="C2856" s="1" t="s">
        <v>1255</v>
      </c>
      <c r="D2856" s="1" t="s">
        <v>598</v>
      </c>
      <c r="E2856" s="1" t="s">
        <v>1256</v>
      </c>
      <c r="F2856" s="30" t="s">
        <v>1283</v>
      </c>
      <c r="G2856" s="30" t="s">
        <v>167</v>
      </c>
      <c r="H2856" s="316">
        <f t="shared" si="183"/>
        <v>-36100</v>
      </c>
      <c r="I2856" s="256">
        <f t="shared" si="182"/>
        <v>2.823529411764706</v>
      </c>
      <c r="K2856" t="s">
        <v>1133</v>
      </c>
      <c r="M2856" s="2">
        <v>425</v>
      </c>
    </row>
    <row r="2857" spans="2:13" ht="12.75">
      <c r="B2857" s="278">
        <v>2500</v>
      </c>
      <c r="C2857" s="1" t="s">
        <v>1255</v>
      </c>
      <c r="D2857" s="1" t="s">
        <v>598</v>
      </c>
      <c r="E2857" s="1" t="s">
        <v>1256</v>
      </c>
      <c r="F2857" s="30" t="s">
        <v>1284</v>
      </c>
      <c r="G2857" s="30" t="s">
        <v>169</v>
      </c>
      <c r="H2857" s="316">
        <f t="shared" si="183"/>
        <v>-38600</v>
      </c>
      <c r="I2857" s="256">
        <f aca="true" t="shared" si="184" ref="I2857:I2920">+B2857/M2857</f>
        <v>5.882352941176471</v>
      </c>
      <c r="K2857" t="s">
        <v>1133</v>
      </c>
      <c r="M2857" s="2">
        <v>425</v>
      </c>
    </row>
    <row r="2858" spans="2:13" ht="12.75">
      <c r="B2858" s="278">
        <v>1600</v>
      </c>
      <c r="C2858" s="15" t="s">
        <v>1255</v>
      </c>
      <c r="D2858" s="1" t="s">
        <v>598</v>
      </c>
      <c r="E2858" s="1" t="s">
        <v>1256</v>
      </c>
      <c r="F2858" s="30" t="s">
        <v>1285</v>
      </c>
      <c r="G2858" s="30" t="s">
        <v>169</v>
      </c>
      <c r="H2858" s="316">
        <f t="shared" si="183"/>
        <v>-40200</v>
      </c>
      <c r="I2858" s="256">
        <f t="shared" si="184"/>
        <v>3.764705882352941</v>
      </c>
      <c r="K2858" t="s">
        <v>1133</v>
      </c>
      <c r="M2858" s="2">
        <v>425</v>
      </c>
    </row>
    <row r="2859" spans="2:13" ht="12.75">
      <c r="B2859" s="278">
        <v>500</v>
      </c>
      <c r="C2859" s="1" t="s">
        <v>1255</v>
      </c>
      <c r="D2859" s="1" t="s">
        <v>598</v>
      </c>
      <c r="E2859" s="1" t="s">
        <v>1256</v>
      </c>
      <c r="F2859" s="30" t="s">
        <v>1286</v>
      </c>
      <c r="G2859" s="30" t="s">
        <v>169</v>
      </c>
      <c r="H2859" s="316">
        <f aca="true" t="shared" si="185" ref="H2859:H2890">H2858-B2859</f>
        <v>-40700</v>
      </c>
      <c r="I2859" s="256">
        <f t="shared" si="184"/>
        <v>1.1764705882352942</v>
      </c>
      <c r="K2859" t="s">
        <v>1133</v>
      </c>
      <c r="M2859" s="2">
        <v>425</v>
      </c>
    </row>
    <row r="2860" spans="2:13" ht="12.75">
      <c r="B2860" s="278">
        <v>3000</v>
      </c>
      <c r="C2860" s="1" t="s">
        <v>1255</v>
      </c>
      <c r="D2860" s="1" t="s">
        <v>598</v>
      </c>
      <c r="E2860" s="1" t="s">
        <v>1256</v>
      </c>
      <c r="F2860" s="30" t="s">
        <v>1287</v>
      </c>
      <c r="G2860" s="30" t="s">
        <v>169</v>
      </c>
      <c r="H2860" s="316">
        <f t="shared" si="185"/>
        <v>-43700</v>
      </c>
      <c r="I2860" s="256">
        <f t="shared" si="184"/>
        <v>7.0588235294117645</v>
      </c>
      <c r="K2860" t="s">
        <v>1133</v>
      </c>
      <c r="M2860" s="2">
        <v>425</v>
      </c>
    </row>
    <row r="2861" spans="2:13" ht="12.75">
      <c r="B2861" s="278">
        <v>1300</v>
      </c>
      <c r="C2861" s="1" t="s">
        <v>1255</v>
      </c>
      <c r="D2861" s="1" t="s">
        <v>598</v>
      </c>
      <c r="E2861" s="1" t="s">
        <v>1256</v>
      </c>
      <c r="F2861" s="30" t="s">
        <v>1288</v>
      </c>
      <c r="G2861" s="30" t="s">
        <v>169</v>
      </c>
      <c r="H2861" s="316">
        <f t="shared" si="185"/>
        <v>-45000</v>
      </c>
      <c r="I2861" s="256">
        <f t="shared" si="184"/>
        <v>3.0588235294117645</v>
      </c>
      <c r="K2861" t="s">
        <v>1133</v>
      </c>
      <c r="M2861" s="2">
        <v>425</v>
      </c>
    </row>
    <row r="2862" spans="2:13" ht="12.75">
      <c r="B2862" s="278">
        <v>2000</v>
      </c>
      <c r="C2862" s="1" t="s">
        <v>1255</v>
      </c>
      <c r="D2862" s="1" t="s">
        <v>598</v>
      </c>
      <c r="E2862" s="1" t="s">
        <v>1256</v>
      </c>
      <c r="F2862" s="30" t="s">
        <v>1289</v>
      </c>
      <c r="G2862" s="30" t="s">
        <v>169</v>
      </c>
      <c r="H2862" s="316">
        <f t="shared" si="185"/>
        <v>-47000</v>
      </c>
      <c r="I2862" s="256">
        <f t="shared" si="184"/>
        <v>4.705882352941177</v>
      </c>
      <c r="K2862" t="s">
        <v>1133</v>
      </c>
      <c r="M2862" s="2">
        <v>425</v>
      </c>
    </row>
    <row r="2863" spans="2:13" ht="12.75">
      <c r="B2863" s="278">
        <v>1200</v>
      </c>
      <c r="C2863" s="1" t="s">
        <v>1255</v>
      </c>
      <c r="D2863" s="1" t="s">
        <v>598</v>
      </c>
      <c r="E2863" s="1" t="s">
        <v>1256</v>
      </c>
      <c r="F2863" s="30" t="s">
        <v>1290</v>
      </c>
      <c r="G2863" s="30" t="s">
        <v>171</v>
      </c>
      <c r="H2863" s="316">
        <f t="shared" si="185"/>
        <v>-48200</v>
      </c>
      <c r="I2863" s="256">
        <f t="shared" si="184"/>
        <v>2.823529411764706</v>
      </c>
      <c r="K2863" t="s">
        <v>1133</v>
      </c>
      <c r="M2863" s="2">
        <v>425</v>
      </c>
    </row>
    <row r="2864" spans="2:13" ht="12.75">
      <c r="B2864" s="278">
        <v>1300</v>
      </c>
      <c r="C2864" s="1" t="s">
        <v>1255</v>
      </c>
      <c r="D2864" s="1" t="s">
        <v>598</v>
      </c>
      <c r="E2864" s="1" t="s">
        <v>1256</v>
      </c>
      <c r="F2864" s="30" t="s">
        <v>1291</v>
      </c>
      <c r="G2864" s="30" t="s">
        <v>171</v>
      </c>
      <c r="H2864" s="316">
        <f t="shared" si="185"/>
        <v>-49500</v>
      </c>
      <c r="I2864" s="256">
        <f t="shared" si="184"/>
        <v>3.0588235294117645</v>
      </c>
      <c r="K2864" t="s">
        <v>1133</v>
      </c>
      <c r="M2864" s="2">
        <v>425</v>
      </c>
    </row>
    <row r="2865" spans="1:13" ht="12.75">
      <c r="A2865" s="15"/>
      <c r="B2865" s="203">
        <v>2000</v>
      </c>
      <c r="C2865" s="15" t="s">
        <v>1255</v>
      </c>
      <c r="D2865" s="15" t="s">
        <v>598</v>
      </c>
      <c r="E2865" s="15" t="s">
        <v>1256</v>
      </c>
      <c r="F2865" s="33" t="s">
        <v>1292</v>
      </c>
      <c r="G2865" s="33" t="s">
        <v>175</v>
      </c>
      <c r="H2865" s="316">
        <f t="shared" si="185"/>
        <v>-51500</v>
      </c>
      <c r="I2865" s="256">
        <f t="shared" si="184"/>
        <v>4.705882352941177</v>
      </c>
      <c r="J2865" s="18"/>
      <c r="K2865" t="s">
        <v>1133</v>
      </c>
      <c r="L2865" s="18"/>
      <c r="M2865" s="2">
        <v>425</v>
      </c>
    </row>
    <row r="2866" spans="2:13" ht="12.75">
      <c r="B2866" s="278">
        <v>2500</v>
      </c>
      <c r="C2866" s="1" t="s">
        <v>1255</v>
      </c>
      <c r="D2866" s="1" t="s">
        <v>598</v>
      </c>
      <c r="E2866" s="1" t="s">
        <v>1256</v>
      </c>
      <c r="F2866" s="30" t="s">
        <v>1293</v>
      </c>
      <c r="G2866" s="30" t="s">
        <v>303</v>
      </c>
      <c r="H2866" s="316">
        <f t="shared" si="185"/>
        <v>-54000</v>
      </c>
      <c r="I2866" s="256">
        <f t="shared" si="184"/>
        <v>5.882352941176471</v>
      </c>
      <c r="K2866" t="s">
        <v>1133</v>
      </c>
      <c r="M2866" s="2">
        <v>425</v>
      </c>
    </row>
    <row r="2867" spans="2:13" ht="12.75">
      <c r="B2867" s="278">
        <v>2000</v>
      </c>
      <c r="C2867" s="1" t="s">
        <v>1255</v>
      </c>
      <c r="D2867" s="1" t="s">
        <v>598</v>
      </c>
      <c r="E2867" s="1" t="s">
        <v>1256</v>
      </c>
      <c r="F2867" s="30" t="s">
        <v>1294</v>
      </c>
      <c r="G2867" s="30" t="s">
        <v>360</v>
      </c>
      <c r="H2867" s="316">
        <f t="shared" si="185"/>
        <v>-56000</v>
      </c>
      <c r="I2867" s="256">
        <f t="shared" si="184"/>
        <v>4.705882352941177</v>
      </c>
      <c r="K2867" t="s">
        <v>1133</v>
      </c>
      <c r="M2867" s="2">
        <v>425</v>
      </c>
    </row>
    <row r="2868" spans="2:13" ht="12.75">
      <c r="B2868" s="278">
        <v>500</v>
      </c>
      <c r="C2868" s="1" t="s">
        <v>1255</v>
      </c>
      <c r="D2868" s="1" t="s">
        <v>598</v>
      </c>
      <c r="E2868" s="1" t="s">
        <v>1256</v>
      </c>
      <c r="F2868" s="30" t="s">
        <v>1295</v>
      </c>
      <c r="G2868" s="30" t="s">
        <v>360</v>
      </c>
      <c r="H2868" s="316">
        <f t="shared" si="185"/>
        <v>-56500</v>
      </c>
      <c r="I2868" s="256">
        <f t="shared" si="184"/>
        <v>1.1764705882352942</v>
      </c>
      <c r="K2868" t="s">
        <v>1133</v>
      </c>
      <c r="M2868" s="2">
        <v>425</v>
      </c>
    </row>
    <row r="2869" spans="2:13" ht="12.75">
      <c r="B2869" s="278">
        <v>1200</v>
      </c>
      <c r="C2869" s="1" t="s">
        <v>1255</v>
      </c>
      <c r="D2869" s="1" t="s">
        <v>598</v>
      </c>
      <c r="E2869" s="1" t="s">
        <v>1256</v>
      </c>
      <c r="F2869" s="30" t="s">
        <v>1296</v>
      </c>
      <c r="G2869" s="30" t="s">
        <v>360</v>
      </c>
      <c r="H2869" s="316">
        <f t="shared" si="185"/>
        <v>-57700</v>
      </c>
      <c r="I2869" s="256">
        <f t="shared" si="184"/>
        <v>2.823529411764706</v>
      </c>
      <c r="K2869" t="s">
        <v>1133</v>
      </c>
      <c r="M2869" s="2">
        <v>425</v>
      </c>
    </row>
    <row r="2870" spans="2:13" ht="12.75">
      <c r="B2870" s="278">
        <v>2500</v>
      </c>
      <c r="C2870" s="1" t="s">
        <v>1255</v>
      </c>
      <c r="D2870" s="1" t="s">
        <v>598</v>
      </c>
      <c r="E2870" s="1" t="s">
        <v>1256</v>
      </c>
      <c r="F2870" s="30" t="s">
        <v>1297</v>
      </c>
      <c r="G2870" s="30" t="s">
        <v>360</v>
      </c>
      <c r="H2870" s="316">
        <f t="shared" si="185"/>
        <v>-60200</v>
      </c>
      <c r="I2870" s="256">
        <f t="shared" si="184"/>
        <v>5.882352941176471</v>
      </c>
      <c r="K2870" t="s">
        <v>1133</v>
      </c>
      <c r="M2870" s="2">
        <v>425</v>
      </c>
    </row>
    <row r="2871" spans="2:13" ht="12.75">
      <c r="B2871" s="278">
        <v>2500</v>
      </c>
      <c r="C2871" s="1" t="s">
        <v>1255</v>
      </c>
      <c r="D2871" s="1" t="s">
        <v>598</v>
      </c>
      <c r="E2871" s="1" t="s">
        <v>1256</v>
      </c>
      <c r="F2871" s="30" t="s">
        <v>1298</v>
      </c>
      <c r="G2871" s="30" t="s">
        <v>398</v>
      </c>
      <c r="H2871" s="316">
        <f t="shared" si="185"/>
        <v>-62700</v>
      </c>
      <c r="I2871" s="256">
        <f t="shared" si="184"/>
        <v>5.882352941176471</v>
      </c>
      <c r="K2871" t="s">
        <v>1133</v>
      </c>
      <c r="M2871" s="2">
        <v>425</v>
      </c>
    </row>
    <row r="2872" spans="2:13" ht="12.75">
      <c r="B2872" s="278">
        <v>1000</v>
      </c>
      <c r="C2872" s="1" t="s">
        <v>1255</v>
      </c>
      <c r="D2872" s="1" t="s">
        <v>598</v>
      </c>
      <c r="E2872" s="1" t="s">
        <v>1256</v>
      </c>
      <c r="F2872" s="30" t="s">
        <v>1299</v>
      </c>
      <c r="G2872" s="30" t="s">
        <v>364</v>
      </c>
      <c r="H2872" s="316">
        <f t="shared" si="185"/>
        <v>-63700</v>
      </c>
      <c r="I2872" s="256">
        <f t="shared" si="184"/>
        <v>2.3529411764705883</v>
      </c>
      <c r="K2872" t="s">
        <v>1133</v>
      </c>
      <c r="M2872" s="2">
        <v>425</v>
      </c>
    </row>
    <row r="2873" spans="2:13" ht="12.75">
      <c r="B2873" s="278">
        <v>2500</v>
      </c>
      <c r="C2873" s="1" t="s">
        <v>1255</v>
      </c>
      <c r="D2873" s="1" t="s">
        <v>598</v>
      </c>
      <c r="E2873" s="1" t="s">
        <v>1256</v>
      </c>
      <c r="F2873" s="30" t="s">
        <v>1300</v>
      </c>
      <c r="G2873" s="30" t="s">
        <v>366</v>
      </c>
      <c r="H2873" s="316">
        <f t="shared" si="185"/>
        <v>-66200</v>
      </c>
      <c r="I2873" s="256">
        <f t="shared" si="184"/>
        <v>5.882352941176471</v>
      </c>
      <c r="K2873" t="s">
        <v>1133</v>
      </c>
      <c r="M2873" s="2">
        <v>425</v>
      </c>
    </row>
    <row r="2874" spans="2:13" ht="12.75">
      <c r="B2874" s="278">
        <v>2500</v>
      </c>
      <c r="C2874" s="1" t="s">
        <v>1255</v>
      </c>
      <c r="D2874" s="1" t="s">
        <v>598</v>
      </c>
      <c r="E2874" s="1" t="s">
        <v>1256</v>
      </c>
      <c r="F2874" s="30" t="s">
        <v>1301</v>
      </c>
      <c r="G2874" s="30" t="s">
        <v>366</v>
      </c>
      <c r="H2874" s="316">
        <f t="shared" si="185"/>
        <v>-68700</v>
      </c>
      <c r="I2874" s="256">
        <f t="shared" si="184"/>
        <v>5.882352941176471</v>
      </c>
      <c r="K2874" t="s">
        <v>1133</v>
      </c>
      <c r="M2874" s="2">
        <v>425</v>
      </c>
    </row>
    <row r="2875" spans="2:13" ht="12.75">
      <c r="B2875" s="278">
        <v>1600</v>
      </c>
      <c r="C2875" s="1" t="s">
        <v>1255</v>
      </c>
      <c r="D2875" s="1" t="s">
        <v>598</v>
      </c>
      <c r="E2875" s="1" t="s">
        <v>1256</v>
      </c>
      <c r="F2875" s="30" t="s">
        <v>1302</v>
      </c>
      <c r="G2875" s="30" t="s">
        <v>366</v>
      </c>
      <c r="H2875" s="316">
        <f t="shared" si="185"/>
        <v>-70300</v>
      </c>
      <c r="I2875" s="256">
        <f t="shared" si="184"/>
        <v>3.764705882352941</v>
      </c>
      <c r="K2875" t="s">
        <v>1133</v>
      </c>
      <c r="M2875" s="2">
        <v>425</v>
      </c>
    </row>
    <row r="2876" spans="2:13" ht="12.75">
      <c r="B2876" s="278">
        <v>1600</v>
      </c>
      <c r="C2876" s="1" t="s">
        <v>1255</v>
      </c>
      <c r="D2876" s="1" t="s">
        <v>598</v>
      </c>
      <c r="E2876" s="1" t="s">
        <v>1256</v>
      </c>
      <c r="F2876" s="30" t="s">
        <v>1303</v>
      </c>
      <c r="G2876" s="30" t="s">
        <v>366</v>
      </c>
      <c r="H2876" s="316">
        <f t="shared" si="185"/>
        <v>-71900</v>
      </c>
      <c r="I2876" s="256">
        <f t="shared" si="184"/>
        <v>3.764705882352941</v>
      </c>
      <c r="K2876" t="s">
        <v>1133</v>
      </c>
      <c r="M2876" s="2">
        <v>425</v>
      </c>
    </row>
    <row r="2877" spans="2:13" ht="12.75">
      <c r="B2877" s="278">
        <v>500</v>
      </c>
      <c r="C2877" s="1" t="s">
        <v>1255</v>
      </c>
      <c r="D2877" s="1" t="s">
        <v>598</v>
      </c>
      <c r="E2877" s="1" t="s">
        <v>1256</v>
      </c>
      <c r="F2877" s="30" t="s">
        <v>1304</v>
      </c>
      <c r="G2877" s="30" t="s">
        <v>366</v>
      </c>
      <c r="H2877" s="316">
        <f t="shared" si="185"/>
        <v>-72400</v>
      </c>
      <c r="I2877" s="256">
        <f t="shared" si="184"/>
        <v>1.1764705882352942</v>
      </c>
      <c r="K2877" t="s">
        <v>1133</v>
      </c>
      <c r="M2877" s="2">
        <v>425</v>
      </c>
    </row>
    <row r="2878" spans="2:13" ht="12.75">
      <c r="B2878" s="278">
        <v>1200</v>
      </c>
      <c r="C2878" s="1" t="s">
        <v>1255</v>
      </c>
      <c r="D2878" s="1" t="s">
        <v>598</v>
      </c>
      <c r="E2878" s="1" t="s">
        <v>1256</v>
      </c>
      <c r="F2878" s="30" t="s">
        <v>1305</v>
      </c>
      <c r="G2878" s="30" t="s">
        <v>366</v>
      </c>
      <c r="H2878" s="316">
        <f t="shared" si="185"/>
        <v>-73600</v>
      </c>
      <c r="I2878" s="256">
        <f t="shared" si="184"/>
        <v>2.823529411764706</v>
      </c>
      <c r="K2878" t="s">
        <v>1133</v>
      </c>
      <c r="M2878" s="2">
        <v>425</v>
      </c>
    </row>
    <row r="2879" spans="2:13" ht="12.75">
      <c r="B2879" s="278">
        <v>2000</v>
      </c>
      <c r="C2879" s="1" t="s">
        <v>1255</v>
      </c>
      <c r="D2879" s="1" t="s">
        <v>598</v>
      </c>
      <c r="E2879" s="1" t="s">
        <v>1256</v>
      </c>
      <c r="F2879" s="30" t="s">
        <v>1306</v>
      </c>
      <c r="G2879" s="30" t="s">
        <v>366</v>
      </c>
      <c r="H2879" s="316">
        <f t="shared" si="185"/>
        <v>-75600</v>
      </c>
      <c r="I2879" s="256">
        <f t="shared" si="184"/>
        <v>4.705882352941177</v>
      </c>
      <c r="K2879" t="s">
        <v>1133</v>
      </c>
      <c r="M2879" s="2">
        <v>425</v>
      </c>
    </row>
    <row r="2880" spans="2:13" ht="12.75">
      <c r="B2880" s="278">
        <v>1300</v>
      </c>
      <c r="C2880" s="1" t="s">
        <v>1255</v>
      </c>
      <c r="D2880" s="1" t="s">
        <v>598</v>
      </c>
      <c r="E2880" s="1" t="s">
        <v>1256</v>
      </c>
      <c r="F2880" s="30" t="s">
        <v>1307</v>
      </c>
      <c r="G2880" s="30" t="s">
        <v>366</v>
      </c>
      <c r="H2880" s="316">
        <f t="shared" si="185"/>
        <v>-76900</v>
      </c>
      <c r="I2880" s="256">
        <f t="shared" si="184"/>
        <v>3.0588235294117645</v>
      </c>
      <c r="K2880" t="s">
        <v>1133</v>
      </c>
      <c r="M2880" s="2">
        <v>425</v>
      </c>
    </row>
    <row r="2881" spans="2:13" ht="12.75">
      <c r="B2881" s="278">
        <v>2000</v>
      </c>
      <c r="C2881" s="1" t="s">
        <v>1255</v>
      </c>
      <c r="D2881" s="1" t="s">
        <v>598</v>
      </c>
      <c r="E2881" s="1" t="s">
        <v>1256</v>
      </c>
      <c r="F2881" s="30" t="s">
        <v>1308</v>
      </c>
      <c r="G2881" s="30" t="s">
        <v>368</v>
      </c>
      <c r="H2881" s="316">
        <f t="shared" si="185"/>
        <v>-78900</v>
      </c>
      <c r="I2881" s="256">
        <f t="shared" si="184"/>
        <v>4.705882352941177</v>
      </c>
      <c r="K2881" t="s">
        <v>1133</v>
      </c>
      <c r="M2881" s="2">
        <v>425</v>
      </c>
    </row>
    <row r="2882" spans="2:13" ht="12.75">
      <c r="B2882" s="278">
        <v>3500</v>
      </c>
      <c r="C2882" s="1" t="s">
        <v>1255</v>
      </c>
      <c r="D2882" s="1" t="s">
        <v>598</v>
      </c>
      <c r="E2882" s="1" t="s">
        <v>1256</v>
      </c>
      <c r="F2882" s="30" t="s">
        <v>1309</v>
      </c>
      <c r="G2882" s="30" t="s">
        <v>368</v>
      </c>
      <c r="H2882" s="316">
        <f t="shared" si="185"/>
        <v>-82400</v>
      </c>
      <c r="I2882" s="256">
        <f t="shared" si="184"/>
        <v>8.235294117647058</v>
      </c>
      <c r="K2882" t="s">
        <v>1133</v>
      </c>
      <c r="M2882" s="2">
        <v>425</v>
      </c>
    </row>
    <row r="2883" spans="2:13" ht="12.75">
      <c r="B2883" s="278">
        <v>500</v>
      </c>
      <c r="C2883" s="1" t="s">
        <v>1255</v>
      </c>
      <c r="D2883" s="1" t="s">
        <v>598</v>
      </c>
      <c r="E2883" s="1" t="s">
        <v>1256</v>
      </c>
      <c r="F2883" s="30" t="s">
        <v>1310</v>
      </c>
      <c r="G2883" s="30" t="s">
        <v>368</v>
      </c>
      <c r="H2883" s="316">
        <f t="shared" si="185"/>
        <v>-82900</v>
      </c>
      <c r="I2883" s="256">
        <f t="shared" si="184"/>
        <v>1.1764705882352942</v>
      </c>
      <c r="K2883" t="s">
        <v>1133</v>
      </c>
      <c r="M2883" s="2">
        <v>425</v>
      </c>
    </row>
    <row r="2884" spans="2:13" ht="12.75">
      <c r="B2884" s="278">
        <v>1600</v>
      </c>
      <c r="C2884" s="1" t="s">
        <v>1255</v>
      </c>
      <c r="D2884" s="1" t="s">
        <v>598</v>
      </c>
      <c r="E2884" s="1" t="s">
        <v>1256</v>
      </c>
      <c r="F2884" s="30" t="s">
        <v>1311</v>
      </c>
      <c r="G2884" s="30" t="s">
        <v>370</v>
      </c>
      <c r="H2884" s="316">
        <f t="shared" si="185"/>
        <v>-84500</v>
      </c>
      <c r="I2884" s="256">
        <f t="shared" si="184"/>
        <v>3.764705882352941</v>
      </c>
      <c r="K2884" t="s">
        <v>1133</v>
      </c>
      <c r="M2884" s="2">
        <v>425</v>
      </c>
    </row>
    <row r="2885" spans="2:13" ht="12.75">
      <c r="B2885" s="278">
        <v>500</v>
      </c>
      <c r="C2885" s="1" t="s">
        <v>1255</v>
      </c>
      <c r="D2885" s="1" t="s">
        <v>598</v>
      </c>
      <c r="E2885" s="1" t="s">
        <v>1256</v>
      </c>
      <c r="F2885" s="30" t="s">
        <v>1312</v>
      </c>
      <c r="G2885" s="30" t="s">
        <v>370</v>
      </c>
      <c r="H2885" s="316">
        <f t="shared" si="185"/>
        <v>-85000</v>
      </c>
      <c r="I2885" s="256">
        <f t="shared" si="184"/>
        <v>1.1764705882352942</v>
      </c>
      <c r="K2885" t="s">
        <v>1133</v>
      </c>
      <c r="M2885" s="2">
        <v>425</v>
      </c>
    </row>
    <row r="2886" spans="2:13" ht="12.75">
      <c r="B2886" s="278">
        <v>2000</v>
      </c>
      <c r="C2886" s="1" t="s">
        <v>1255</v>
      </c>
      <c r="D2886" s="1" t="s">
        <v>598</v>
      </c>
      <c r="E2886" s="1" t="s">
        <v>1256</v>
      </c>
      <c r="F2886" s="30" t="s">
        <v>1313</v>
      </c>
      <c r="G2886" s="30" t="s">
        <v>370</v>
      </c>
      <c r="H2886" s="316">
        <f t="shared" si="185"/>
        <v>-87000</v>
      </c>
      <c r="I2886" s="256">
        <f t="shared" si="184"/>
        <v>4.705882352941177</v>
      </c>
      <c r="K2886" t="s">
        <v>1133</v>
      </c>
      <c r="M2886" s="2">
        <v>425</v>
      </c>
    </row>
    <row r="2887" spans="2:13" ht="12.75">
      <c r="B2887" s="278">
        <v>2000</v>
      </c>
      <c r="C2887" s="79" t="s">
        <v>1255</v>
      </c>
      <c r="D2887" s="1" t="s">
        <v>598</v>
      </c>
      <c r="E2887" s="1" t="s">
        <v>1256</v>
      </c>
      <c r="F2887" s="30" t="s">
        <v>1314</v>
      </c>
      <c r="G2887" s="30" t="s">
        <v>470</v>
      </c>
      <c r="H2887" s="316">
        <f t="shared" si="185"/>
        <v>-89000</v>
      </c>
      <c r="I2887" s="256">
        <f t="shared" si="184"/>
        <v>4.705882352941177</v>
      </c>
      <c r="K2887" t="s">
        <v>1133</v>
      </c>
      <c r="M2887" s="2">
        <v>425</v>
      </c>
    </row>
    <row r="2888" spans="2:13" ht="12.75">
      <c r="B2888" s="278">
        <v>500</v>
      </c>
      <c r="C2888" s="79" t="s">
        <v>1255</v>
      </c>
      <c r="D2888" s="1" t="s">
        <v>598</v>
      </c>
      <c r="E2888" s="1" t="s">
        <v>1256</v>
      </c>
      <c r="F2888" s="30" t="s">
        <v>1315</v>
      </c>
      <c r="G2888" s="30" t="s">
        <v>470</v>
      </c>
      <c r="H2888" s="316">
        <f t="shared" si="185"/>
        <v>-89500</v>
      </c>
      <c r="I2888" s="256">
        <f t="shared" si="184"/>
        <v>1.1764705882352942</v>
      </c>
      <c r="K2888" t="s">
        <v>1133</v>
      </c>
      <c r="M2888" s="2">
        <v>425</v>
      </c>
    </row>
    <row r="2889" spans="2:13" ht="12.75">
      <c r="B2889" s="278">
        <v>2500</v>
      </c>
      <c r="C2889" s="1" t="s">
        <v>1255</v>
      </c>
      <c r="D2889" s="1" t="s">
        <v>598</v>
      </c>
      <c r="E2889" s="1" t="s">
        <v>1256</v>
      </c>
      <c r="F2889" s="30" t="s">
        <v>1316</v>
      </c>
      <c r="G2889" s="30" t="s">
        <v>488</v>
      </c>
      <c r="H2889" s="316">
        <f t="shared" si="185"/>
        <v>-92000</v>
      </c>
      <c r="I2889" s="256">
        <f t="shared" si="184"/>
        <v>5.882352941176471</v>
      </c>
      <c r="K2889" t="s">
        <v>1133</v>
      </c>
      <c r="M2889" s="2">
        <v>425</v>
      </c>
    </row>
    <row r="2890" spans="2:13" ht="12.75">
      <c r="B2890" s="278">
        <v>3500</v>
      </c>
      <c r="C2890" s="1" t="s">
        <v>1255</v>
      </c>
      <c r="D2890" s="1" t="s">
        <v>598</v>
      </c>
      <c r="E2890" s="1" t="s">
        <v>1256</v>
      </c>
      <c r="F2890" s="30" t="s">
        <v>1317</v>
      </c>
      <c r="G2890" s="30" t="s">
        <v>488</v>
      </c>
      <c r="H2890" s="316">
        <f t="shared" si="185"/>
        <v>-95500</v>
      </c>
      <c r="I2890" s="256">
        <f t="shared" si="184"/>
        <v>8.235294117647058</v>
      </c>
      <c r="K2890" t="s">
        <v>1133</v>
      </c>
      <c r="M2890" s="2">
        <v>425</v>
      </c>
    </row>
    <row r="2891" spans="1:13" s="60" customFormat="1" ht="12.75">
      <c r="A2891" s="14"/>
      <c r="B2891" s="279">
        <f>SUM(B2829:B2890)</f>
        <v>95500</v>
      </c>
      <c r="C2891" s="14" t="s">
        <v>1255</v>
      </c>
      <c r="D2891" s="14"/>
      <c r="E2891" s="14"/>
      <c r="F2891" s="21"/>
      <c r="G2891" s="21"/>
      <c r="H2891" s="317">
        <v>0</v>
      </c>
      <c r="I2891" s="318">
        <f t="shared" si="184"/>
        <v>224.7058823529412</v>
      </c>
      <c r="M2891" s="2">
        <v>425</v>
      </c>
    </row>
    <row r="2892" spans="2:13" ht="12.75">
      <c r="B2892" s="74"/>
      <c r="H2892" s="316">
        <f>H2891-B2892</f>
        <v>0</v>
      </c>
      <c r="I2892" s="256">
        <f t="shared" si="184"/>
        <v>0</v>
      </c>
      <c r="M2892" s="2">
        <v>425</v>
      </c>
    </row>
    <row r="2893" spans="2:13" ht="12.75">
      <c r="B2893" s="74"/>
      <c r="H2893" s="316">
        <f>H2892-B2893</f>
        <v>0</v>
      </c>
      <c r="I2893" s="256">
        <f t="shared" si="184"/>
        <v>0</v>
      </c>
      <c r="M2893" s="2">
        <v>425</v>
      </c>
    </row>
    <row r="2894" spans="1:13" ht="12.75">
      <c r="A2894" s="15"/>
      <c r="B2894" s="343">
        <v>17800</v>
      </c>
      <c r="C2894" s="15" t="s">
        <v>1318</v>
      </c>
      <c r="D2894" s="15" t="s">
        <v>448</v>
      </c>
      <c r="E2894" s="15" t="s">
        <v>1319</v>
      </c>
      <c r="F2894" s="34" t="s">
        <v>1320</v>
      </c>
      <c r="G2894" s="33" t="s">
        <v>812</v>
      </c>
      <c r="H2894" s="316">
        <f>H2893-B2894</f>
        <v>-17800</v>
      </c>
      <c r="I2894" s="256">
        <f t="shared" si="184"/>
        <v>41.88235294117647</v>
      </c>
      <c r="J2894" s="18"/>
      <c r="K2894" s="18"/>
      <c r="L2894" s="18"/>
      <c r="M2894" s="2">
        <v>425</v>
      </c>
    </row>
    <row r="2895" spans="1:13" ht="12.75">
      <c r="A2895" s="15"/>
      <c r="B2895" s="343">
        <v>19080</v>
      </c>
      <c r="C2895" s="15" t="s">
        <v>1318</v>
      </c>
      <c r="D2895" s="15" t="s">
        <v>448</v>
      </c>
      <c r="E2895" s="15" t="s">
        <v>1321</v>
      </c>
      <c r="F2895" s="34" t="s">
        <v>1320</v>
      </c>
      <c r="G2895" s="33" t="s">
        <v>812</v>
      </c>
      <c r="H2895" s="316">
        <f>H2894-B2895</f>
        <v>-36880</v>
      </c>
      <c r="I2895" s="256">
        <f t="shared" si="184"/>
        <v>44.89411764705882</v>
      </c>
      <c r="J2895" s="18"/>
      <c r="K2895" s="18"/>
      <c r="L2895" s="18"/>
      <c r="M2895" s="2">
        <v>425</v>
      </c>
    </row>
    <row r="2896" spans="1:13" s="60" customFormat="1" ht="12.75">
      <c r="A2896" s="14"/>
      <c r="B2896" s="344">
        <f>SUM(B2894:B2895)</f>
        <v>36880</v>
      </c>
      <c r="C2896" s="14" t="s">
        <v>1318</v>
      </c>
      <c r="D2896" s="14"/>
      <c r="E2896" s="14"/>
      <c r="F2896" s="119"/>
      <c r="G2896" s="21"/>
      <c r="H2896" s="317">
        <v>0</v>
      </c>
      <c r="I2896" s="318">
        <f t="shared" si="184"/>
        <v>86.7764705882353</v>
      </c>
      <c r="M2896" s="2">
        <v>425</v>
      </c>
    </row>
    <row r="2897" spans="2:13" ht="12.75">
      <c r="B2897" s="74"/>
      <c r="D2897" s="15"/>
      <c r="H2897" s="316">
        <f>H2896-B2897</f>
        <v>0</v>
      </c>
      <c r="I2897" s="256">
        <f t="shared" si="184"/>
        <v>0</v>
      </c>
      <c r="M2897" s="2">
        <v>425</v>
      </c>
    </row>
    <row r="2898" spans="2:13" ht="12.75">
      <c r="B2898" s="74"/>
      <c r="D2898" s="15"/>
      <c r="H2898" s="316">
        <f>H2897-B2898</f>
        <v>0</v>
      </c>
      <c r="I2898" s="256">
        <f t="shared" si="184"/>
        <v>0</v>
      </c>
      <c r="M2898" s="2">
        <v>425</v>
      </c>
    </row>
    <row r="2899" spans="1:13" ht="12.75">
      <c r="A2899" s="15"/>
      <c r="B2899" s="280">
        <v>175000</v>
      </c>
      <c r="C2899" s="15" t="s">
        <v>1322</v>
      </c>
      <c r="D2899" s="15" t="s">
        <v>448</v>
      </c>
      <c r="E2899" s="15" t="s">
        <v>1323</v>
      </c>
      <c r="F2899" s="34" t="s">
        <v>1324</v>
      </c>
      <c r="G2899" s="33" t="s">
        <v>48</v>
      </c>
      <c r="H2899" s="316">
        <f>H2898-B2899</f>
        <v>-175000</v>
      </c>
      <c r="I2899" s="256">
        <f t="shared" si="184"/>
        <v>411.7647058823529</v>
      </c>
      <c r="J2899" s="18"/>
      <c r="K2899" s="18"/>
      <c r="L2899" s="18"/>
      <c r="M2899" s="2">
        <v>425</v>
      </c>
    </row>
    <row r="2900" spans="1:13" s="18" customFormat="1" ht="12.75">
      <c r="A2900" s="15"/>
      <c r="B2900" s="280">
        <v>59609</v>
      </c>
      <c r="C2900" s="15" t="s">
        <v>1325</v>
      </c>
      <c r="D2900" s="15" t="s">
        <v>598</v>
      </c>
      <c r="E2900" s="15" t="s">
        <v>1326</v>
      </c>
      <c r="F2900" s="33" t="s">
        <v>1324</v>
      </c>
      <c r="G2900" s="33" t="s">
        <v>360</v>
      </c>
      <c r="H2900" s="316">
        <f>H2899-B2900</f>
        <v>-234609</v>
      </c>
      <c r="I2900" s="256">
        <f t="shared" si="184"/>
        <v>140.2564705882353</v>
      </c>
      <c r="K2900" t="s">
        <v>1133</v>
      </c>
      <c r="M2900" s="2">
        <v>425</v>
      </c>
    </row>
    <row r="2901" spans="2:13" ht="12.75">
      <c r="B2901" s="10">
        <v>33485</v>
      </c>
      <c r="C2901" s="1" t="s">
        <v>1327</v>
      </c>
      <c r="D2901" s="1" t="s">
        <v>598</v>
      </c>
      <c r="E2901" s="1" t="s">
        <v>1326</v>
      </c>
      <c r="F2901" s="62" t="s">
        <v>1324</v>
      </c>
      <c r="G2901" s="30" t="s">
        <v>169</v>
      </c>
      <c r="H2901" s="316">
        <f>H2900-B2901</f>
        <v>-268094</v>
      </c>
      <c r="I2901" s="256">
        <f t="shared" si="184"/>
        <v>78.78823529411764</v>
      </c>
      <c r="K2901" t="s">
        <v>1133</v>
      </c>
      <c r="M2901" s="2">
        <v>425</v>
      </c>
    </row>
    <row r="2902" spans="1:13" ht="12.75">
      <c r="A2902" s="14"/>
      <c r="B2902" s="342">
        <f>SUM(B2899:B2901)</f>
        <v>268094</v>
      </c>
      <c r="C2902" s="14"/>
      <c r="D2902" s="14"/>
      <c r="E2902" s="14" t="s">
        <v>1328</v>
      </c>
      <c r="F2902" s="119"/>
      <c r="G2902" s="21"/>
      <c r="H2902" s="317">
        <v>0</v>
      </c>
      <c r="I2902" s="318">
        <f t="shared" si="184"/>
        <v>630.8094117647058</v>
      </c>
      <c r="J2902" s="60"/>
      <c r="K2902" s="60"/>
      <c r="L2902" s="60"/>
      <c r="M2902" s="2">
        <v>425</v>
      </c>
    </row>
    <row r="2903" spans="2:13" ht="12.75">
      <c r="B2903" s="74"/>
      <c r="H2903" s="316">
        <f>H2902-B2903</f>
        <v>0</v>
      </c>
      <c r="I2903" s="256">
        <f t="shared" si="184"/>
        <v>0</v>
      </c>
      <c r="M2903" s="2">
        <v>425</v>
      </c>
    </row>
    <row r="2904" spans="2:13" ht="12.75">
      <c r="B2904" s="74"/>
      <c r="H2904" s="316">
        <f>H2903-B2904</f>
        <v>0</v>
      </c>
      <c r="I2904" s="256">
        <f t="shared" si="184"/>
        <v>0</v>
      </c>
      <c r="M2904" s="2">
        <v>425</v>
      </c>
    </row>
    <row r="2905" spans="1:13" s="60" customFormat="1" ht="12.75">
      <c r="A2905" s="14"/>
      <c r="B2905" s="279">
        <f>+B2913</f>
        <v>132730</v>
      </c>
      <c r="C2905" s="96" t="s">
        <v>1329</v>
      </c>
      <c r="D2905" s="96"/>
      <c r="E2905" s="14"/>
      <c r="F2905" s="21"/>
      <c r="G2905" s="21"/>
      <c r="H2905" s="317">
        <f>H2904-B2905</f>
        <v>-132730</v>
      </c>
      <c r="I2905" s="318">
        <f t="shared" si="184"/>
        <v>312.3058823529412</v>
      </c>
      <c r="M2905" s="2">
        <v>425</v>
      </c>
    </row>
    <row r="2906" spans="2:13" ht="12.75">
      <c r="B2906" s="278"/>
      <c r="H2906" s="316">
        <v>0</v>
      </c>
      <c r="I2906" s="256">
        <f t="shared" si="184"/>
        <v>0</v>
      </c>
      <c r="M2906" s="2">
        <v>425</v>
      </c>
    </row>
    <row r="2907" spans="2:13" ht="12.75">
      <c r="B2907" s="278">
        <v>22800</v>
      </c>
      <c r="C2907" s="1" t="s">
        <v>1540</v>
      </c>
      <c r="D2907" s="15" t="s">
        <v>598</v>
      </c>
      <c r="E2907" s="1" t="s">
        <v>1330</v>
      </c>
      <c r="F2907" s="30" t="s">
        <v>1226</v>
      </c>
      <c r="G2907" s="30" t="s">
        <v>38</v>
      </c>
      <c r="H2907" s="316">
        <f aca="true" t="shared" si="186" ref="H2907:H2912">H2906-B2907</f>
        <v>-22800</v>
      </c>
      <c r="I2907" s="256">
        <f t="shared" si="184"/>
        <v>53.64705882352941</v>
      </c>
      <c r="K2907" t="s">
        <v>1133</v>
      </c>
      <c r="M2907" s="2">
        <v>425</v>
      </c>
    </row>
    <row r="2908" spans="1:13" s="18" customFormat="1" ht="12.75">
      <c r="A2908" s="15"/>
      <c r="B2908" s="203">
        <v>8000</v>
      </c>
      <c r="C2908" s="15" t="s">
        <v>1541</v>
      </c>
      <c r="D2908" s="15" t="s">
        <v>598</v>
      </c>
      <c r="E2908" s="1" t="s">
        <v>1330</v>
      </c>
      <c r="F2908" s="33" t="s">
        <v>1331</v>
      </c>
      <c r="G2908" s="33" t="s">
        <v>132</v>
      </c>
      <c r="H2908" s="316">
        <f t="shared" si="186"/>
        <v>-30800</v>
      </c>
      <c r="I2908" s="256">
        <f t="shared" si="184"/>
        <v>18.823529411764707</v>
      </c>
      <c r="K2908" t="s">
        <v>1133</v>
      </c>
      <c r="M2908" s="2">
        <v>425</v>
      </c>
    </row>
    <row r="2909" spans="2:13" ht="12.75">
      <c r="B2909" s="278">
        <v>8000</v>
      </c>
      <c r="C2909" s="1" t="s">
        <v>1542</v>
      </c>
      <c r="D2909" s="1" t="s">
        <v>598</v>
      </c>
      <c r="E2909" s="1" t="s">
        <v>1330</v>
      </c>
      <c r="F2909" s="30" t="s">
        <v>1332</v>
      </c>
      <c r="G2909" s="30" t="s">
        <v>37</v>
      </c>
      <c r="H2909" s="316">
        <f t="shared" si="186"/>
        <v>-38800</v>
      </c>
      <c r="I2909" s="256">
        <f t="shared" si="184"/>
        <v>18.823529411764707</v>
      </c>
      <c r="K2909" t="s">
        <v>1133</v>
      </c>
      <c r="M2909" s="2">
        <v>425</v>
      </c>
    </row>
    <row r="2910" spans="2:13" ht="12.75">
      <c r="B2910" s="278">
        <v>42500</v>
      </c>
      <c r="C2910" s="1" t="s">
        <v>1544</v>
      </c>
      <c r="D2910" s="15" t="s">
        <v>598</v>
      </c>
      <c r="E2910" s="1" t="s">
        <v>1330</v>
      </c>
      <c r="F2910" s="85" t="s">
        <v>1333</v>
      </c>
      <c r="G2910" s="30" t="s">
        <v>117</v>
      </c>
      <c r="H2910" s="316">
        <f t="shared" si="186"/>
        <v>-81300</v>
      </c>
      <c r="I2910" s="256">
        <f t="shared" si="184"/>
        <v>100</v>
      </c>
      <c r="K2910" t="s">
        <v>1133</v>
      </c>
      <c r="M2910" s="2">
        <v>425</v>
      </c>
    </row>
    <row r="2911" spans="2:13" ht="12.75">
      <c r="B2911" s="278">
        <v>16150</v>
      </c>
      <c r="C2911" s="1" t="s">
        <v>1543</v>
      </c>
      <c r="D2911" s="15" t="s">
        <v>598</v>
      </c>
      <c r="E2911" s="1" t="s">
        <v>1330</v>
      </c>
      <c r="F2911" s="85" t="s">
        <v>1333</v>
      </c>
      <c r="G2911" s="30" t="s">
        <v>117</v>
      </c>
      <c r="H2911" s="316">
        <f t="shared" si="186"/>
        <v>-97450</v>
      </c>
      <c r="I2911" s="256">
        <f t="shared" si="184"/>
        <v>38</v>
      </c>
      <c r="K2911" t="s">
        <v>1133</v>
      </c>
      <c r="M2911" s="2">
        <v>425</v>
      </c>
    </row>
    <row r="2912" spans="1:13" s="300" customFormat="1" ht="12.75">
      <c r="A2912" s="296"/>
      <c r="B2912" s="345">
        <v>35280</v>
      </c>
      <c r="C2912" s="296" t="s">
        <v>1122</v>
      </c>
      <c r="D2912" s="15" t="s">
        <v>598</v>
      </c>
      <c r="E2912" s="296" t="s">
        <v>448</v>
      </c>
      <c r="F2912" s="298" t="s">
        <v>1123</v>
      </c>
      <c r="G2912" s="298" t="s">
        <v>827</v>
      </c>
      <c r="H2912" s="316">
        <f t="shared" si="186"/>
        <v>-132730</v>
      </c>
      <c r="I2912" s="256">
        <f t="shared" si="184"/>
        <v>83.01176470588236</v>
      </c>
      <c r="K2912" s="300" t="s">
        <v>1035</v>
      </c>
      <c r="M2912" s="2">
        <v>425</v>
      </c>
    </row>
    <row r="2913" spans="1:13" s="60" customFormat="1" ht="12.75">
      <c r="A2913" s="14"/>
      <c r="B2913" s="279">
        <f>SUM(B2907:B2912)</f>
        <v>132730</v>
      </c>
      <c r="C2913" s="14"/>
      <c r="D2913" s="14"/>
      <c r="E2913" s="14" t="s">
        <v>1330</v>
      </c>
      <c r="F2913" s="21"/>
      <c r="G2913" s="21"/>
      <c r="H2913" s="317">
        <v>0</v>
      </c>
      <c r="I2913" s="318">
        <f t="shared" si="184"/>
        <v>312.3058823529412</v>
      </c>
      <c r="M2913" s="2">
        <v>425</v>
      </c>
    </row>
    <row r="2914" spans="2:13" ht="12.75">
      <c r="B2914" s="74"/>
      <c r="H2914" s="316">
        <f aca="true" t="shared" si="187" ref="H2914:H2919">H2913-B2914</f>
        <v>0</v>
      </c>
      <c r="I2914" s="256">
        <f t="shared" si="184"/>
        <v>0</v>
      </c>
      <c r="M2914" s="2">
        <v>425</v>
      </c>
    </row>
    <row r="2915" spans="2:13" ht="12.75">
      <c r="B2915" s="74"/>
      <c r="H2915" s="316">
        <f t="shared" si="187"/>
        <v>0</v>
      </c>
      <c r="I2915" s="256">
        <f t="shared" si="184"/>
        <v>0</v>
      </c>
      <c r="M2915" s="2">
        <v>425</v>
      </c>
    </row>
    <row r="2916" spans="2:13" ht="12.75">
      <c r="B2916" s="74"/>
      <c r="H2916" s="316">
        <f t="shared" si="187"/>
        <v>0</v>
      </c>
      <c r="I2916" s="256">
        <f t="shared" si="184"/>
        <v>0</v>
      </c>
      <c r="M2916" s="2">
        <v>425</v>
      </c>
    </row>
    <row r="2917" spans="2:13" ht="12.75">
      <c r="B2917" s="74"/>
      <c r="H2917" s="316">
        <f t="shared" si="187"/>
        <v>0</v>
      </c>
      <c r="I2917" s="256">
        <f t="shared" si="184"/>
        <v>0</v>
      </c>
      <c r="M2917" s="2">
        <v>425</v>
      </c>
    </row>
    <row r="2918" spans="1:13" s="18" customFormat="1" ht="12.75">
      <c r="A2918" s="1"/>
      <c r="B2918" s="280">
        <v>150000</v>
      </c>
      <c r="C2918" s="1" t="s">
        <v>1411</v>
      </c>
      <c r="D2918" s="1" t="s">
        <v>598</v>
      </c>
      <c r="E2918" s="1"/>
      <c r="F2918" s="85" t="s">
        <v>1320</v>
      </c>
      <c r="G2918" s="33" t="s">
        <v>800</v>
      </c>
      <c r="H2918" s="316">
        <f t="shared" si="187"/>
        <v>-150000</v>
      </c>
      <c r="I2918" s="256">
        <f t="shared" si="184"/>
        <v>352.94117647058823</v>
      </c>
      <c r="J2918"/>
      <c r="K2918"/>
      <c r="L2918"/>
      <c r="M2918" s="2">
        <v>425</v>
      </c>
    </row>
    <row r="2919" spans="1:13" s="18" customFormat="1" ht="12.75">
      <c r="A2919" s="1"/>
      <c r="B2919" s="280">
        <v>60000</v>
      </c>
      <c r="C2919" s="1" t="s">
        <v>1412</v>
      </c>
      <c r="D2919" s="1" t="s">
        <v>598</v>
      </c>
      <c r="E2919" s="1" t="s">
        <v>649</v>
      </c>
      <c r="F2919" s="85"/>
      <c r="G2919" s="33" t="s">
        <v>800</v>
      </c>
      <c r="H2919" s="316">
        <f t="shared" si="187"/>
        <v>-210000</v>
      </c>
      <c r="I2919" s="256">
        <f t="shared" si="184"/>
        <v>141.1764705882353</v>
      </c>
      <c r="J2919"/>
      <c r="K2919"/>
      <c r="L2919"/>
      <c r="M2919" s="2">
        <v>425</v>
      </c>
    </row>
    <row r="2920" spans="1:13" ht="12.75">
      <c r="A2920" s="14"/>
      <c r="B2920" s="342">
        <f>SUM(B2918:B2919)</f>
        <v>210000</v>
      </c>
      <c r="C2920" s="14" t="s">
        <v>1608</v>
      </c>
      <c r="D2920" s="14"/>
      <c r="E2920" s="14"/>
      <c r="F2920" s="119"/>
      <c r="G2920" s="21"/>
      <c r="H2920" s="317">
        <v>0</v>
      </c>
      <c r="I2920" s="318">
        <f t="shared" si="184"/>
        <v>494.11764705882354</v>
      </c>
      <c r="J2920" s="60"/>
      <c r="K2920" s="60"/>
      <c r="L2920" s="60"/>
      <c r="M2920" s="2">
        <v>425</v>
      </c>
    </row>
    <row r="2921" spans="8:13" ht="12.75">
      <c r="H2921" s="316">
        <f aca="true" t="shared" si="188" ref="H2921:H2927">H2920-B2921</f>
        <v>0</v>
      </c>
      <c r="I2921" s="256">
        <f aca="true" t="shared" si="189" ref="I2921:I2927">+B2921/M2921</f>
        <v>0</v>
      </c>
      <c r="M2921" s="2">
        <v>425</v>
      </c>
    </row>
    <row r="2922" spans="8:13" ht="12.75">
      <c r="H2922" s="316">
        <f t="shared" si="188"/>
        <v>0</v>
      </c>
      <c r="I2922" s="256">
        <f t="shared" si="189"/>
        <v>0</v>
      </c>
      <c r="M2922" s="2">
        <v>425</v>
      </c>
    </row>
    <row r="2923" spans="8:13" ht="12.75">
      <c r="H2923" s="316">
        <f t="shared" si="188"/>
        <v>0</v>
      </c>
      <c r="I2923" s="256">
        <f t="shared" si="189"/>
        <v>0</v>
      </c>
      <c r="M2923" s="2">
        <v>425</v>
      </c>
    </row>
    <row r="2924" spans="8:13" ht="12.75">
      <c r="H2924" s="316">
        <f t="shared" si="188"/>
        <v>0</v>
      </c>
      <c r="I2924" s="256">
        <f t="shared" si="189"/>
        <v>0</v>
      </c>
      <c r="M2924" s="2">
        <v>425</v>
      </c>
    </row>
    <row r="2925" spans="8:13" ht="12.75">
      <c r="H2925" s="316">
        <f t="shared" si="188"/>
        <v>0</v>
      </c>
      <c r="I2925" s="256">
        <f t="shared" si="189"/>
        <v>0</v>
      </c>
      <c r="M2925" s="2">
        <v>425</v>
      </c>
    </row>
    <row r="2926" spans="1:13" s="133" customFormat="1" ht="12.75">
      <c r="A2926" s="1"/>
      <c r="B2926" s="5"/>
      <c r="C2926" s="1"/>
      <c r="D2926" s="1"/>
      <c r="E2926" s="1"/>
      <c r="F2926" s="62"/>
      <c r="G2926" s="30"/>
      <c r="H2926" s="316">
        <f t="shared" si="188"/>
        <v>0</v>
      </c>
      <c r="I2926" s="256">
        <f t="shared" si="189"/>
        <v>0</v>
      </c>
      <c r="J2926"/>
      <c r="K2926"/>
      <c r="L2926"/>
      <c r="M2926" s="2">
        <v>425</v>
      </c>
    </row>
    <row r="2927" spans="1:13" s="133" customFormat="1" ht="13.5" thickBot="1">
      <c r="A2927" s="48"/>
      <c r="B2927" s="88">
        <f>+B19</f>
        <v>9789664</v>
      </c>
      <c r="C2927" s="47" t="s">
        <v>1349</v>
      </c>
      <c r="D2927" s="48"/>
      <c r="E2927" s="45"/>
      <c r="F2927" s="113"/>
      <c r="G2927" s="50"/>
      <c r="H2927" s="320">
        <f t="shared" si="188"/>
        <v>-9789664</v>
      </c>
      <c r="I2927" s="321">
        <f t="shared" si="189"/>
        <v>23034.503529411766</v>
      </c>
      <c r="J2927" s="134"/>
      <c r="K2927" s="53">
        <v>425</v>
      </c>
      <c r="L2927" s="53"/>
      <c r="M2927" s="2">
        <v>425</v>
      </c>
    </row>
    <row r="2928" spans="1:13" s="133" customFormat="1" ht="12.75">
      <c r="A2928" s="1"/>
      <c r="B2928" s="37"/>
      <c r="C2928" s="15"/>
      <c r="D2928" s="15"/>
      <c r="E2928" s="38"/>
      <c r="F2928" s="85"/>
      <c r="G2928" s="39"/>
      <c r="H2928" s="5">
        <v>0</v>
      </c>
      <c r="I2928" s="25">
        <v>0</v>
      </c>
      <c r="J2928" s="25"/>
      <c r="K2928" s="2">
        <v>425</v>
      </c>
      <c r="L2928"/>
      <c r="M2928" s="2">
        <v>425</v>
      </c>
    </row>
    <row r="2929" spans="1:13" s="133" customFormat="1" ht="12.75">
      <c r="A2929" s="15"/>
      <c r="B2929" s="135" t="s">
        <v>1350</v>
      </c>
      <c r="C2929" s="136" t="s">
        <v>1351</v>
      </c>
      <c r="D2929" s="136"/>
      <c r="E2929" s="136"/>
      <c r="F2929" s="137"/>
      <c r="G2929" s="138"/>
      <c r="H2929" s="135"/>
      <c r="I2929" s="139" t="s">
        <v>1346</v>
      </c>
      <c r="J2929" s="140"/>
      <c r="K2929" s="2">
        <v>425</v>
      </c>
      <c r="L2929"/>
      <c r="M2929" s="2">
        <v>425</v>
      </c>
    </row>
    <row r="2930" spans="1:13" s="133" customFormat="1" ht="12.75">
      <c r="A2930" s="15"/>
      <c r="B2930" s="141">
        <v>0</v>
      </c>
      <c r="C2930" s="142" t="s">
        <v>1352</v>
      </c>
      <c r="D2930" s="142" t="s">
        <v>1353</v>
      </c>
      <c r="E2930" s="143" t="s">
        <v>1530</v>
      </c>
      <c r="F2930" s="137"/>
      <c r="G2930" s="144"/>
      <c r="H2930" s="135">
        <f aca="true" t="shared" si="190" ref="H2930:H2938">H2929-B2930</f>
        <v>0</v>
      </c>
      <c r="I2930" s="139">
        <f aca="true" t="shared" si="191" ref="I2930:I2940">+B2930/M2930</f>
        <v>0</v>
      </c>
      <c r="J2930" s="145"/>
      <c r="K2930" s="2">
        <v>425</v>
      </c>
      <c r="L2930"/>
      <c r="M2930" s="2">
        <v>425</v>
      </c>
    </row>
    <row r="2931" spans="1:13" s="133" customFormat="1" ht="12.75">
      <c r="A2931" s="146"/>
      <c r="B2931" s="147">
        <f>+B2588+B2587+B2586+B2569+B2527+B2470</f>
        <v>1008300</v>
      </c>
      <c r="C2931" s="148" t="s">
        <v>1354</v>
      </c>
      <c r="D2931" s="148" t="s">
        <v>1353</v>
      </c>
      <c r="E2931" s="148" t="s">
        <v>1530</v>
      </c>
      <c r="F2931" s="137"/>
      <c r="G2931" s="149"/>
      <c r="H2931" s="135">
        <f t="shared" si="190"/>
        <v>-1008300</v>
      </c>
      <c r="I2931" s="139">
        <f t="shared" si="191"/>
        <v>2372.470588235294</v>
      </c>
      <c r="J2931" s="140"/>
      <c r="K2931" s="2">
        <v>425</v>
      </c>
      <c r="L2931" s="150"/>
      <c r="M2931" s="2">
        <v>425</v>
      </c>
    </row>
    <row r="2932" spans="1:13" ht="12.75">
      <c r="A2932" s="151"/>
      <c r="B2932" s="152">
        <f>+B2891+B2826+B2790+B2729+B2624+B2275+B2270+B2264+B2237+B2174+B2141+B2004+B1954+B1949+B1938+B2581+B2573+B2466+B2376+B2369+B2364+B2905+B1622+B1630+B1681+B1690+B1731+B1739</f>
        <v>2924955</v>
      </c>
      <c r="C2932" s="153" t="s">
        <v>1355</v>
      </c>
      <c r="D2932" s="153" t="s">
        <v>1353</v>
      </c>
      <c r="E2932" s="153" t="s">
        <v>1530</v>
      </c>
      <c r="F2932" s="137"/>
      <c r="G2932" s="154"/>
      <c r="H2932" s="135">
        <f t="shared" si="190"/>
        <v>-3933255</v>
      </c>
      <c r="I2932" s="139">
        <f t="shared" si="191"/>
        <v>6882.247058823529</v>
      </c>
      <c r="J2932" s="140"/>
      <c r="K2932" s="2">
        <v>425</v>
      </c>
      <c r="L2932" s="133"/>
      <c r="M2932" s="2">
        <v>425</v>
      </c>
    </row>
    <row r="2933" spans="1:13" ht="12.75">
      <c r="A2933" s="151"/>
      <c r="B2933" s="155">
        <v>0</v>
      </c>
      <c r="C2933" s="156" t="s">
        <v>1356</v>
      </c>
      <c r="D2933" s="156" t="s">
        <v>1353</v>
      </c>
      <c r="E2933" s="156" t="s">
        <v>1530</v>
      </c>
      <c r="F2933" s="137"/>
      <c r="G2933" s="154"/>
      <c r="H2933" s="135">
        <f t="shared" si="190"/>
        <v>-3933255</v>
      </c>
      <c r="I2933" s="139">
        <f t="shared" si="191"/>
        <v>0</v>
      </c>
      <c r="J2933" s="140"/>
      <c r="K2933" s="2">
        <v>425</v>
      </c>
      <c r="L2933" s="133"/>
      <c r="M2933" s="2">
        <v>425</v>
      </c>
    </row>
    <row r="2934" spans="1:13" s="159" customFormat="1" ht="12.75">
      <c r="A2934" s="151"/>
      <c r="B2934" s="157">
        <f>+B2896+B1595+B1594+B1593+B1592+B1551+B1449+B1171</f>
        <v>512855</v>
      </c>
      <c r="C2934" s="158" t="s">
        <v>1357</v>
      </c>
      <c r="D2934" s="158" t="s">
        <v>1353</v>
      </c>
      <c r="E2934" s="158" t="s">
        <v>1530</v>
      </c>
      <c r="F2934" s="137"/>
      <c r="G2934" s="154"/>
      <c r="H2934" s="135">
        <f t="shared" si="190"/>
        <v>-4446110</v>
      </c>
      <c r="I2934" s="139">
        <f t="shared" si="191"/>
        <v>1206.7176470588236</v>
      </c>
      <c r="J2934" s="140"/>
      <c r="K2934" s="2">
        <v>425</v>
      </c>
      <c r="L2934" s="133"/>
      <c r="M2934" s="2">
        <v>425</v>
      </c>
    </row>
    <row r="2935" spans="1:13" s="164" customFormat="1" ht="12.75">
      <c r="A2935" s="151"/>
      <c r="B2935" s="160">
        <f>+B25+B58+B105+B159+B192+B264+B302+B376+B406+B430+B478+B511+B550+B584+B623+B682+B730+B768+B804+B855+B905+B948+B981+B1114+B1208+B1270+B1304+B1352+B1407+B1512+B1589+B1590+B1591+B1672+B1699+B1709+B1714+B1713+B1726+B1744+B1750+B1758+B1763</f>
        <v>2583200</v>
      </c>
      <c r="C2935" s="161" t="s">
        <v>1358</v>
      </c>
      <c r="D2935" s="162" t="s">
        <v>1353</v>
      </c>
      <c r="E2935" s="162" t="s">
        <v>1530</v>
      </c>
      <c r="F2935" s="137"/>
      <c r="G2935" s="154"/>
      <c r="H2935" s="163">
        <f t="shared" si="190"/>
        <v>-7029310</v>
      </c>
      <c r="I2935" s="139">
        <f t="shared" si="191"/>
        <v>6078.117647058823</v>
      </c>
      <c r="J2935" s="140"/>
      <c r="K2935" s="2">
        <v>425</v>
      </c>
      <c r="L2935" s="133"/>
      <c r="M2935" s="2">
        <v>425</v>
      </c>
    </row>
    <row r="2936" spans="1:13" ht="12.75">
      <c r="A2936" s="151"/>
      <c r="B2936" s="165">
        <f>+B1038+B227+B1660+B1647+B1637+B1615</f>
        <v>217700</v>
      </c>
      <c r="C2936" s="166" t="s">
        <v>1359</v>
      </c>
      <c r="D2936" s="167" t="s">
        <v>1353</v>
      </c>
      <c r="E2936" s="167" t="s">
        <v>1530</v>
      </c>
      <c r="F2936" s="137"/>
      <c r="G2936" s="154"/>
      <c r="H2936" s="163">
        <f t="shared" si="190"/>
        <v>-7247010</v>
      </c>
      <c r="I2936" s="139">
        <f t="shared" si="191"/>
        <v>512.2352941176471</v>
      </c>
      <c r="J2936" s="140"/>
      <c r="K2936" s="2">
        <v>425</v>
      </c>
      <c r="L2936" s="133"/>
      <c r="M2936" s="2">
        <v>425</v>
      </c>
    </row>
    <row r="2937" spans="1:13" ht="12.75">
      <c r="A2937" s="168"/>
      <c r="B2937" s="169">
        <f>+B2920+B2902+B2608+B2589+B2280+B2281+B2283+B2284+B2619+B2603+B2602+B2599+B2598+B2600+B2601+B2285+B1774+B2282</f>
        <v>2302654</v>
      </c>
      <c r="C2937" s="170" t="s">
        <v>1360</v>
      </c>
      <c r="D2937" s="170" t="s">
        <v>1353</v>
      </c>
      <c r="E2937" s="170" t="s">
        <v>1530</v>
      </c>
      <c r="F2937" s="171"/>
      <c r="G2937" s="171"/>
      <c r="H2937" s="163">
        <f t="shared" si="190"/>
        <v>-9549664</v>
      </c>
      <c r="I2937" s="139">
        <f t="shared" si="191"/>
        <v>5418.009411764706</v>
      </c>
      <c r="J2937" s="172"/>
      <c r="K2937" s="2">
        <v>425</v>
      </c>
      <c r="L2937" s="159"/>
      <c r="M2937" s="2">
        <v>425</v>
      </c>
    </row>
    <row r="2938" spans="1:13" ht="12.75">
      <c r="A2938" s="168"/>
      <c r="B2938" s="173">
        <f>+B1656+B1712</f>
        <v>240000</v>
      </c>
      <c r="C2938" s="174" t="s">
        <v>1361</v>
      </c>
      <c r="D2938" s="174" t="s">
        <v>1353</v>
      </c>
      <c r="E2938" s="174" t="s">
        <v>1530</v>
      </c>
      <c r="F2938" s="171"/>
      <c r="G2938" s="171"/>
      <c r="H2938" s="163">
        <f t="shared" si="190"/>
        <v>-9789664</v>
      </c>
      <c r="I2938" s="139">
        <f t="shared" si="191"/>
        <v>564.7058823529412</v>
      </c>
      <c r="J2938" s="172"/>
      <c r="K2938" s="2">
        <v>425</v>
      </c>
      <c r="L2938" s="159"/>
      <c r="M2938" s="2">
        <v>425</v>
      </c>
    </row>
    <row r="2939" spans="1:13" ht="12.75">
      <c r="A2939" s="15"/>
      <c r="B2939" s="175">
        <f>SUM(B2930:B2938)</f>
        <v>9789664</v>
      </c>
      <c r="C2939" s="176" t="s">
        <v>1362</v>
      </c>
      <c r="D2939" s="177"/>
      <c r="E2939" s="177"/>
      <c r="F2939" s="137"/>
      <c r="G2939" s="178"/>
      <c r="H2939" s="163">
        <v>0</v>
      </c>
      <c r="I2939" s="129">
        <f t="shared" si="191"/>
        <v>23034.503529411766</v>
      </c>
      <c r="J2939" s="179"/>
      <c r="K2939" s="2">
        <v>425</v>
      </c>
      <c r="M2939" s="2">
        <v>425</v>
      </c>
    </row>
    <row r="2940" spans="8:13" ht="12.75">
      <c r="H2940" s="5">
        <f>H2939-B2940</f>
        <v>0</v>
      </c>
      <c r="I2940" s="25">
        <f t="shared" si="191"/>
        <v>0</v>
      </c>
      <c r="K2940" s="2">
        <v>425</v>
      </c>
      <c r="M2940" s="2">
        <v>425</v>
      </c>
    </row>
    <row r="2941" spans="9:13" ht="12.75">
      <c r="I2941" s="25"/>
      <c r="M2941" s="2">
        <v>425</v>
      </c>
    </row>
    <row r="2942" spans="9:13" ht="12.75">
      <c r="I2942" s="25"/>
      <c r="M2942" s="2"/>
    </row>
    <row r="2943" spans="1:13" ht="12.75">
      <c r="A2943" s="15"/>
      <c r="B2943" s="180">
        <v>-1130067.6</v>
      </c>
      <c r="C2943" s="181" t="s">
        <v>1352</v>
      </c>
      <c r="D2943" s="182" t="s">
        <v>1363</v>
      </c>
      <c r="E2943" s="181"/>
      <c r="F2943" s="131"/>
      <c r="G2943" s="183"/>
      <c r="H2943" s="5">
        <f>H2940-B2943</f>
        <v>1130067.6</v>
      </c>
      <c r="I2943" s="25">
        <f aca="true" t="shared" si="192" ref="I2943:I2953">+B2943/M2943</f>
        <v>-2282.9648484848485</v>
      </c>
      <c r="J2943" s="25"/>
      <c r="K2943" s="44">
        <v>495</v>
      </c>
      <c r="M2943" s="44">
        <v>495</v>
      </c>
    </row>
    <row r="2944" spans="1:13" ht="12.75">
      <c r="A2944" s="15"/>
      <c r="B2944" s="180">
        <v>-2838723</v>
      </c>
      <c r="C2944" s="181" t="s">
        <v>1352</v>
      </c>
      <c r="D2944" s="181" t="s">
        <v>1364</v>
      </c>
      <c r="E2944" s="181"/>
      <c r="F2944" s="131"/>
      <c r="G2944" s="183"/>
      <c r="H2944" s="5">
        <f aca="true" t="shared" si="193" ref="H2944:H2952">H2943-B2944</f>
        <v>3968790.6</v>
      </c>
      <c r="I2944" s="25">
        <f t="shared" si="192"/>
        <v>-5914.00625</v>
      </c>
      <c r="J2944" s="25"/>
      <c r="K2944" s="44">
        <v>480</v>
      </c>
      <c r="M2944" s="44">
        <v>480</v>
      </c>
    </row>
    <row r="2945" spans="1:13" ht="12.75">
      <c r="A2945" s="15"/>
      <c r="B2945" s="180">
        <v>1038968</v>
      </c>
      <c r="C2945" s="181" t="s">
        <v>1352</v>
      </c>
      <c r="D2945" s="181" t="s">
        <v>1365</v>
      </c>
      <c r="E2945" s="181"/>
      <c r="F2945" s="131"/>
      <c r="G2945" s="183"/>
      <c r="H2945" s="5">
        <f t="shared" si="193"/>
        <v>2929822.6</v>
      </c>
      <c r="I2945" s="25">
        <f t="shared" si="192"/>
        <v>2164.516666666667</v>
      </c>
      <c r="J2945" s="25"/>
      <c r="K2945" s="44">
        <v>480</v>
      </c>
      <c r="M2945" s="44">
        <v>480</v>
      </c>
    </row>
    <row r="2946" spans="1:13" s="60" customFormat="1" ht="12.75">
      <c r="A2946" s="15"/>
      <c r="B2946" s="180">
        <v>3951891</v>
      </c>
      <c r="C2946" s="181" t="s">
        <v>1352</v>
      </c>
      <c r="D2946" s="181" t="s">
        <v>1366</v>
      </c>
      <c r="E2946" s="181"/>
      <c r="F2946" s="131"/>
      <c r="G2946" s="183"/>
      <c r="H2946" s="5">
        <f t="shared" si="193"/>
        <v>-1022068.3999999999</v>
      </c>
      <c r="I2946" s="25">
        <f t="shared" si="192"/>
        <v>8148.228865979381</v>
      </c>
      <c r="J2946" s="25"/>
      <c r="K2946" s="44">
        <v>485</v>
      </c>
      <c r="L2946"/>
      <c r="M2946" s="44">
        <v>485</v>
      </c>
    </row>
    <row r="2947" spans="1:13" ht="12.75">
      <c r="A2947" s="15"/>
      <c r="B2947" s="180">
        <v>715029</v>
      </c>
      <c r="C2947" s="181" t="s">
        <v>1352</v>
      </c>
      <c r="D2947" s="181" t="s">
        <v>1367</v>
      </c>
      <c r="E2947" s="181"/>
      <c r="F2947" s="131"/>
      <c r="G2947" s="183"/>
      <c r="H2947" s="5">
        <f t="shared" si="193"/>
        <v>-1737097.4</v>
      </c>
      <c r="I2947" s="25">
        <f t="shared" si="192"/>
        <v>1459.2428571428572</v>
      </c>
      <c r="J2947" s="25"/>
      <c r="K2947" s="44">
        <v>490</v>
      </c>
      <c r="M2947" s="44">
        <v>490</v>
      </c>
    </row>
    <row r="2948" spans="1:13" ht="12.75">
      <c r="A2948" s="15"/>
      <c r="B2948" s="180">
        <v>-2325776</v>
      </c>
      <c r="C2948" s="181" t="s">
        <v>1352</v>
      </c>
      <c r="D2948" s="181" t="s">
        <v>1368</v>
      </c>
      <c r="E2948" s="181"/>
      <c r="F2948" s="131"/>
      <c r="G2948" s="183"/>
      <c r="H2948" s="5">
        <f t="shared" si="193"/>
        <v>588678.6000000001</v>
      </c>
      <c r="I2948" s="25">
        <f t="shared" si="192"/>
        <v>-4746.481632653061</v>
      </c>
      <c r="J2948" s="25"/>
      <c r="K2948" s="44">
        <v>490</v>
      </c>
      <c r="M2948" s="44">
        <v>490</v>
      </c>
    </row>
    <row r="2949" spans="1:13" s="18" customFormat="1" ht="12.75">
      <c r="A2949" s="15"/>
      <c r="B2949" s="180">
        <v>166900</v>
      </c>
      <c r="C2949" s="181" t="s">
        <v>1352</v>
      </c>
      <c r="D2949" s="181" t="s">
        <v>1369</v>
      </c>
      <c r="E2949" s="181"/>
      <c r="F2949" s="131"/>
      <c r="G2949" s="183"/>
      <c r="H2949" s="5">
        <f t="shared" si="193"/>
        <v>421778.6000000001</v>
      </c>
      <c r="I2949" s="25">
        <f t="shared" si="192"/>
        <v>340.61224489795916</v>
      </c>
      <c r="J2949" s="25"/>
      <c r="K2949" s="44">
        <v>490</v>
      </c>
      <c r="L2949"/>
      <c r="M2949" s="44">
        <v>490</v>
      </c>
    </row>
    <row r="2950" spans="1:13" ht="12.75">
      <c r="A2950" s="15"/>
      <c r="B2950" s="180">
        <v>235000</v>
      </c>
      <c r="C2950" s="181" t="s">
        <v>1352</v>
      </c>
      <c r="D2950" s="181" t="s">
        <v>1370</v>
      </c>
      <c r="E2950" s="181"/>
      <c r="F2950" s="131"/>
      <c r="G2950" s="183"/>
      <c r="H2950" s="5">
        <f t="shared" si="193"/>
        <v>186778.6000000001</v>
      </c>
      <c r="I2950" s="25">
        <f t="shared" si="192"/>
        <v>489.5833333333333</v>
      </c>
      <c r="J2950" s="25"/>
      <c r="K2950" s="44">
        <v>480</v>
      </c>
      <c r="M2950" s="44">
        <v>480</v>
      </c>
    </row>
    <row r="2951" spans="1:13" s="184" customFormat="1" ht="12.75">
      <c r="A2951" s="15"/>
      <c r="B2951" s="180">
        <v>141050</v>
      </c>
      <c r="C2951" s="181" t="s">
        <v>1352</v>
      </c>
      <c r="D2951" s="181" t="s">
        <v>1371</v>
      </c>
      <c r="E2951" s="181"/>
      <c r="F2951" s="131"/>
      <c r="G2951" s="183"/>
      <c r="H2951" s="5">
        <f t="shared" si="193"/>
        <v>45728.60000000009</v>
      </c>
      <c r="I2951" s="25">
        <f t="shared" si="192"/>
        <v>296.94736842105266</v>
      </c>
      <c r="J2951" s="25"/>
      <c r="K2951" s="44">
        <v>475</v>
      </c>
      <c r="L2951"/>
      <c r="M2951" s="44">
        <v>475</v>
      </c>
    </row>
    <row r="2952" spans="1:13" s="184" customFormat="1" ht="12.75">
      <c r="A2952" s="15"/>
      <c r="B2952" s="180">
        <v>46500</v>
      </c>
      <c r="C2952" s="181" t="s">
        <v>1352</v>
      </c>
      <c r="D2952" s="181" t="s">
        <v>1372</v>
      </c>
      <c r="E2952" s="181"/>
      <c r="F2952" s="131"/>
      <c r="G2952" s="183"/>
      <c r="H2952" s="5">
        <f t="shared" si="193"/>
        <v>-771.3999999999069</v>
      </c>
      <c r="I2952" s="25">
        <f t="shared" si="192"/>
        <v>101.08695652173913</v>
      </c>
      <c r="J2952" s="25"/>
      <c r="K2952" s="44">
        <v>460</v>
      </c>
      <c r="L2952" s="18"/>
      <c r="M2952" s="44">
        <v>460</v>
      </c>
    </row>
    <row r="2953" spans="1:13" s="184" customFormat="1" ht="12.75">
      <c r="A2953" s="14"/>
      <c r="B2953" s="185">
        <f>SUM(B2943:B2952)</f>
        <v>771.3999999999069</v>
      </c>
      <c r="C2953" s="186" t="s">
        <v>1352</v>
      </c>
      <c r="D2953" s="186" t="s">
        <v>1373</v>
      </c>
      <c r="E2953" s="186"/>
      <c r="F2953" s="119" t="s">
        <v>1374</v>
      </c>
      <c r="G2953" s="187"/>
      <c r="H2953" s="188"/>
      <c r="I2953" s="59">
        <f t="shared" si="192"/>
        <v>1.7142222222220154</v>
      </c>
      <c r="J2953" s="59"/>
      <c r="K2953" s="61">
        <v>450</v>
      </c>
      <c r="L2953" s="60"/>
      <c r="M2953" s="61">
        <v>450</v>
      </c>
    </row>
    <row r="2954" spans="1:13" s="184" customFormat="1" ht="12.75">
      <c r="A2954" s="15"/>
      <c r="B2954" s="189"/>
      <c r="C2954" s="182"/>
      <c r="D2954" s="182"/>
      <c r="E2954" s="182"/>
      <c r="F2954" s="34"/>
      <c r="G2954" s="190"/>
      <c r="H2954" s="32"/>
      <c r="I2954" s="25"/>
      <c r="J2954" s="25"/>
      <c r="K2954" s="44"/>
      <c r="L2954"/>
      <c r="M2954" s="44"/>
    </row>
    <row r="2955" spans="1:13" s="184" customFormat="1" ht="12.75">
      <c r="A2955" s="1"/>
      <c r="B2955" s="5"/>
      <c r="C2955" s="1"/>
      <c r="D2955" s="1"/>
      <c r="E2955" s="1"/>
      <c r="F2955" s="85"/>
      <c r="G2955" s="30"/>
      <c r="H2955" s="5"/>
      <c r="I2955" s="25"/>
      <c r="J2955" s="25"/>
      <c r="K2955" s="44"/>
      <c r="L2955"/>
      <c r="M2955" s="44"/>
    </row>
    <row r="2956" spans="1:13" s="184" customFormat="1" ht="12.75">
      <c r="A2956" s="146"/>
      <c r="B2956" s="191">
        <v>-84</v>
      </c>
      <c r="C2956" s="146"/>
      <c r="D2956" s="146" t="s">
        <v>1363</v>
      </c>
      <c r="E2956" s="146"/>
      <c r="F2956" s="34"/>
      <c r="G2956" s="192"/>
      <c r="H2956" s="5">
        <f aca="true" t="shared" si="194" ref="H2956:H2980">H2955-B2956</f>
        <v>84</v>
      </c>
      <c r="I2956" s="25">
        <f aca="true" t="shared" si="195" ref="I2956:I2981">+B2956/M2956</f>
        <v>-0.1696969696969697</v>
      </c>
      <c r="J2956" s="43"/>
      <c r="K2956" s="193">
        <v>495</v>
      </c>
      <c r="M2956" s="193">
        <v>495</v>
      </c>
    </row>
    <row r="2957" spans="1:13" s="184" customFormat="1" ht="12.75">
      <c r="A2957" s="146"/>
      <c r="B2957" s="191">
        <v>-1632797</v>
      </c>
      <c r="C2957" s="146" t="s">
        <v>1354</v>
      </c>
      <c r="D2957" s="146" t="s">
        <v>1364</v>
      </c>
      <c r="E2957" s="146"/>
      <c r="F2957" s="34"/>
      <c r="G2957" s="192"/>
      <c r="H2957" s="5">
        <f t="shared" si="194"/>
        <v>1632881</v>
      </c>
      <c r="I2957" s="25">
        <f t="shared" si="195"/>
        <v>-3401.6604166666666</v>
      </c>
      <c r="J2957" s="43"/>
      <c r="K2957" s="193">
        <v>480</v>
      </c>
      <c r="M2957" s="193">
        <v>480</v>
      </c>
    </row>
    <row r="2958" spans="1:13" s="184" customFormat="1" ht="12.75">
      <c r="A2958" s="146"/>
      <c r="B2958" s="191">
        <v>1692290</v>
      </c>
      <c r="C2958" s="146" t="s">
        <v>1354</v>
      </c>
      <c r="D2958" s="146" t="s">
        <v>1365</v>
      </c>
      <c r="E2958" s="146"/>
      <c r="F2958" s="34"/>
      <c r="G2958" s="192"/>
      <c r="H2958" s="5">
        <f t="shared" si="194"/>
        <v>-59409</v>
      </c>
      <c r="I2958" s="25">
        <f t="shared" si="195"/>
        <v>3525.6041666666665</v>
      </c>
      <c r="J2958" s="43"/>
      <c r="K2958" s="193">
        <v>480</v>
      </c>
      <c r="M2958" s="193">
        <v>480</v>
      </c>
    </row>
    <row r="2959" spans="1:13" s="184" customFormat="1" ht="12.75">
      <c r="A2959" s="146"/>
      <c r="B2959" s="191">
        <v>-1625822</v>
      </c>
      <c r="C2959" s="146" t="s">
        <v>1354</v>
      </c>
      <c r="D2959" s="146" t="s">
        <v>1375</v>
      </c>
      <c r="E2959" s="146"/>
      <c r="F2959" s="34"/>
      <c r="G2959" s="192"/>
      <c r="H2959" s="5">
        <f t="shared" si="194"/>
        <v>1566413</v>
      </c>
      <c r="I2959" s="25">
        <f t="shared" si="195"/>
        <v>-3352.2103092783505</v>
      </c>
      <c r="J2959" s="43"/>
      <c r="K2959" s="193">
        <v>485</v>
      </c>
      <c r="M2959" s="193">
        <v>485</v>
      </c>
    </row>
    <row r="2960" spans="1:13" s="184" customFormat="1" ht="12.75">
      <c r="A2960" s="146"/>
      <c r="B2960" s="191">
        <v>2016575</v>
      </c>
      <c r="C2960" s="146" t="s">
        <v>1354</v>
      </c>
      <c r="D2960" s="146" t="s">
        <v>1376</v>
      </c>
      <c r="E2960" s="146"/>
      <c r="F2960" s="34"/>
      <c r="G2960" s="192"/>
      <c r="H2960" s="5">
        <f t="shared" si="194"/>
        <v>-450162</v>
      </c>
      <c r="I2960" s="25">
        <f t="shared" si="195"/>
        <v>4157.886597938144</v>
      </c>
      <c r="J2960" s="43"/>
      <c r="K2960" s="193">
        <v>485</v>
      </c>
      <c r="M2960" s="193">
        <v>485</v>
      </c>
    </row>
    <row r="2961" spans="1:13" s="184" customFormat="1" ht="12.75">
      <c r="A2961" s="146"/>
      <c r="B2961" s="191">
        <v>-1632171</v>
      </c>
      <c r="C2961" s="146" t="s">
        <v>1354</v>
      </c>
      <c r="D2961" s="146" t="s">
        <v>1377</v>
      </c>
      <c r="E2961" s="146"/>
      <c r="F2961" s="34"/>
      <c r="G2961" s="192"/>
      <c r="H2961" s="5">
        <f t="shared" si="194"/>
        <v>1182009</v>
      </c>
      <c r="I2961" s="25">
        <f t="shared" si="195"/>
        <v>-3330.9612244897958</v>
      </c>
      <c r="J2961" s="43"/>
      <c r="K2961" s="193">
        <v>490</v>
      </c>
      <c r="M2961" s="193">
        <v>490</v>
      </c>
    </row>
    <row r="2962" spans="1:13" s="184" customFormat="1" ht="12.75">
      <c r="A2962" s="146"/>
      <c r="B2962" s="191">
        <v>1646625</v>
      </c>
      <c r="C2962" s="146" t="s">
        <v>1354</v>
      </c>
      <c r="D2962" s="146" t="s">
        <v>1367</v>
      </c>
      <c r="E2962" s="146"/>
      <c r="F2962" s="34"/>
      <c r="G2962" s="192"/>
      <c r="H2962" s="5">
        <f t="shared" si="194"/>
        <v>-464616</v>
      </c>
      <c r="I2962" s="25">
        <f t="shared" si="195"/>
        <v>3360.4591836734694</v>
      </c>
      <c r="J2962" s="43"/>
      <c r="K2962" s="193">
        <v>490</v>
      </c>
      <c r="M2962" s="193">
        <v>490</v>
      </c>
    </row>
    <row r="2963" spans="1:13" s="184" customFormat="1" ht="12.75">
      <c r="A2963" s="146"/>
      <c r="B2963" s="191">
        <v>-1651098</v>
      </c>
      <c r="C2963" s="146" t="s">
        <v>1354</v>
      </c>
      <c r="D2963" s="146" t="s">
        <v>1368</v>
      </c>
      <c r="E2963" s="146"/>
      <c r="F2963" s="34"/>
      <c r="G2963" s="192"/>
      <c r="H2963" s="5">
        <f t="shared" si="194"/>
        <v>1186482</v>
      </c>
      <c r="I2963" s="25">
        <f t="shared" si="195"/>
        <v>-3369.587755102041</v>
      </c>
      <c r="J2963" s="43"/>
      <c r="K2963" s="193">
        <v>490</v>
      </c>
      <c r="M2963" s="193">
        <v>490</v>
      </c>
    </row>
    <row r="2964" spans="1:13" s="194" customFormat="1" ht="12.75">
      <c r="A2964" s="146"/>
      <c r="B2964" s="191">
        <v>1435284</v>
      </c>
      <c r="C2964" s="146" t="s">
        <v>1354</v>
      </c>
      <c r="D2964" s="146" t="s">
        <v>1369</v>
      </c>
      <c r="E2964" s="146"/>
      <c r="F2964" s="34"/>
      <c r="G2964" s="192"/>
      <c r="H2964" s="5">
        <f t="shared" si="194"/>
        <v>-248802</v>
      </c>
      <c r="I2964" s="25">
        <f t="shared" si="195"/>
        <v>2929.1510204081633</v>
      </c>
      <c r="J2964" s="43"/>
      <c r="K2964" s="193">
        <v>490</v>
      </c>
      <c r="L2964" s="184"/>
      <c r="M2964" s="193">
        <v>490</v>
      </c>
    </row>
    <row r="2965" spans="1:13" s="194" customFormat="1" ht="12.75">
      <c r="A2965" s="146"/>
      <c r="B2965" s="191">
        <v>-1651505</v>
      </c>
      <c r="C2965" s="146" t="s">
        <v>1354</v>
      </c>
      <c r="D2965" s="146" t="s">
        <v>1378</v>
      </c>
      <c r="E2965" s="146"/>
      <c r="F2965" s="34"/>
      <c r="G2965" s="192"/>
      <c r="H2965" s="5">
        <f t="shared" si="194"/>
        <v>1402703</v>
      </c>
      <c r="I2965" s="25">
        <f t="shared" si="195"/>
        <v>-3440.6354166666665</v>
      </c>
      <c r="J2965" s="43"/>
      <c r="K2965" s="193">
        <v>480</v>
      </c>
      <c r="L2965" s="184"/>
      <c r="M2965" s="193">
        <v>480</v>
      </c>
    </row>
    <row r="2966" spans="1:13" s="194" customFormat="1" ht="12.75">
      <c r="A2966" s="146"/>
      <c r="B2966" s="191">
        <v>1947525</v>
      </c>
      <c r="C2966" s="146" t="s">
        <v>1354</v>
      </c>
      <c r="D2966" s="146" t="s">
        <v>1370</v>
      </c>
      <c r="E2966" s="146"/>
      <c r="F2966" s="34"/>
      <c r="G2966" s="192"/>
      <c r="H2966" s="5">
        <f t="shared" si="194"/>
        <v>-544822</v>
      </c>
      <c r="I2966" s="25">
        <f t="shared" si="195"/>
        <v>4057.34375</v>
      </c>
      <c r="J2966" s="43"/>
      <c r="K2966" s="193">
        <v>480</v>
      </c>
      <c r="L2966" s="184"/>
      <c r="M2966" s="193">
        <v>480</v>
      </c>
    </row>
    <row r="2967" spans="1:13" s="194" customFormat="1" ht="12.75">
      <c r="A2967" s="146"/>
      <c r="B2967" s="191">
        <v>-1640906</v>
      </c>
      <c r="C2967" s="146" t="s">
        <v>1354</v>
      </c>
      <c r="D2967" s="146" t="s">
        <v>1379</v>
      </c>
      <c r="E2967" s="146"/>
      <c r="F2967" s="34"/>
      <c r="G2967" s="192"/>
      <c r="H2967" s="5">
        <f t="shared" si="194"/>
        <v>1096084</v>
      </c>
      <c r="I2967" s="25">
        <f t="shared" si="195"/>
        <v>-3454.538947368421</v>
      </c>
      <c r="J2967" s="43"/>
      <c r="K2967" s="193">
        <v>475</v>
      </c>
      <c r="L2967" s="184"/>
      <c r="M2967" s="193">
        <v>475</v>
      </c>
    </row>
    <row r="2968" spans="1:13" s="194" customFormat="1" ht="12.75">
      <c r="A2968" s="146"/>
      <c r="B2968" s="191">
        <v>1395145</v>
      </c>
      <c r="C2968" s="146" t="s">
        <v>1354</v>
      </c>
      <c r="D2968" s="146" t="s">
        <v>1371</v>
      </c>
      <c r="E2968" s="146"/>
      <c r="F2968" s="34"/>
      <c r="G2968" s="192"/>
      <c r="H2968" s="5">
        <f t="shared" si="194"/>
        <v>-299061</v>
      </c>
      <c r="I2968" s="25">
        <f t="shared" si="195"/>
        <v>2937.1473684210528</v>
      </c>
      <c r="J2968" s="43"/>
      <c r="K2968" s="193">
        <v>475</v>
      </c>
      <c r="L2968" s="184"/>
      <c r="M2968" s="193">
        <v>475</v>
      </c>
    </row>
    <row r="2969" spans="1:13" ht="12.75">
      <c r="A2969" s="146"/>
      <c r="B2969" s="191">
        <v>-1588288</v>
      </c>
      <c r="C2969" s="146" t="s">
        <v>1354</v>
      </c>
      <c r="D2969" s="146" t="s">
        <v>1380</v>
      </c>
      <c r="E2969" s="146"/>
      <c r="F2969" s="34"/>
      <c r="G2969" s="192"/>
      <c r="H2969" s="5">
        <f t="shared" si="194"/>
        <v>1289227</v>
      </c>
      <c r="I2969" s="25">
        <f t="shared" si="195"/>
        <v>-3452.8</v>
      </c>
      <c r="J2969" s="43"/>
      <c r="K2969" s="193">
        <v>460</v>
      </c>
      <c r="L2969" s="184"/>
      <c r="M2969" s="193">
        <v>460</v>
      </c>
    </row>
    <row r="2970" spans="1:13" ht="12.75">
      <c r="A2970" s="146"/>
      <c r="B2970" s="191">
        <v>1174975</v>
      </c>
      <c r="C2970" s="146" t="s">
        <v>1354</v>
      </c>
      <c r="D2970" s="146" t="s">
        <v>1372</v>
      </c>
      <c r="E2970" s="146"/>
      <c r="F2970" s="34"/>
      <c r="G2970" s="192"/>
      <c r="H2970" s="5">
        <f t="shared" si="194"/>
        <v>114252</v>
      </c>
      <c r="I2970" s="25">
        <f t="shared" si="195"/>
        <v>2554.2934782608695</v>
      </c>
      <c r="J2970" s="43"/>
      <c r="K2970" s="193">
        <v>460</v>
      </c>
      <c r="L2970" s="184"/>
      <c r="M2970" s="193">
        <v>460</v>
      </c>
    </row>
    <row r="2971" spans="1:13" ht="12.75">
      <c r="A2971" s="146"/>
      <c r="B2971" s="191">
        <v>-1588948</v>
      </c>
      <c r="C2971" s="146" t="s">
        <v>1354</v>
      </c>
      <c r="D2971" s="146" t="s">
        <v>1381</v>
      </c>
      <c r="E2971" s="146"/>
      <c r="F2971" s="34"/>
      <c r="G2971" s="192"/>
      <c r="H2971" s="5">
        <f t="shared" si="194"/>
        <v>1703200</v>
      </c>
      <c r="I2971" s="25">
        <f t="shared" si="195"/>
        <v>-3570.6696629213484</v>
      </c>
      <c r="J2971" s="43"/>
      <c r="K2971" s="193">
        <v>445</v>
      </c>
      <c r="L2971" s="184"/>
      <c r="M2971" s="193">
        <v>445</v>
      </c>
    </row>
    <row r="2972" spans="1:13" ht="12.75">
      <c r="A2972" s="146"/>
      <c r="B2972" s="191">
        <v>2826975</v>
      </c>
      <c r="C2972" s="146" t="s">
        <v>1354</v>
      </c>
      <c r="D2972" s="146" t="s">
        <v>1382</v>
      </c>
      <c r="E2972" s="146"/>
      <c r="F2972" s="34"/>
      <c r="G2972" s="192"/>
      <c r="H2972" s="5">
        <f t="shared" si="194"/>
        <v>-1123775</v>
      </c>
      <c r="I2972" s="25">
        <f t="shared" si="195"/>
        <v>6352.752808988764</v>
      </c>
      <c r="J2972" s="43"/>
      <c r="K2972" s="193">
        <v>445</v>
      </c>
      <c r="L2972" s="184"/>
      <c r="M2972" s="193">
        <v>445</v>
      </c>
    </row>
    <row r="2973" spans="1:13" ht="12.75">
      <c r="A2973" s="146"/>
      <c r="B2973" s="191">
        <v>-1558796</v>
      </c>
      <c r="C2973" s="146" t="s">
        <v>1354</v>
      </c>
      <c r="D2973" s="146" t="s">
        <v>1383</v>
      </c>
      <c r="E2973" s="146"/>
      <c r="F2973" s="34"/>
      <c r="G2973" s="192"/>
      <c r="H2973" s="5">
        <f t="shared" si="194"/>
        <v>435021</v>
      </c>
      <c r="I2973" s="25">
        <f t="shared" si="195"/>
        <v>-3463.991111111111</v>
      </c>
      <c r="J2973" s="43"/>
      <c r="K2973" s="193">
        <v>450</v>
      </c>
      <c r="L2973" s="184"/>
      <c r="M2973" s="193">
        <v>450</v>
      </c>
    </row>
    <row r="2974" spans="1:13" s="18" customFormat="1" ht="12.75">
      <c r="A2974" s="146"/>
      <c r="B2974" s="191">
        <v>1015250</v>
      </c>
      <c r="C2974" s="146" t="s">
        <v>1354</v>
      </c>
      <c r="D2974" s="146" t="s">
        <v>1384</v>
      </c>
      <c r="E2974" s="146"/>
      <c r="F2974" s="34"/>
      <c r="G2974" s="192"/>
      <c r="H2974" s="5">
        <f t="shared" si="194"/>
        <v>-580229</v>
      </c>
      <c r="I2974" s="25">
        <f t="shared" si="195"/>
        <v>2256.1111111111113</v>
      </c>
      <c r="J2974" s="43"/>
      <c r="K2974" s="193">
        <v>450</v>
      </c>
      <c r="L2974" s="184"/>
      <c r="M2974" s="193">
        <v>450</v>
      </c>
    </row>
    <row r="2975" spans="1:13" s="18" customFormat="1" ht="12.75">
      <c r="A2975" s="146"/>
      <c r="B2975" s="191">
        <v>-1515726</v>
      </c>
      <c r="C2975" s="146" t="s">
        <v>1354</v>
      </c>
      <c r="D2975" s="146" t="s">
        <v>1385</v>
      </c>
      <c r="E2975" s="146"/>
      <c r="F2975" s="34"/>
      <c r="G2975" s="192"/>
      <c r="H2975" s="5">
        <f t="shared" si="194"/>
        <v>935497</v>
      </c>
      <c r="I2975" s="25">
        <f t="shared" si="195"/>
        <v>-3406.125842696629</v>
      </c>
      <c r="J2975" s="43"/>
      <c r="K2975" s="193">
        <v>445</v>
      </c>
      <c r="L2975" s="184"/>
      <c r="M2975" s="193">
        <v>445</v>
      </c>
    </row>
    <row r="2976" spans="1:13" s="18" customFormat="1" ht="12.75">
      <c r="A2976" s="146"/>
      <c r="B2976" s="191">
        <v>1634200</v>
      </c>
      <c r="C2976" s="146" t="s">
        <v>1354</v>
      </c>
      <c r="D2976" s="146" t="s">
        <v>1386</v>
      </c>
      <c r="E2976" s="146"/>
      <c r="F2976" s="34"/>
      <c r="G2976" s="192"/>
      <c r="H2976" s="5">
        <f t="shared" si="194"/>
        <v>-698703</v>
      </c>
      <c r="I2976" s="25">
        <f t="shared" si="195"/>
        <v>3672.3595505617977</v>
      </c>
      <c r="J2976" s="43"/>
      <c r="K2976" s="193">
        <v>445</v>
      </c>
      <c r="L2976" s="184"/>
      <c r="M2976" s="193">
        <v>445</v>
      </c>
    </row>
    <row r="2977" spans="1:13" s="18" customFormat="1" ht="12.75">
      <c r="A2977" s="146"/>
      <c r="B2977" s="191">
        <v>-1491804</v>
      </c>
      <c r="C2977" s="146" t="s">
        <v>1354</v>
      </c>
      <c r="D2977" s="146" t="s">
        <v>1387</v>
      </c>
      <c r="E2977" s="146"/>
      <c r="F2977" s="34"/>
      <c r="G2977" s="192"/>
      <c r="H2977" s="5">
        <f t="shared" si="194"/>
        <v>793101</v>
      </c>
      <c r="I2977" s="25">
        <f t="shared" si="195"/>
        <v>-3390.4636363636364</v>
      </c>
      <c r="J2977" s="43"/>
      <c r="K2977" s="193">
        <v>440</v>
      </c>
      <c r="L2977" s="184"/>
      <c r="M2977" s="193">
        <v>440</v>
      </c>
    </row>
    <row r="2978" spans="1:13" s="18" customFormat="1" ht="12.75">
      <c r="A2978" s="146"/>
      <c r="B2978" s="191">
        <v>1497845</v>
      </c>
      <c r="C2978" s="146" t="s">
        <v>1354</v>
      </c>
      <c r="D2978" s="146" t="s">
        <v>1388</v>
      </c>
      <c r="E2978" s="146"/>
      <c r="F2978" s="34"/>
      <c r="G2978" s="192"/>
      <c r="H2978" s="5">
        <f t="shared" si="194"/>
        <v>-704744</v>
      </c>
      <c r="I2978" s="25">
        <f t="shared" si="195"/>
        <v>3404.193181818182</v>
      </c>
      <c r="J2978" s="43"/>
      <c r="K2978" s="193">
        <v>440</v>
      </c>
      <c r="L2978" s="184"/>
      <c r="M2978" s="193">
        <v>440</v>
      </c>
    </row>
    <row r="2979" spans="1:13" s="18" customFormat="1" ht="12.75">
      <c r="A2979" s="146"/>
      <c r="B2979" s="191">
        <v>-1716689</v>
      </c>
      <c r="C2979" s="146" t="s">
        <v>1354</v>
      </c>
      <c r="D2979" s="146" t="s">
        <v>1531</v>
      </c>
      <c r="E2979" s="146"/>
      <c r="F2979" s="34"/>
      <c r="G2979" s="192"/>
      <c r="H2979" s="5">
        <f t="shared" si="194"/>
        <v>1011945</v>
      </c>
      <c r="I2979" s="25">
        <f t="shared" si="195"/>
        <v>-4039.268235294118</v>
      </c>
      <c r="J2979" s="43"/>
      <c r="K2979" s="193">
        <v>425</v>
      </c>
      <c r="L2979" s="184"/>
      <c r="M2979" s="193">
        <v>425</v>
      </c>
    </row>
    <row r="2980" spans="1:13" s="18" customFormat="1" ht="12.75">
      <c r="A2980" s="146"/>
      <c r="B2980" s="191">
        <f>+B2931</f>
        <v>1008300</v>
      </c>
      <c r="C2980" s="146" t="s">
        <v>1354</v>
      </c>
      <c r="D2980" s="146" t="s">
        <v>1532</v>
      </c>
      <c r="E2980" s="146"/>
      <c r="F2980" s="34"/>
      <c r="G2980" s="192"/>
      <c r="H2980" s="5">
        <f t="shared" si="194"/>
        <v>3645</v>
      </c>
      <c r="I2980" s="25">
        <f t="shared" si="195"/>
        <v>2372.470588235294</v>
      </c>
      <c r="J2980" s="43"/>
      <c r="K2980" s="193">
        <v>425</v>
      </c>
      <c r="L2980" s="184"/>
      <c r="M2980" s="193">
        <v>425</v>
      </c>
    </row>
    <row r="2981" spans="1:13" s="18" customFormat="1" ht="12.75">
      <c r="A2981" s="195"/>
      <c r="B2981" s="196">
        <f>SUM(B2956:B2980)</f>
        <v>-3645</v>
      </c>
      <c r="C2981" s="195" t="s">
        <v>1354</v>
      </c>
      <c r="D2981" s="195" t="s">
        <v>1533</v>
      </c>
      <c r="E2981" s="195"/>
      <c r="F2981" s="119"/>
      <c r="G2981" s="197"/>
      <c r="H2981" s="58"/>
      <c r="I2981" s="59">
        <f t="shared" si="195"/>
        <v>-8.576470588235294</v>
      </c>
      <c r="J2981" s="59"/>
      <c r="K2981" s="61">
        <v>425</v>
      </c>
      <c r="L2981" s="194"/>
      <c r="M2981" s="61">
        <v>425</v>
      </c>
    </row>
    <row r="2982" spans="1:13" s="18" customFormat="1" ht="12.75">
      <c r="A2982" s="1"/>
      <c r="B2982" s="5"/>
      <c r="C2982" s="1"/>
      <c r="D2982" s="1"/>
      <c r="E2982" s="1"/>
      <c r="F2982" s="85"/>
      <c r="G2982" s="30"/>
      <c r="H2982" s="5"/>
      <c r="I2982" s="25"/>
      <c r="J2982" s="43"/>
      <c r="K2982" s="193"/>
      <c r="M2982" s="193"/>
    </row>
    <row r="2983" spans="1:13" s="60" customFormat="1" ht="12.75">
      <c r="A2983" s="151"/>
      <c r="B2983" s="198"/>
      <c r="C2983" s="151"/>
      <c r="D2983" s="151"/>
      <c r="E2983" s="151"/>
      <c r="F2983" s="34"/>
      <c r="G2983" s="199"/>
      <c r="H2983" s="5"/>
      <c r="I2983" s="200"/>
      <c r="J2983" s="200"/>
      <c r="K2983" s="201"/>
      <c r="L2983" s="202"/>
      <c r="M2983" s="201"/>
    </row>
    <row r="2984" spans="1:13" s="60" customFormat="1" ht="12.75">
      <c r="A2984" s="15"/>
      <c r="B2984" s="203">
        <v>1734162</v>
      </c>
      <c r="C2984" s="204" t="s">
        <v>1389</v>
      </c>
      <c r="D2984" s="204" t="s">
        <v>1367</v>
      </c>
      <c r="E2984" s="205"/>
      <c r="F2984" s="34"/>
      <c r="G2984" s="206"/>
      <c r="H2984" s="5">
        <f aca="true" t="shared" si="196" ref="H2984:H2994">H2983-B2984</f>
        <v>-1734162</v>
      </c>
      <c r="I2984" s="25">
        <f aca="true" t="shared" si="197" ref="I2984:I2995">+B2984/M2984</f>
        <v>3539.1061224489795</v>
      </c>
      <c r="J2984" s="43"/>
      <c r="K2984" s="44">
        <v>490</v>
      </c>
      <c r="L2984" s="18"/>
      <c r="M2984" s="44">
        <v>490</v>
      </c>
    </row>
    <row r="2985" spans="1:13" ht="12.75">
      <c r="A2985" s="15"/>
      <c r="B2985" s="203">
        <v>2236604</v>
      </c>
      <c r="C2985" s="204" t="s">
        <v>1389</v>
      </c>
      <c r="D2985" s="204" t="s">
        <v>1369</v>
      </c>
      <c r="E2985" s="205"/>
      <c r="F2985" s="34"/>
      <c r="G2985" s="206"/>
      <c r="H2985" s="5">
        <f t="shared" si="196"/>
        <v>-3970766</v>
      </c>
      <c r="I2985" s="25">
        <f t="shared" si="197"/>
        <v>4564.497959183674</v>
      </c>
      <c r="J2985" s="43"/>
      <c r="K2985" s="44">
        <v>490</v>
      </c>
      <c r="L2985" s="18"/>
      <c r="M2985" s="44">
        <v>490</v>
      </c>
    </row>
    <row r="2986" spans="1:13" ht="12.75">
      <c r="A2986" s="15"/>
      <c r="B2986" s="203">
        <v>2610748</v>
      </c>
      <c r="C2986" s="204" t="s">
        <v>1389</v>
      </c>
      <c r="D2986" s="204" t="s">
        <v>1370</v>
      </c>
      <c r="E2986" s="205"/>
      <c r="F2986" s="34"/>
      <c r="G2986" s="206"/>
      <c r="H2986" s="5">
        <f t="shared" si="196"/>
        <v>-6581514</v>
      </c>
      <c r="I2986" s="25">
        <f t="shared" si="197"/>
        <v>5439.058333333333</v>
      </c>
      <c r="J2986" s="43"/>
      <c r="K2986" s="44">
        <v>480</v>
      </c>
      <c r="L2986" s="18"/>
      <c r="M2986" s="44">
        <v>480</v>
      </c>
    </row>
    <row r="2987" spans="1:13" ht="12.75">
      <c r="A2987" s="15"/>
      <c r="B2987" s="203">
        <v>2513138</v>
      </c>
      <c r="C2987" s="204" t="s">
        <v>1389</v>
      </c>
      <c r="D2987" s="204" t="s">
        <v>1371</v>
      </c>
      <c r="E2987" s="205"/>
      <c r="F2987" s="34"/>
      <c r="G2987" s="206"/>
      <c r="H2987" s="5">
        <f t="shared" si="196"/>
        <v>-9094652</v>
      </c>
      <c r="I2987" s="25">
        <f t="shared" si="197"/>
        <v>5290.816842105263</v>
      </c>
      <c r="J2987" s="43"/>
      <c r="K2987" s="44">
        <v>475</v>
      </c>
      <c r="L2987" s="18"/>
      <c r="M2987" s="44">
        <v>475</v>
      </c>
    </row>
    <row r="2988" spans="1:13" ht="12.75">
      <c r="A2988" s="15"/>
      <c r="B2988" s="203">
        <v>2512823</v>
      </c>
      <c r="C2988" s="204" t="s">
        <v>1389</v>
      </c>
      <c r="D2988" s="204" t="s">
        <v>1372</v>
      </c>
      <c r="E2988" s="205"/>
      <c r="F2988" s="34"/>
      <c r="G2988" s="206"/>
      <c r="H2988" s="207">
        <f t="shared" si="196"/>
        <v>-11607475</v>
      </c>
      <c r="I2988" s="25">
        <f t="shared" si="197"/>
        <v>5462.658695652174</v>
      </c>
      <c r="J2988" s="43"/>
      <c r="K2988" s="44">
        <v>460</v>
      </c>
      <c r="L2988" s="18"/>
      <c r="M2988" s="44">
        <v>460</v>
      </c>
    </row>
    <row r="2989" spans="1:13" ht="12.75">
      <c r="A2989" s="15"/>
      <c r="B2989" s="203">
        <v>2988626</v>
      </c>
      <c r="C2989" s="204" t="s">
        <v>1389</v>
      </c>
      <c r="D2989" s="204" t="s">
        <v>1382</v>
      </c>
      <c r="E2989" s="205"/>
      <c r="F2989" s="34"/>
      <c r="G2989" s="206"/>
      <c r="H2989" s="207">
        <f t="shared" si="196"/>
        <v>-14596101</v>
      </c>
      <c r="I2989" s="25">
        <f t="shared" si="197"/>
        <v>6716.013483146067</v>
      </c>
      <c r="J2989" s="43"/>
      <c r="K2989" s="44">
        <v>445</v>
      </c>
      <c r="L2989" s="18"/>
      <c r="M2989" s="44">
        <v>445</v>
      </c>
    </row>
    <row r="2990" spans="1:13" ht="12.75">
      <c r="A2990" s="15"/>
      <c r="B2990" s="203">
        <v>3545329</v>
      </c>
      <c r="C2990" s="204" t="s">
        <v>1389</v>
      </c>
      <c r="D2990" s="204" t="s">
        <v>1384</v>
      </c>
      <c r="E2990" s="205"/>
      <c r="F2990" s="34"/>
      <c r="G2990" s="206"/>
      <c r="H2990" s="207">
        <f t="shared" si="196"/>
        <v>-18141430</v>
      </c>
      <c r="I2990" s="25">
        <f t="shared" si="197"/>
        <v>7878.508888888889</v>
      </c>
      <c r="J2990" s="43"/>
      <c r="K2990" s="44">
        <v>450</v>
      </c>
      <c r="L2990" s="18"/>
      <c r="M2990" s="44">
        <v>450</v>
      </c>
    </row>
    <row r="2991" spans="1:13" ht="12.75">
      <c r="A2991" s="15"/>
      <c r="B2991" s="208">
        <v>-28501991</v>
      </c>
      <c r="C2991" s="204" t="s">
        <v>1389</v>
      </c>
      <c r="D2991" s="204" t="s">
        <v>1385</v>
      </c>
      <c r="E2991" s="205"/>
      <c r="F2991" s="34"/>
      <c r="G2991" s="206"/>
      <c r="H2991" s="207">
        <f t="shared" si="196"/>
        <v>10360561</v>
      </c>
      <c r="I2991" s="209">
        <f t="shared" si="197"/>
        <v>-64049.417977528086</v>
      </c>
      <c r="J2991" s="43"/>
      <c r="K2991" s="44">
        <v>445</v>
      </c>
      <c r="L2991" s="18"/>
      <c r="M2991" s="44">
        <v>445</v>
      </c>
    </row>
    <row r="2992" spans="1:13" ht="12.75">
      <c r="A2992" s="15"/>
      <c r="B2992" s="203">
        <v>2272168</v>
      </c>
      <c r="C2992" s="204" t="s">
        <v>1389</v>
      </c>
      <c r="D2992" s="204" t="s">
        <v>1386</v>
      </c>
      <c r="E2992" s="205"/>
      <c r="F2992" s="34"/>
      <c r="G2992" s="206"/>
      <c r="H2992" s="207">
        <f t="shared" si="196"/>
        <v>8088393</v>
      </c>
      <c r="I2992" s="25">
        <f t="shared" si="197"/>
        <v>5105.995505617978</v>
      </c>
      <c r="J2992" s="43"/>
      <c r="K2992" s="44">
        <v>445</v>
      </c>
      <c r="L2992" s="18"/>
      <c r="M2992" s="44">
        <v>445</v>
      </c>
    </row>
    <row r="2993" spans="1:13" ht="12.75">
      <c r="A2993" s="15"/>
      <c r="B2993" s="203">
        <v>2740020</v>
      </c>
      <c r="C2993" s="204" t="s">
        <v>1389</v>
      </c>
      <c r="D2993" s="204" t="s">
        <v>1388</v>
      </c>
      <c r="E2993" s="205"/>
      <c r="F2993" s="34"/>
      <c r="G2993" s="206"/>
      <c r="H2993" s="207">
        <f t="shared" si="196"/>
        <v>5348373</v>
      </c>
      <c r="I2993" s="25">
        <f t="shared" si="197"/>
        <v>6227.318181818182</v>
      </c>
      <c r="J2993" s="43"/>
      <c r="K2993" s="44">
        <v>440</v>
      </c>
      <c r="L2993" s="18"/>
      <c r="M2993" s="44">
        <v>440</v>
      </c>
    </row>
    <row r="2994" spans="1:13" ht="12.75">
      <c r="A2994" s="15"/>
      <c r="B2994" s="203">
        <f>+B2932</f>
        <v>2924955</v>
      </c>
      <c r="C2994" s="204" t="s">
        <v>1389</v>
      </c>
      <c r="D2994" s="204" t="s">
        <v>1532</v>
      </c>
      <c r="E2994" s="205"/>
      <c r="F2994" s="34"/>
      <c r="G2994" s="206"/>
      <c r="H2994" s="207">
        <f t="shared" si="196"/>
        <v>2423418</v>
      </c>
      <c r="I2994" s="25">
        <f t="shared" si="197"/>
        <v>6882.247058823529</v>
      </c>
      <c r="J2994" s="43"/>
      <c r="K2994" s="44">
        <v>425</v>
      </c>
      <c r="L2994" s="18"/>
      <c r="M2994" s="44">
        <v>425</v>
      </c>
    </row>
    <row r="2995" spans="1:13" ht="12.75">
      <c r="A2995" s="14"/>
      <c r="B2995" s="210">
        <f>SUM(B2984:B2994)</f>
        <v>-2423418</v>
      </c>
      <c r="C2995" s="211" t="s">
        <v>1389</v>
      </c>
      <c r="D2995" s="211" t="s">
        <v>1534</v>
      </c>
      <c r="E2995" s="212"/>
      <c r="F2995" s="119"/>
      <c r="G2995" s="213"/>
      <c r="H2995" s="214"/>
      <c r="I2995" s="215">
        <f t="shared" si="197"/>
        <v>-5702.16</v>
      </c>
      <c r="J2995" s="216"/>
      <c r="K2995" s="61">
        <v>425</v>
      </c>
      <c r="L2995" s="60"/>
      <c r="M2995" s="61">
        <v>425</v>
      </c>
    </row>
    <row r="2996" spans="1:13" s="217" customFormat="1" ht="12.75">
      <c r="A2996" s="1"/>
      <c r="B2996" s="5"/>
      <c r="C2996" s="1"/>
      <c r="D2996" s="1"/>
      <c r="E2996" s="1"/>
      <c r="F2996" s="30"/>
      <c r="G2996" s="30"/>
      <c r="H2996" s="5"/>
      <c r="I2996" s="25"/>
      <c r="J2996"/>
      <c r="K2996"/>
      <c r="L2996"/>
      <c r="M2996" s="2"/>
    </row>
    <row r="2997" spans="1:13" s="217" customFormat="1" ht="12.75">
      <c r="A2997" s="1"/>
      <c r="B2997" s="5"/>
      <c r="C2997" s="1"/>
      <c r="D2997" s="1"/>
      <c r="E2997" s="1"/>
      <c r="F2997" s="30"/>
      <c r="G2997" s="30"/>
      <c r="H2997" s="5"/>
      <c r="I2997" s="25"/>
      <c r="J2997"/>
      <c r="K2997"/>
      <c r="L2997"/>
      <c r="M2997" s="2"/>
    </row>
    <row r="2998" spans="1:13" s="226" customFormat="1" ht="12.75">
      <c r="A2998" s="218"/>
      <c r="B2998" s="219">
        <v>1474406</v>
      </c>
      <c r="C2998" s="220" t="s">
        <v>1356</v>
      </c>
      <c r="D2998" s="221" t="s">
        <v>1376</v>
      </c>
      <c r="E2998" s="218"/>
      <c r="F2998" s="34"/>
      <c r="G2998" s="222"/>
      <c r="H2998" s="5">
        <f aca="true" t="shared" si="198" ref="H2998:H3009">H2997-B2998</f>
        <v>-1474406</v>
      </c>
      <c r="I2998" s="223">
        <f aca="true" t="shared" si="199" ref="I2998:I3010">+B2998/M2998</f>
        <v>3040.0123711340207</v>
      </c>
      <c r="J2998" s="224"/>
      <c r="K2998" s="225">
        <v>485</v>
      </c>
      <c r="L2998" s="217"/>
      <c r="M2998" s="225">
        <v>485</v>
      </c>
    </row>
    <row r="2999" spans="1:13" s="226" customFormat="1" ht="12.75">
      <c r="A2999" s="218"/>
      <c r="B2999" s="227">
        <v>0</v>
      </c>
      <c r="C2999" s="220" t="s">
        <v>1356</v>
      </c>
      <c r="D2999" s="221" t="s">
        <v>1367</v>
      </c>
      <c r="E2999" s="218"/>
      <c r="F2999" s="34"/>
      <c r="G2999" s="222"/>
      <c r="H2999" s="5">
        <f t="shared" si="198"/>
        <v>-1474406</v>
      </c>
      <c r="I2999" s="223">
        <f t="shared" si="199"/>
        <v>0</v>
      </c>
      <c r="J2999" s="224"/>
      <c r="K2999" s="225">
        <v>490</v>
      </c>
      <c r="L2999" s="217"/>
      <c r="M2999" s="225">
        <v>490</v>
      </c>
    </row>
    <row r="3000" spans="1:13" s="226" customFormat="1" ht="12.75">
      <c r="A3000" s="218"/>
      <c r="B3000" s="227">
        <v>-4650120</v>
      </c>
      <c r="C3000" s="220" t="s">
        <v>1356</v>
      </c>
      <c r="D3000" s="221" t="s">
        <v>1368</v>
      </c>
      <c r="E3000" s="218"/>
      <c r="F3000" s="34"/>
      <c r="G3000" s="222"/>
      <c r="H3000" s="74">
        <f t="shared" si="198"/>
        <v>3175714</v>
      </c>
      <c r="I3000" s="223">
        <f t="shared" si="199"/>
        <v>-9490.040816326531</v>
      </c>
      <c r="J3000" s="224"/>
      <c r="K3000" s="225">
        <v>490</v>
      </c>
      <c r="L3000" s="217"/>
      <c r="M3000" s="225">
        <v>490</v>
      </c>
    </row>
    <row r="3001" spans="1:13" s="18" customFormat="1" ht="12.75">
      <c r="A3001" s="218"/>
      <c r="B3001" s="219">
        <v>0</v>
      </c>
      <c r="C3001" s="220" t="s">
        <v>1356</v>
      </c>
      <c r="D3001" s="221" t="s">
        <v>1369</v>
      </c>
      <c r="E3001" s="218"/>
      <c r="F3001" s="34"/>
      <c r="G3001" s="222"/>
      <c r="H3001" s="74">
        <f t="shared" si="198"/>
        <v>3175714</v>
      </c>
      <c r="I3001" s="223">
        <f t="shared" si="199"/>
        <v>0</v>
      </c>
      <c r="J3001" s="224"/>
      <c r="K3001" s="225">
        <v>490</v>
      </c>
      <c r="L3001" s="217"/>
      <c r="M3001" s="225">
        <v>490</v>
      </c>
    </row>
    <row r="3002" spans="1:13" s="18" customFormat="1" ht="12.75">
      <c r="A3002" s="218"/>
      <c r="B3002" s="219">
        <v>0</v>
      </c>
      <c r="C3002" s="220" t="s">
        <v>1356</v>
      </c>
      <c r="D3002" s="221" t="s">
        <v>1370</v>
      </c>
      <c r="E3002" s="218"/>
      <c r="F3002" s="34"/>
      <c r="G3002" s="222"/>
      <c r="H3002" s="74">
        <f t="shared" si="198"/>
        <v>3175714</v>
      </c>
      <c r="I3002" s="223">
        <f t="shared" si="199"/>
        <v>0</v>
      </c>
      <c r="J3002" s="224"/>
      <c r="K3002" s="225">
        <v>480</v>
      </c>
      <c r="L3002" s="217"/>
      <c r="M3002" s="225">
        <v>480</v>
      </c>
    </row>
    <row r="3003" spans="1:13" s="228" customFormat="1" ht="12.75">
      <c r="A3003" s="218"/>
      <c r="B3003" s="219">
        <v>0</v>
      </c>
      <c r="C3003" s="220" t="s">
        <v>1356</v>
      </c>
      <c r="D3003" s="221" t="s">
        <v>1371</v>
      </c>
      <c r="E3003" s="218"/>
      <c r="F3003" s="34"/>
      <c r="G3003" s="222"/>
      <c r="H3003" s="74">
        <f t="shared" si="198"/>
        <v>3175714</v>
      </c>
      <c r="I3003" s="223">
        <f t="shared" si="199"/>
        <v>0</v>
      </c>
      <c r="J3003" s="224"/>
      <c r="K3003" s="225">
        <v>475</v>
      </c>
      <c r="L3003" s="217"/>
      <c r="M3003" s="225">
        <v>475</v>
      </c>
    </row>
    <row r="3004" spans="1:13" s="228" customFormat="1" ht="12.75">
      <c r="A3004" s="218"/>
      <c r="B3004" s="219">
        <v>0</v>
      </c>
      <c r="C3004" s="220" t="s">
        <v>1356</v>
      </c>
      <c r="D3004" s="221" t="s">
        <v>1372</v>
      </c>
      <c r="E3004" s="218"/>
      <c r="F3004" s="34"/>
      <c r="G3004" s="222"/>
      <c r="H3004" s="74">
        <f t="shared" si="198"/>
        <v>3175714</v>
      </c>
      <c r="I3004" s="223">
        <f t="shared" si="199"/>
        <v>0</v>
      </c>
      <c r="J3004" s="224"/>
      <c r="K3004" s="225">
        <v>460</v>
      </c>
      <c r="L3004" s="217"/>
      <c r="M3004" s="225">
        <v>460</v>
      </c>
    </row>
    <row r="3005" spans="1:13" s="228" customFormat="1" ht="12.75">
      <c r="A3005" s="218"/>
      <c r="B3005" s="219">
        <v>0</v>
      </c>
      <c r="C3005" s="220" t="s">
        <v>1356</v>
      </c>
      <c r="D3005" s="221" t="s">
        <v>1382</v>
      </c>
      <c r="E3005" s="218"/>
      <c r="F3005" s="34"/>
      <c r="G3005" s="222"/>
      <c r="H3005" s="74">
        <f t="shared" si="198"/>
        <v>3175714</v>
      </c>
      <c r="I3005" s="223">
        <f t="shared" si="199"/>
        <v>0</v>
      </c>
      <c r="J3005" s="224"/>
      <c r="K3005" s="225">
        <v>445</v>
      </c>
      <c r="L3005" s="217"/>
      <c r="M3005" s="225">
        <v>445</v>
      </c>
    </row>
    <row r="3006" spans="1:13" s="228" customFormat="1" ht="12.75">
      <c r="A3006" s="218"/>
      <c r="B3006" s="219">
        <v>0</v>
      </c>
      <c r="C3006" s="220" t="s">
        <v>1356</v>
      </c>
      <c r="D3006" s="221" t="s">
        <v>1384</v>
      </c>
      <c r="E3006" s="218"/>
      <c r="F3006" s="34"/>
      <c r="G3006" s="222"/>
      <c r="H3006" s="74">
        <f t="shared" si="198"/>
        <v>3175714</v>
      </c>
      <c r="I3006" s="223">
        <f t="shared" si="199"/>
        <v>0</v>
      </c>
      <c r="J3006" s="224"/>
      <c r="K3006" s="225">
        <v>450</v>
      </c>
      <c r="L3006" s="217"/>
      <c r="M3006" s="225">
        <v>450</v>
      </c>
    </row>
    <row r="3007" spans="1:13" s="228" customFormat="1" ht="12.75">
      <c r="A3007" s="218"/>
      <c r="B3007" s="219">
        <v>0</v>
      </c>
      <c r="C3007" s="220" t="s">
        <v>1356</v>
      </c>
      <c r="D3007" s="221" t="s">
        <v>1386</v>
      </c>
      <c r="E3007" s="218"/>
      <c r="F3007" s="34"/>
      <c r="G3007" s="222"/>
      <c r="H3007" s="74">
        <f t="shared" si="198"/>
        <v>3175714</v>
      </c>
      <c r="I3007" s="223">
        <f t="shared" si="199"/>
        <v>0</v>
      </c>
      <c r="J3007" s="224"/>
      <c r="K3007" s="225">
        <v>445</v>
      </c>
      <c r="L3007" s="217"/>
      <c r="M3007" s="225">
        <v>445</v>
      </c>
    </row>
    <row r="3008" spans="1:13" s="228" customFormat="1" ht="12.75">
      <c r="A3008" s="218"/>
      <c r="B3008" s="219">
        <f>+B2933</f>
        <v>0</v>
      </c>
      <c r="C3008" s="220" t="s">
        <v>1356</v>
      </c>
      <c r="D3008" s="221" t="s">
        <v>1388</v>
      </c>
      <c r="E3008" s="218"/>
      <c r="F3008" s="34"/>
      <c r="G3008" s="222"/>
      <c r="H3008" s="74">
        <f t="shared" si="198"/>
        <v>3175714</v>
      </c>
      <c r="I3008" s="223">
        <f t="shared" si="199"/>
        <v>0</v>
      </c>
      <c r="J3008" s="224"/>
      <c r="K3008" s="225">
        <v>440</v>
      </c>
      <c r="L3008" s="217"/>
      <c r="M3008" s="225">
        <v>440</v>
      </c>
    </row>
    <row r="3009" spans="1:13" s="228" customFormat="1" ht="12.75">
      <c r="A3009" s="218"/>
      <c r="B3009" s="219"/>
      <c r="C3009" s="220" t="s">
        <v>1356</v>
      </c>
      <c r="D3009" s="221" t="s">
        <v>1532</v>
      </c>
      <c r="E3009" s="218"/>
      <c r="F3009" s="34"/>
      <c r="G3009" s="222"/>
      <c r="H3009" s="74">
        <f t="shared" si="198"/>
        <v>3175714</v>
      </c>
      <c r="I3009" s="223">
        <f t="shared" si="199"/>
        <v>0</v>
      </c>
      <c r="J3009" s="224"/>
      <c r="K3009" s="225">
        <v>425</v>
      </c>
      <c r="L3009" s="217"/>
      <c r="M3009" s="225">
        <v>425</v>
      </c>
    </row>
    <row r="3010" spans="1:13" s="228" customFormat="1" ht="12.75">
      <c r="A3010" s="229"/>
      <c r="B3010" s="230">
        <f>SUM(B2998:B3008)</f>
        <v>-3175714</v>
      </c>
      <c r="C3010" s="229" t="s">
        <v>1390</v>
      </c>
      <c r="D3010" s="229" t="s">
        <v>1534</v>
      </c>
      <c r="E3010" s="229"/>
      <c r="F3010" s="119"/>
      <c r="G3010" s="231"/>
      <c r="H3010" s="110"/>
      <c r="I3010" s="216">
        <f t="shared" si="199"/>
        <v>-7472.268235294117</v>
      </c>
      <c r="J3010" s="232"/>
      <c r="K3010" s="233">
        <v>425</v>
      </c>
      <c r="L3010" s="226"/>
      <c r="M3010" s="233">
        <v>425</v>
      </c>
    </row>
    <row r="3011" spans="1:13" s="228" customFormat="1" ht="12.75">
      <c r="A3011" s="15"/>
      <c r="B3011" s="234"/>
      <c r="C3011" s="235"/>
      <c r="D3011" s="235"/>
      <c r="E3011" s="235"/>
      <c r="F3011" s="34"/>
      <c r="G3011" s="236"/>
      <c r="H3011" s="32"/>
      <c r="I3011" s="223"/>
      <c r="J3011" s="43"/>
      <c r="K3011" s="44"/>
      <c r="L3011" s="18"/>
      <c r="M3011" s="237"/>
    </row>
    <row r="3012" spans="1:13" s="245" customFormat="1" ht="12.75">
      <c r="A3012" s="238"/>
      <c r="B3012" s="239"/>
      <c r="C3012" s="240"/>
      <c r="D3012" s="240"/>
      <c r="E3012" s="238"/>
      <c r="F3012" s="34"/>
      <c r="G3012" s="241"/>
      <c r="H3012" s="239"/>
      <c r="I3012" s="242"/>
      <c r="J3012" s="243"/>
      <c r="K3012" s="244"/>
      <c r="L3012" s="228"/>
      <c r="M3012" s="244"/>
    </row>
    <row r="3013" spans="1:13" s="245" customFormat="1" ht="12.75">
      <c r="A3013" s="238"/>
      <c r="B3013" s="246">
        <v>-12761734</v>
      </c>
      <c r="C3013" s="240" t="s">
        <v>1391</v>
      </c>
      <c r="D3013" s="240" t="s">
        <v>1368</v>
      </c>
      <c r="E3013" s="238"/>
      <c r="F3013" s="34"/>
      <c r="G3013" s="241"/>
      <c r="H3013" s="74">
        <f aca="true" t="shared" si="200" ref="H3013:H3022">H3012-B3013</f>
        <v>12761734</v>
      </c>
      <c r="I3013" s="223">
        <f aca="true" t="shared" si="201" ref="I3013:I3023">+B3013/M3013</f>
        <v>-26044.355102040816</v>
      </c>
      <c r="J3013" s="243"/>
      <c r="K3013" s="244">
        <v>490</v>
      </c>
      <c r="L3013" s="228"/>
      <c r="M3013" s="244">
        <v>490</v>
      </c>
    </row>
    <row r="3014" spans="1:13" s="18" customFormat="1" ht="12.75">
      <c r="A3014" s="238"/>
      <c r="B3014" s="239">
        <v>3191220</v>
      </c>
      <c r="C3014" s="240" t="s">
        <v>1391</v>
      </c>
      <c r="D3014" s="240" t="s">
        <v>1369</v>
      </c>
      <c r="E3014" s="238"/>
      <c r="F3014" s="34"/>
      <c r="G3014" s="241"/>
      <c r="H3014" s="74">
        <f t="shared" si="200"/>
        <v>9570514</v>
      </c>
      <c r="I3014" s="223">
        <f t="shared" si="201"/>
        <v>6512.693877551021</v>
      </c>
      <c r="J3014" s="243"/>
      <c r="K3014" s="244">
        <v>490</v>
      </c>
      <c r="L3014" s="228"/>
      <c r="M3014" s="244">
        <v>490</v>
      </c>
    </row>
    <row r="3015" spans="1:13" ht="12.75">
      <c r="A3015" s="238"/>
      <c r="B3015" s="239">
        <v>2511135</v>
      </c>
      <c r="C3015" s="240" t="s">
        <v>1391</v>
      </c>
      <c r="D3015" s="240" t="s">
        <v>1370</v>
      </c>
      <c r="E3015" s="238"/>
      <c r="F3015" s="34"/>
      <c r="G3015" s="241"/>
      <c r="H3015" s="74">
        <f t="shared" si="200"/>
        <v>7059379</v>
      </c>
      <c r="I3015" s="223">
        <f t="shared" si="201"/>
        <v>5231.53125</v>
      </c>
      <c r="J3015" s="243"/>
      <c r="K3015" s="244">
        <v>480</v>
      </c>
      <c r="L3015" s="228"/>
      <c r="M3015" s="244">
        <v>480</v>
      </c>
    </row>
    <row r="3016" spans="1:13" ht="12.75">
      <c r="A3016" s="238"/>
      <c r="B3016" s="239">
        <v>2578918</v>
      </c>
      <c r="C3016" s="240" t="s">
        <v>1391</v>
      </c>
      <c r="D3016" s="240" t="s">
        <v>1371</v>
      </c>
      <c r="E3016" s="238"/>
      <c r="F3016" s="34"/>
      <c r="G3016" s="241"/>
      <c r="H3016" s="74">
        <f t="shared" si="200"/>
        <v>4480461</v>
      </c>
      <c r="I3016" s="223">
        <f t="shared" si="201"/>
        <v>5429.301052631579</v>
      </c>
      <c r="J3016" s="243"/>
      <c r="K3016" s="244">
        <v>475</v>
      </c>
      <c r="L3016" s="228"/>
      <c r="M3016" s="244">
        <v>475</v>
      </c>
    </row>
    <row r="3017" spans="1:13" ht="12.75">
      <c r="A3017" s="238"/>
      <c r="B3017" s="239">
        <v>2044700</v>
      </c>
      <c r="C3017" s="240" t="s">
        <v>1391</v>
      </c>
      <c r="D3017" s="240" t="s">
        <v>1372</v>
      </c>
      <c r="E3017" s="238"/>
      <c r="F3017" s="34"/>
      <c r="G3017" s="241"/>
      <c r="H3017" s="74">
        <f t="shared" si="200"/>
        <v>2435761</v>
      </c>
      <c r="I3017" s="223">
        <f t="shared" si="201"/>
        <v>4445</v>
      </c>
      <c r="J3017" s="243"/>
      <c r="K3017" s="244">
        <v>460</v>
      </c>
      <c r="L3017" s="228"/>
      <c r="M3017" s="244">
        <v>460</v>
      </c>
    </row>
    <row r="3018" spans="1:13" s="247" customFormat="1" ht="12.75">
      <c r="A3018" s="238"/>
      <c r="B3018" s="239">
        <v>2352000</v>
      </c>
      <c r="C3018" s="240" t="s">
        <v>1391</v>
      </c>
      <c r="D3018" s="240" t="s">
        <v>1382</v>
      </c>
      <c r="E3018" s="238"/>
      <c r="F3018" s="34"/>
      <c r="G3018" s="241"/>
      <c r="H3018" s="74">
        <f t="shared" si="200"/>
        <v>83761</v>
      </c>
      <c r="I3018" s="223">
        <f t="shared" si="201"/>
        <v>5285.393258426966</v>
      </c>
      <c r="J3018" s="243"/>
      <c r="K3018" s="244">
        <v>445</v>
      </c>
      <c r="L3018" s="228"/>
      <c r="M3018" s="244">
        <v>445</v>
      </c>
    </row>
    <row r="3019" spans="1:13" s="202" customFormat="1" ht="12.75">
      <c r="A3019" s="238"/>
      <c r="B3019" s="239">
        <v>850000</v>
      </c>
      <c r="C3019" s="240" t="s">
        <v>1391</v>
      </c>
      <c r="D3019" s="240" t="s">
        <v>1384</v>
      </c>
      <c r="E3019" s="238"/>
      <c r="F3019" s="34"/>
      <c r="G3019" s="241"/>
      <c r="H3019" s="74">
        <f t="shared" si="200"/>
        <v>-766239</v>
      </c>
      <c r="I3019" s="223">
        <f t="shared" si="201"/>
        <v>1888.888888888889</v>
      </c>
      <c r="J3019" s="243"/>
      <c r="K3019" s="244">
        <v>450</v>
      </c>
      <c r="L3019" s="228"/>
      <c r="M3019" s="244">
        <v>450</v>
      </c>
    </row>
    <row r="3020" spans="1:13" s="202" customFormat="1" ht="12.75">
      <c r="A3020" s="238"/>
      <c r="B3020" s="239">
        <v>412704</v>
      </c>
      <c r="C3020" s="240" t="s">
        <v>1391</v>
      </c>
      <c r="D3020" s="240" t="s">
        <v>1386</v>
      </c>
      <c r="E3020" s="238"/>
      <c r="F3020" s="34"/>
      <c r="G3020" s="241"/>
      <c r="H3020" s="74">
        <f t="shared" si="200"/>
        <v>-1178943</v>
      </c>
      <c r="I3020" s="223">
        <f t="shared" si="201"/>
        <v>927.4247191011236</v>
      </c>
      <c r="J3020" s="243"/>
      <c r="K3020" s="244">
        <v>445</v>
      </c>
      <c r="L3020" s="228"/>
      <c r="M3020" s="244">
        <v>445</v>
      </c>
    </row>
    <row r="3021" spans="1:13" s="202" customFormat="1" ht="12.75">
      <c r="A3021" s="238"/>
      <c r="B3021" s="239">
        <v>558634</v>
      </c>
      <c r="C3021" s="240" t="s">
        <v>1391</v>
      </c>
      <c r="D3021" s="240" t="s">
        <v>1388</v>
      </c>
      <c r="E3021" s="238"/>
      <c r="F3021" s="34"/>
      <c r="G3021" s="241"/>
      <c r="H3021" s="74">
        <f t="shared" si="200"/>
        <v>-1737577</v>
      </c>
      <c r="I3021" s="223">
        <f t="shared" si="201"/>
        <v>1269.6227272727272</v>
      </c>
      <c r="J3021" s="243"/>
      <c r="K3021" s="244">
        <v>440</v>
      </c>
      <c r="L3021" s="228"/>
      <c r="M3021" s="244">
        <v>440</v>
      </c>
    </row>
    <row r="3022" spans="1:13" s="202" customFormat="1" ht="12.75">
      <c r="A3022" s="238"/>
      <c r="B3022" s="239">
        <f>+B2934</f>
        <v>512855</v>
      </c>
      <c r="C3022" s="240" t="s">
        <v>1391</v>
      </c>
      <c r="D3022" s="240" t="s">
        <v>1532</v>
      </c>
      <c r="E3022" s="238"/>
      <c r="F3022" s="34"/>
      <c r="G3022" s="241"/>
      <c r="H3022" s="74">
        <f t="shared" si="200"/>
        <v>-2250432</v>
      </c>
      <c r="I3022" s="223">
        <f t="shared" si="201"/>
        <v>1206.7176470588236</v>
      </c>
      <c r="J3022" s="243"/>
      <c r="K3022" s="244">
        <v>425</v>
      </c>
      <c r="L3022" s="228"/>
      <c r="M3022" s="244">
        <v>425</v>
      </c>
    </row>
    <row r="3023" spans="1:13" s="247" customFormat="1" ht="12.75">
      <c r="A3023" s="248"/>
      <c r="B3023" s="249">
        <f>SUM(B3013:B3022)</f>
        <v>2250432</v>
      </c>
      <c r="C3023" s="248" t="s">
        <v>1391</v>
      </c>
      <c r="D3023" s="248" t="s">
        <v>1534</v>
      </c>
      <c r="E3023" s="248"/>
      <c r="F3023" s="119"/>
      <c r="G3023" s="250"/>
      <c r="H3023" s="110"/>
      <c r="I3023" s="216">
        <f t="shared" si="201"/>
        <v>5295.134117647059</v>
      </c>
      <c r="J3023" s="251"/>
      <c r="K3023" s="252">
        <v>425</v>
      </c>
      <c r="L3023" s="245"/>
      <c r="M3023" s="252">
        <v>425</v>
      </c>
    </row>
    <row r="3024" spans="1:13" s="253" customFormat="1" ht="12.75">
      <c r="A3024" s="15"/>
      <c r="B3024" s="234"/>
      <c r="C3024" s="235"/>
      <c r="D3024" s="235"/>
      <c r="E3024" s="235"/>
      <c r="F3024" s="34"/>
      <c r="G3024" s="236"/>
      <c r="H3024" s="32"/>
      <c r="I3024" s="223"/>
      <c r="J3024" s="43"/>
      <c r="K3024" s="44"/>
      <c r="L3024" s="18"/>
      <c r="M3024" s="237"/>
    </row>
    <row r="3025" spans="1:13" s="18" customFormat="1" ht="12.75">
      <c r="A3025" s="15"/>
      <c r="B3025" s="234"/>
      <c r="C3025" s="235"/>
      <c r="D3025" s="235"/>
      <c r="E3025" s="235"/>
      <c r="F3025" s="34"/>
      <c r="G3025" s="236"/>
      <c r="H3025" s="32"/>
      <c r="I3025" s="43"/>
      <c r="J3025" s="43"/>
      <c r="K3025" s="44"/>
      <c r="M3025" s="44"/>
    </row>
    <row r="3026" spans="1:13" ht="12.75">
      <c r="A3026" s="36"/>
      <c r="B3026" s="254">
        <v>-28313914</v>
      </c>
      <c r="C3026" s="255" t="s">
        <v>1358</v>
      </c>
      <c r="D3026" s="255" t="s">
        <v>1379</v>
      </c>
      <c r="E3026" s="36"/>
      <c r="F3026" s="34"/>
      <c r="G3026" s="34"/>
      <c r="H3026" s="74">
        <f>H3025-B3026</f>
        <v>28313914</v>
      </c>
      <c r="I3026" s="223">
        <f>+B3026/M3026</f>
        <v>-59608.24</v>
      </c>
      <c r="J3026" s="256"/>
      <c r="K3026" s="201">
        <v>475</v>
      </c>
      <c r="L3026" s="247"/>
      <c r="M3026" s="201">
        <v>475</v>
      </c>
    </row>
    <row r="3027" spans="1:13" ht="12.75">
      <c r="A3027" s="151"/>
      <c r="B3027" s="257">
        <v>2256267.8</v>
      </c>
      <c r="C3027" s="255" t="s">
        <v>1358</v>
      </c>
      <c r="D3027" s="255" t="s">
        <v>1371</v>
      </c>
      <c r="E3027" s="151"/>
      <c r="F3027" s="34"/>
      <c r="G3027" s="199"/>
      <c r="H3027" s="74">
        <f aca="true" t="shared" si="202" ref="H3027:H3033">H3026-B3027</f>
        <v>26057646.2</v>
      </c>
      <c r="I3027" s="223">
        <f aca="true" t="shared" si="203" ref="I3027:I3034">+B3027/M3027</f>
        <v>4750.03747368421</v>
      </c>
      <c r="J3027" s="200"/>
      <c r="K3027" s="201">
        <v>475</v>
      </c>
      <c r="L3027" s="202"/>
      <c r="M3027" s="201">
        <v>475</v>
      </c>
    </row>
    <row r="3028" spans="1:13" ht="12.75">
      <c r="A3028" s="151"/>
      <c r="B3028" s="257">
        <v>1871519</v>
      </c>
      <c r="C3028" s="255" t="s">
        <v>1358</v>
      </c>
      <c r="D3028" s="255" t="s">
        <v>1372</v>
      </c>
      <c r="E3028" s="151"/>
      <c r="F3028" s="34"/>
      <c r="G3028" s="199"/>
      <c r="H3028" s="74">
        <f t="shared" si="202"/>
        <v>24186127.2</v>
      </c>
      <c r="I3028" s="223">
        <f t="shared" si="203"/>
        <v>4068.519565217391</v>
      </c>
      <c r="J3028" s="200"/>
      <c r="K3028" s="201">
        <v>460</v>
      </c>
      <c r="L3028" s="202"/>
      <c r="M3028" s="201">
        <v>460</v>
      </c>
    </row>
    <row r="3029" spans="1:13" ht="12.75">
      <c r="A3029" s="151"/>
      <c r="B3029" s="257">
        <v>1912700</v>
      </c>
      <c r="C3029" s="255" t="s">
        <v>1358</v>
      </c>
      <c r="D3029" s="255" t="s">
        <v>1382</v>
      </c>
      <c r="E3029" s="151"/>
      <c r="F3029" s="34"/>
      <c r="G3029" s="199"/>
      <c r="H3029" s="74">
        <f t="shared" si="202"/>
        <v>22273427.2</v>
      </c>
      <c r="I3029" s="223">
        <f t="shared" si="203"/>
        <v>4298.202247191011</v>
      </c>
      <c r="J3029" s="200"/>
      <c r="K3029" s="201">
        <v>445</v>
      </c>
      <c r="L3029" s="202"/>
      <c r="M3029" s="201">
        <v>445</v>
      </c>
    </row>
    <row r="3030" spans="1:13" s="258" customFormat="1" ht="12.75">
      <c r="A3030" s="151"/>
      <c r="B3030" s="257">
        <v>1612937</v>
      </c>
      <c r="C3030" s="255" t="s">
        <v>1358</v>
      </c>
      <c r="D3030" s="255" t="s">
        <v>1384</v>
      </c>
      <c r="E3030" s="151"/>
      <c r="F3030" s="34"/>
      <c r="G3030" s="199"/>
      <c r="H3030" s="74">
        <f t="shared" si="202"/>
        <v>20660490.2</v>
      </c>
      <c r="I3030" s="223">
        <f>+B3030/M3030</f>
        <v>3584.3044444444445</v>
      </c>
      <c r="J3030" s="200"/>
      <c r="K3030" s="201">
        <v>450</v>
      </c>
      <c r="L3030" s="202"/>
      <c r="M3030" s="201">
        <v>450</v>
      </c>
    </row>
    <row r="3031" spans="1:13" s="258" customFormat="1" ht="12.75">
      <c r="A3031" s="151"/>
      <c r="B3031" s="257">
        <v>2554816</v>
      </c>
      <c r="C3031" s="255" t="s">
        <v>1358</v>
      </c>
      <c r="D3031" s="255" t="s">
        <v>1386</v>
      </c>
      <c r="E3031" s="151"/>
      <c r="F3031" s="34"/>
      <c r="G3031" s="199"/>
      <c r="H3031" s="74">
        <f t="shared" si="202"/>
        <v>18105674.2</v>
      </c>
      <c r="I3031" s="223">
        <f t="shared" si="203"/>
        <v>5741.159550561798</v>
      </c>
      <c r="J3031" s="200"/>
      <c r="K3031" s="201">
        <v>445</v>
      </c>
      <c r="L3031" s="202"/>
      <c r="M3031" s="201">
        <v>445</v>
      </c>
    </row>
    <row r="3032" spans="1:13" s="258" customFormat="1" ht="12.75">
      <c r="A3032" s="151"/>
      <c r="B3032" s="257">
        <v>2996650</v>
      </c>
      <c r="C3032" s="255" t="s">
        <v>1358</v>
      </c>
      <c r="D3032" s="255" t="s">
        <v>1388</v>
      </c>
      <c r="E3032" s="151"/>
      <c r="F3032" s="34"/>
      <c r="G3032" s="199"/>
      <c r="H3032" s="74">
        <f t="shared" si="202"/>
        <v>15109024.2</v>
      </c>
      <c r="I3032" s="223">
        <f t="shared" si="203"/>
        <v>6810.568181818182</v>
      </c>
      <c r="J3032" s="200"/>
      <c r="K3032" s="201">
        <v>440</v>
      </c>
      <c r="L3032" s="202"/>
      <c r="M3032" s="201">
        <v>440</v>
      </c>
    </row>
    <row r="3033" spans="1:13" s="258" customFormat="1" ht="12.75">
      <c r="A3033" s="151"/>
      <c r="B3033" s="257">
        <f>+B2935</f>
        <v>2583200</v>
      </c>
      <c r="C3033" s="255" t="s">
        <v>1358</v>
      </c>
      <c r="D3033" s="255" t="s">
        <v>1532</v>
      </c>
      <c r="E3033" s="151"/>
      <c r="F3033" s="34"/>
      <c r="G3033" s="199"/>
      <c r="H3033" s="74">
        <f t="shared" si="202"/>
        <v>12525824.2</v>
      </c>
      <c r="I3033" s="223">
        <f t="shared" si="203"/>
        <v>6078.117647058823</v>
      </c>
      <c r="J3033" s="200"/>
      <c r="K3033" s="201">
        <v>425</v>
      </c>
      <c r="L3033" s="202"/>
      <c r="M3033" s="201">
        <v>425</v>
      </c>
    </row>
    <row r="3034" spans="1:13" s="258" customFormat="1" ht="12.75">
      <c r="A3034" s="259"/>
      <c r="B3034" s="260">
        <f>SUM(B3026:B3033)</f>
        <v>-12525824.2</v>
      </c>
      <c r="C3034" s="259" t="s">
        <v>1358</v>
      </c>
      <c r="D3034" s="259" t="s">
        <v>1533</v>
      </c>
      <c r="E3034" s="259"/>
      <c r="F3034" s="119"/>
      <c r="G3034" s="261"/>
      <c r="H3034" s="110"/>
      <c r="I3034" s="216">
        <f t="shared" si="203"/>
        <v>-29472.527529411764</v>
      </c>
      <c r="J3034" s="262"/>
      <c r="K3034" s="263">
        <v>425</v>
      </c>
      <c r="L3034" s="253"/>
      <c r="M3034" s="263">
        <v>425</v>
      </c>
    </row>
    <row r="3035" spans="1:13" s="264" customFormat="1" ht="12.75">
      <c r="A3035" s="15"/>
      <c r="B3035" s="234"/>
      <c r="C3035" s="235"/>
      <c r="D3035" s="235"/>
      <c r="E3035" s="235"/>
      <c r="F3035" s="34"/>
      <c r="G3035" s="236"/>
      <c r="H3035" s="32"/>
      <c r="I3035" s="43"/>
      <c r="J3035" s="43"/>
      <c r="K3035" s="44"/>
      <c r="L3035" s="18"/>
      <c r="M3035" s="44"/>
    </row>
    <row r="3036" spans="1:13" s="18" customFormat="1" ht="12.75">
      <c r="A3036" s="15"/>
      <c r="B3036" s="32"/>
      <c r="C3036" s="15"/>
      <c r="D3036" s="15"/>
      <c r="E3036" s="15"/>
      <c r="F3036" s="33"/>
      <c r="G3036" s="33"/>
      <c r="H3036" s="35"/>
      <c r="I3036" s="256"/>
      <c r="M3036" s="44"/>
    </row>
    <row r="3037" spans="1:13" s="18" customFormat="1" ht="12.75">
      <c r="A3037" s="265"/>
      <c r="B3037" s="266">
        <v>331250</v>
      </c>
      <c r="C3037" s="265" t="s">
        <v>1359</v>
      </c>
      <c r="D3037" s="265" t="s">
        <v>1384</v>
      </c>
      <c r="E3037" s="265"/>
      <c r="F3037" s="267"/>
      <c r="G3037" s="267"/>
      <c r="H3037" s="35">
        <f>H3036-B3037</f>
        <v>-331250</v>
      </c>
      <c r="I3037" s="223">
        <f>+B3037/M3037</f>
        <v>736.1111111111111</v>
      </c>
      <c r="J3037" s="268"/>
      <c r="K3037" s="269">
        <v>450</v>
      </c>
      <c r="L3037" s="264"/>
      <c r="M3037" s="269">
        <v>450</v>
      </c>
    </row>
    <row r="3038" spans="1:13" s="18" customFormat="1" ht="12.75">
      <c r="A3038" s="265"/>
      <c r="B3038" s="266">
        <v>250000</v>
      </c>
      <c r="C3038" s="265" t="s">
        <v>1359</v>
      </c>
      <c r="D3038" s="265" t="s">
        <v>1386</v>
      </c>
      <c r="E3038" s="265"/>
      <c r="F3038" s="267"/>
      <c r="G3038" s="267"/>
      <c r="H3038" s="35">
        <f>H3037-B3038</f>
        <v>-581250</v>
      </c>
      <c r="I3038" s="223">
        <f>+B3038/M3038</f>
        <v>561.7977528089888</v>
      </c>
      <c r="J3038" s="268"/>
      <c r="K3038" s="269">
        <v>445</v>
      </c>
      <c r="L3038" s="264"/>
      <c r="M3038" s="269">
        <v>445</v>
      </c>
    </row>
    <row r="3039" spans="1:13" s="18" customFormat="1" ht="12.75">
      <c r="A3039" s="265"/>
      <c r="B3039" s="266">
        <v>290000</v>
      </c>
      <c r="C3039" s="265" t="s">
        <v>1359</v>
      </c>
      <c r="D3039" s="265" t="s">
        <v>1388</v>
      </c>
      <c r="E3039" s="265"/>
      <c r="F3039" s="267"/>
      <c r="G3039" s="267"/>
      <c r="H3039" s="35">
        <f>H3038-B3039</f>
        <v>-871250</v>
      </c>
      <c r="I3039" s="223">
        <f>+B3039/M3039</f>
        <v>659.0909090909091</v>
      </c>
      <c r="J3039" s="268"/>
      <c r="K3039" s="269">
        <v>440</v>
      </c>
      <c r="L3039" s="264"/>
      <c r="M3039" s="269">
        <v>440</v>
      </c>
    </row>
    <row r="3040" spans="1:13" s="18" customFormat="1" ht="12.75">
      <c r="A3040" s="265"/>
      <c r="B3040" s="266">
        <f>+B2936</f>
        <v>217700</v>
      </c>
      <c r="C3040" s="265" t="s">
        <v>1359</v>
      </c>
      <c r="D3040" s="265" t="s">
        <v>1532</v>
      </c>
      <c r="E3040" s="265"/>
      <c r="F3040" s="267"/>
      <c r="G3040" s="267"/>
      <c r="H3040" s="35">
        <f>H3039-B3040</f>
        <v>-1088950</v>
      </c>
      <c r="I3040" s="223">
        <f>+B3040/M3040</f>
        <v>512.2352941176471</v>
      </c>
      <c r="J3040" s="268"/>
      <c r="K3040" s="269">
        <v>425</v>
      </c>
      <c r="L3040" s="264"/>
      <c r="M3040" s="269">
        <v>425</v>
      </c>
    </row>
    <row r="3041" spans="1:13" s="159" customFormat="1" ht="12.75">
      <c r="A3041" s="270"/>
      <c r="B3041" s="271">
        <f>SUM(B3037:B3040)</f>
        <v>1088950</v>
      </c>
      <c r="C3041" s="270" t="s">
        <v>1359</v>
      </c>
      <c r="D3041" s="270" t="s">
        <v>1533</v>
      </c>
      <c r="E3041" s="270"/>
      <c r="F3041" s="272"/>
      <c r="G3041" s="272"/>
      <c r="H3041" s="110"/>
      <c r="I3041" s="216">
        <f>+B3041/M3041</f>
        <v>2562.235294117647</v>
      </c>
      <c r="J3041" s="273"/>
      <c r="K3041" s="274">
        <v>425</v>
      </c>
      <c r="L3041" s="275"/>
      <c r="M3041" s="274">
        <v>425</v>
      </c>
    </row>
    <row r="3042" spans="1:13" s="159" customFormat="1" ht="12.75">
      <c r="A3042" s="15"/>
      <c r="B3042" s="32"/>
      <c r="C3042" s="15"/>
      <c r="D3042" s="15"/>
      <c r="E3042" s="15"/>
      <c r="F3042" s="33"/>
      <c r="G3042" s="33"/>
      <c r="H3042" s="35"/>
      <c r="I3042" s="256"/>
      <c r="J3042" s="18"/>
      <c r="K3042" s="18"/>
      <c r="L3042" s="18"/>
      <c r="M3042" s="44"/>
    </row>
    <row r="3043" spans="9:13" ht="12.75" hidden="1">
      <c r="I3043" s="25"/>
      <c r="M3043" s="2"/>
    </row>
    <row r="3044" spans="9:13" ht="12.75" hidden="1">
      <c r="I3044" s="25"/>
      <c r="M3044" s="2"/>
    </row>
    <row r="3045" spans="1:13" ht="13.5" hidden="1" thickBot="1">
      <c r="A3045" s="48"/>
      <c r="B3045" s="276">
        <v>525000</v>
      </c>
      <c r="C3045" s="117" t="s">
        <v>1392</v>
      </c>
      <c r="D3045" s="117"/>
      <c r="E3045" s="117"/>
      <c r="F3045" s="277"/>
      <c r="G3045" s="277"/>
      <c r="H3045" s="46"/>
      <c r="I3045" s="52">
        <f>+B3045/M3045</f>
        <v>1179.7752808988764</v>
      </c>
      <c r="J3045" s="52"/>
      <c r="K3045" s="44">
        <v>445</v>
      </c>
      <c r="M3045" s="44">
        <v>445</v>
      </c>
    </row>
    <row r="3046" spans="1:13" ht="12.75" hidden="1">
      <c r="A3046" s="15"/>
      <c r="B3046" s="203"/>
      <c r="C3046" s="15"/>
      <c r="D3046" s="15"/>
      <c r="E3046" s="15"/>
      <c r="F3046" s="34"/>
      <c r="G3046" s="33"/>
      <c r="H3046" s="32"/>
      <c r="I3046" s="43"/>
      <c r="J3046" s="43"/>
      <c r="K3046" s="44"/>
      <c r="L3046" s="18"/>
      <c r="M3046" s="44"/>
    </row>
    <row r="3047" spans="1:13" ht="12.75" hidden="1">
      <c r="A3047" s="15"/>
      <c r="B3047" s="278">
        <v>525000</v>
      </c>
      <c r="C3047" s="1" t="s">
        <v>1393</v>
      </c>
      <c r="D3047" s="1" t="s">
        <v>1394</v>
      </c>
      <c r="F3047" s="85" t="s">
        <v>1395</v>
      </c>
      <c r="G3047" s="30" t="s">
        <v>1396</v>
      </c>
      <c r="H3047" s="5">
        <v>-525000</v>
      </c>
      <c r="I3047" s="25">
        <f>+B3047/M3047</f>
        <v>1166.6666666666667</v>
      </c>
      <c r="J3047" s="25"/>
      <c r="K3047" s="44">
        <v>450</v>
      </c>
      <c r="M3047" s="44">
        <v>450</v>
      </c>
    </row>
    <row r="3048" spans="1:13" ht="12.75" hidden="1">
      <c r="A3048" s="14"/>
      <c r="B3048" s="279">
        <v>525000</v>
      </c>
      <c r="C3048" s="14"/>
      <c r="D3048" s="14" t="s">
        <v>1394</v>
      </c>
      <c r="E3048" s="14"/>
      <c r="F3048" s="119"/>
      <c r="G3048" s="21"/>
      <c r="H3048" s="58">
        <v>0</v>
      </c>
      <c r="I3048" s="59">
        <f>+B3048/M3048</f>
        <v>1166.6666666666667</v>
      </c>
      <c r="J3048" s="59"/>
      <c r="K3048" s="61">
        <v>450</v>
      </c>
      <c r="L3048" s="60"/>
      <c r="M3048" s="61">
        <v>450</v>
      </c>
    </row>
    <row r="3049" spans="1:13" ht="12.75" hidden="1">
      <c r="A3049" s="15"/>
      <c r="B3049" s="278"/>
      <c r="F3049" s="85"/>
      <c r="I3049" s="25"/>
      <c r="J3049" s="25"/>
      <c r="K3049" s="44"/>
      <c r="M3049" s="44"/>
    </row>
    <row r="3050" spans="2:6" ht="12.75" hidden="1">
      <c r="B3050" s="278"/>
      <c r="F3050" s="85"/>
    </row>
    <row r="3051" spans="2:6" ht="12.75" hidden="1">
      <c r="B3051" s="278"/>
      <c r="F3051" s="85"/>
    </row>
    <row r="3052" spans="2:6" ht="12.75" hidden="1">
      <c r="B3052" s="278"/>
      <c r="F3052" s="85"/>
    </row>
    <row r="3053" spans="2:6" ht="12.75" hidden="1">
      <c r="B3053" s="278"/>
      <c r="F3053" s="85"/>
    </row>
    <row r="3054" spans="2:6" ht="12.75" hidden="1">
      <c r="B3054" s="278"/>
      <c r="F3054" s="85"/>
    </row>
    <row r="3055" spans="2:6" ht="12.75" hidden="1">
      <c r="B3055" s="278"/>
      <c r="F3055" s="85"/>
    </row>
    <row r="3056" spans="2:6" ht="12.75" hidden="1">
      <c r="B3056" s="278"/>
      <c r="F3056" s="85"/>
    </row>
    <row r="3057" spans="2:6" ht="12.75" hidden="1">
      <c r="B3057" s="278"/>
      <c r="F3057" s="85"/>
    </row>
    <row r="3058" spans="2:6" ht="12.75" hidden="1">
      <c r="B3058" s="278"/>
      <c r="F3058" s="85"/>
    </row>
    <row r="3059" spans="2:6" ht="12.75" hidden="1">
      <c r="B3059" s="278"/>
      <c r="F3059" s="85"/>
    </row>
    <row r="3060" spans="2:6" ht="12.75" hidden="1">
      <c r="B3060" s="278"/>
      <c r="F3060" s="85"/>
    </row>
    <row r="3061" spans="2:6" ht="12.75" hidden="1">
      <c r="B3061" s="278"/>
      <c r="F3061" s="85"/>
    </row>
    <row r="3062" spans="2:6" ht="12.75" hidden="1">
      <c r="B3062" s="278"/>
      <c r="F3062" s="85"/>
    </row>
    <row r="3063" spans="2:6" ht="12.75" hidden="1">
      <c r="B3063" s="278"/>
      <c r="F3063" s="85"/>
    </row>
    <row r="3064" spans="2:6" ht="12.75" hidden="1">
      <c r="B3064" s="278"/>
      <c r="F3064" s="85"/>
    </row>
    <row r="3065" spans="2:6" ht="12.75" hidden="1">
      <c r="B3065" s="278"/>
      <c r="F3065" s="85"/>
    </row>
    <row r="3066" spans="2:6" ht="12.75" hidden="1">
      <c r="B3066" s="278"/>
      <c r="F3066" s="85"/>
    </row>
    <row r="3067" spans="2:6" ht="12.75" hidden="1">
      <c r="B3067" s="278"/>
      <c r="F3067" s="85"/>
    </row>
    <row r="3068" spans="2:6" ht="12.75" hidden="1">
      <c r="B3068" s="278"/>
      <c r="F3068" s="85"/>
    </row>
    <row r="3069" spans="2:6" ht="12.75" hidden="1">
      <c r="B3069" s="278"/>
      <c r="F3069" s="85"/>
    </row>
    <row r="3070" spans="2:6" ht="12.75" hidden="1">
      <c r="B3070" s="278"/>
      <c r="F3070" s="85"/>
    </row>
    <row r="3071" spans="2:6" ht="12.75" hidden="1">
      <c r="B3071" s="278"/>
      <c r="F3071" s="85"/>
    </row>
    <row r="3072" spans="2:6" ht="12.75" hidden="1">
      <c r="B3072" s="278"/>
      <c r="F3072" s="85"/>
    </row>
    <row r="3073" spans="2:6" ht="12.75" hidden="1">
      <c r="B3073" s="278"/>
      <c r="F3073" s="85"/>
    </row>
    <row r="3074" spans="2:6" ht="12.75" hidden="1">
      <c r="B3074" s="278"/>
      <c r="F3074" s="85"/>
    </row>
    <row r="3075" spans="2:6" ht="12.75" hidden="1">
      <c r="B3075" s="278"/>
      <c r="F3075" s="85"/>
    </row>
    <row r="3076" spans="2:6" ht="12.75" hidden="1">
      <c r="B3076" s="278"/>
      <c r="F3076" s="85"/>
    </row>
    <row r="3077" spans="2:6" ht="12.75" hidden="1">
      <c r="B3077" s="278"/>
      <c r="F3077" s="85"/>
    </row>
    <row r="3078" spans="2:6" ht="12.75" hidden="1">
      <c r="B3078" s="278"/>
      <c r="F3078" s="85"/>
    </row>
    <row r="3079" spans="2:6" ht="12.75" hidden="1">
      <c r="B3079" s="278"/>
      <c r="F3079" s="85"/>
    </row>
    <row r="3080" spans="2:6" ht="12.75" hidden="1">
      <c r="B3080" s="278"/>
      <c r="F3080" s="85"/>
    </row>
    <row r="3081" spans="2:6" ht="12.75" hidden="1">
      <c r="B3081" s="278"/>
      <c r="F3081" s="85"/>
    </row>
    <row r="3082" spans="2:6" ht="12.75" hidden="1">
      <c r="B3082" s="278"/>
      <c r="F3082" s="85"/>
    </row>
    <row r="3083" spans="2:6" ht="12.75" hidden="1">
      <c r="B3083" s="278"/>
      <c r="F3083" s="85"/>
    </row>
    <row r="3084" spans="2:6" ht="12.75" hidden="1">
      <c r="B3084" s="278"/>
      <c r="F3084" s="85"/>
    </row>
    <row r="3085" spans="2:6" ht="12.75" hidden="1">
      <c r="B3085" s="278"/>
      <c r="F3085" s="85"/>
    </row>
    <row r="3086" spans="2:6" ht="12.75" hidden="1">
      <c r="B3086" s="278"/>
      <c r="F3086" s="85"/>
    </row>
    <row r="3087" spans="2:6" ht="12.75" hidden="1">
      <c r="B3087" s="278"/>
      <c r="F3087" s="85"/>
    </row>
    <row r="3088" spans="2:6" ht="12.75" hidden="1">
      <c r="B3088" s="278"/>
      <c r="F3088" s="85"/>
    </row>
    <row r="3089" spans="2:6" ht="12.75" hidden="1">
      <c r="B3089" s="278"/>
      <c r="F3089" s="85"/>
    </row>
    <row r="3090" spans="2:6" ht="12.75" hidden="1">
      <c r="B3090" s="278"/>
      <c r="F3090" s="85"/>
    </row>
    <row r="3091" spans="2:6" ht="12.75" hidden="1">
      <c r="B3091" s="278"/>
      <c r="F3091" s="85"/>
    </row>
    <row r="3092" spans="2:6" ht="12.75" hidden="1">
      <c r="B3092" s="278"/>
      <c r="F3092" s="85"/>
    </row>
    <row r="3093" spans="2:6" ht="12.75" hidden="1">
      <c r="B3093" s="278"/>
      <c r="F3093" s="85"/>
    </row>
    <row r="3094" spans="2:6" ht="12.75" hidden="1">
      <c r="B3094" s="278"/>
      <c r="F3094" s="85"/>
    </row>
    <row r="3095" spans="2:6" ht="12.75" hidden="1">
      <c r="B3095" s="278"/>
      <c r="F3095" s="85"/>
    </row>
    <row r="3096" spans="2:6" ht="12.75" hidden="1">
      <c r="B3096" s="278"/>
      <c r="F3096" s="85"/>
    </row>
    <row r="3097" spans="2:6" ht="12.75" hidden="1">
      <c r="B3097" s="278"/>
      <c r="F3097" s="85"/>
    </row>
    <row r="3098" spans="2:6" ht="12.75" hidden="1">
      <c r="B3098" s="278"/>
      <c r="F3098" s="85"/>
    </row>
    <row r="3099" spans="2:6" ht="12.75" hidden="1">
      <c r="B3099" s="278"/>
      <c r="F3099" s="85"/>
    </row>
    <row r="3100" spans="2:6" ht="12.75" hidden="1">
      <c r="B3100" s="278"/>
      <c r="F3100" s="85"/>
    </row>
    <row r="3101" spans="2:6" ht="12.75" hidden="1">
      <c r="B3101" s="278"/>
      <c r="F3101" s="85"/>
    </row>
    <row r="3102" spans="2:6" ht="12.75" hidden="1">
      <c r="B3102" s="278"/>
      <c r="F3102" s="85"/>
    </row>
    <row r="3103" spans="2:6" ht="12.75" hidden="1">
      <c r="B3103" s="278"/>
      <c r="F3103" s="85"/>
    </row>
    <row r="3104" spans="2:6" ht="12.75" hidden="1">
      <c r="B3104" s="278"/>
      <c r="F3104" s="85"/>
    </row>
    <row r="3105" spans="2:6" ht="12.75" hidden="1">
      <c r="B3105" s="278"/>
      <c r="F3105" s="85"/>
    </row>
    <row r="3106" spans="2:6" ht="12.75" hidden="1">
      <c r="B3106" s="278"/>
      <c r="F3106" s="85"/>
    </row>
    <row r="3107" spans="2:6" ht="12.75" hidden="1">
      <c r="B3107" s="278"/>
      <c r="F3107" s="85"/>
    </row>
    <row r="3108" spans="2:6" ht="12.75" hidden="1">
      <c r="B3108" s="278"/>
      <c r="F3108" s="85"/>
    </row>
    <row r="3109" spans="2:6" ht="12.75" hidden="1">
      <c r="B3109" s="278"/>
      <c r="F3109" s="85"/>
    </row>
    <row r="3110" spans="2:6" ht="12.75" hidden="1">
      <c r="B3110" s="278"/>
      <c r="F3110" s="85"/>
    </row>
    <row r="3111" spans="2:6" ht="12.75" hidden="1">
      <c r="B3111" s="278"/>
      <c r="F3111" s="85"/>
    </row>
    <row r="3112" spans="2:6" ht="12.75" hidden="1">
      <c r="B3112" s="278"/>
      <c r="F3112" s="85"/>
    </row>
    <row r="3113" spans="2:6" ht="12.75" hidden="1">
      <c r="B3113" s="278"/>
      <c r="F3113" s="85"/>
    </row>
    <row r="3114" spans="2:6" ht="12.75" hidden="1">
      <c r="B3114" s="278"/>
      <c r="F3114" s="85"/>
    </row>
    <row r="3115" spans="2:6" ht="12.75" hidden="1">
      <c r="B3115" s="278"/>
      <c r="F3115" s="85"/>
    </row>
    <row r="3116" spans="2:6" ht="12.75" hidden="1">
      <c r="B3116" s="278"/>
      <c r="F3116" s="85"/>
    </row>
    <row r="3117" spans="2:6" ht="12.75" hidden="1">
      <c r="B3117" s="278"/>
      <c r="F3117" s="85"/>
    </row>
    <row r="3118" spans="2:6" ht="12.75" hidden="1">
      <c r="B3118" s="278"/>
      <c r="F3118" s="85"/>
    </row>
    <row r="3119" spans="2:6" ht="12.75" hidden="1">
      <c r="B3119" s="278"/>
      <c r="F3119" s="85"/>
    </row>
    <row r="3120" spans="2:6" ht="12.75" hidden="1">
      <c r="B3120" s="278"/>
      <c r="F3120" s="85"/>
    </row>
    <row r="3121" spans="2:6" ht="12.75" hidden="1">
      <c r="B3121" s="278"/>
      <c r="F3121" s="85"/>
    </row>
    <row r="3122" spans="2:6" ht="12.75" hidden="1">
      <c r="B3122" s="278"/>
      <c r="F3122" s="85"/>
    </row>
    <row r="3123" spans="2:6" ht="12.75" hidden="1">
      <c r="B3123" s="278"/>
      <c r="F3123" s="85"/>
    </row>
    <row r="3124" spans="2:6" ht="12.75" hidden="1">
      <c r="B3124" s="278"/>
      <c r="F3124" s="85"/>
    </row>
    <row r="3125" spans="2:6" ht="12.75" hidden="1">
      <c r="B3125" s="278"/>
      <c r="F3125" s="85"/>
    </row>
    <row r="3126" spans="2:6" ht="12.75" hidden="1">
      <c r="B3126" s="278"/>
      <c r="F3126" s="85"/>
    </row>
    <row r="3127" spans="2:6" ht="12.75" hidden="1">
      <c r="B3127" s="278"/>
      <c r="F3127" s="85"/>
    </row>
    <row r="3128" spans="2:6" ht="12.75" hidden="1">
      <c r="B3128" s="278"/>
      <c r="F3128" s="85"/>
    </row>
    <row r="3129" spans="2:6" ht="12.75" hidden="1">
      <c r="B3129" s="278"/>
      <c r="F3129" s="85"/>
    </row>
    <row r="3130" spans="2:6" ht="12.75" hidden="1">
      <c r="B3130" s="278"/>
      <c r="F3130" s="85"/>
    </row>
    <row r="3131" spans="2:6" ht="12.75" hidden="1">
      <c r="B3131" s="278"/>
      <c r="F3131" s="85"/>
    </row>
    <row r="3132" spans="2:6" ht="12.75" hidden="1">
      <c r="B3132" s="278"/>
      <c r="F3132" s="85"/>
    </row>
    <row r="3133" spans="2:6" ht="12.75" hidden="1">
      <c r="B3133" s="278"/>
      <c r="F3133" s="85"/>
    </row>
    <row r="3134" spans="2:6" ht="12.75" hidden="1">
      <c r="B3134" s="278"/>
      <c r="F3134" s="85"/>
    </row>
    <row r="3135" spans="2:6" ht="12.75" hidden="1">
      <c r="B3135" s="278"/>
      <c r="F3135" s="85"/>
    </row>
    <row r="3136" spans="2:6" ht="12.75" hidden="1">
      <c r="B3136" s="278"/>
      <c r="F3136" s="85"/>
    </row>
    <row r="3137" spans="2:6" ht="12.75" hidden="1">
      <c r="B3137" s="278"/>
      <c r="F3137" s="85"/>
    </row>
    <row r="3138" spans="2:6" ht="12.75" hidden="1">
      <c r="B3138" s="278"/>
      <c r="F3138" s="85"/>
    </row>
    <row r="3139" spans="2:6" ht="12.75" hidden="1">
      <c r="B3139" s="278"/>
      <c r="F3139" s="85"/>
    </row>
    <row r="3140" spans="2:6" ht="12.75" hidden="1">
      <c r="B3140" s="278"/>
      <c r="F3140" s="85"/>
    </row>
    <row r="3141" spans="2:6" ht="12.75" hidden="1">
      <c r="B3141" s="278"/>
      <c r="F3141" s="85"/>
    </row>
    <row r="3142" spans="2:6" ht="12.75" hidden="1">
      <c r="B3142" s="278"/>
      <c r="F3142" s="85"/>
    </row>
    <row r="3143" spans="2:6" ht="12.75" hidden="1">
      <c r="B3143" s="278"/>
      <c r="F3143" s="85"/>
    </row>
    <row r="3144" spans="2:6" ht="12.75" hidden="1">
      <c r="B3144" s="278"/>
      <c r="F3144" s="85"/>
    </row>
    <row r="3145" spans="2:6" ht="12.75" hidden="1">
      <c r="B3145" s="278"/>
      <c r="F3145" s="85"/>
    </row>
    <row r="3146" spans="2:6" ht="12.75" hidden="1">
      <c r="B3146" s="278"/>
      <c r="F3146" s="85"/>
    </row>
    <row r="3147" spans="2:6" ht="12.75" hidden="1">
      <c r="B3147" s="278"/>
      <c r="F3147" s="85"/>
    </row>
    <row r="3148" spans="2:6" ht="12.75" hidden="1">
      <c r="B3148" s="278"/>
      <c r="F3148" s="85"/>
    </row>
    <row r="3149" spans="2:6" ht="12.75" hidden="1">
      <c r="B3149" s="278"/>
      <c r="F3149" s="85"/>
    </row>
    <row r="3150" spans="2:6" ht="12.75" hidden="1">
      <c r="B3150" s="278"/>
      <c r="F3150" s="85"/>
    </row>
    <row r="3151" spans="2:6" ht="12.75" hidden="1">
      <c r="B3151" s="278"/>
      <c r="F3151" s="85"/>
    </row>
    <row r="3152" spans="2:6" ht="12.75" hidden="1">
      <c r="B3152" s="278"/>
      <c r="F3152" s="85"/>
    </row>
    <row r="3153" spans="2:6" ht="12.75" hidden="1">
      <c r="B3153" s="278"/>
      <c r="F3153" s="85"/>
    </row>
    <row r="3154" spans="2:6" ht="12.75" hidden="1">
      <c r="B3154" s="278"/>
      <c r="F3154" s="85"/>
    </row>
    <row r="3155" spans="2:6" ht="12.75" hidden="1">
      <c r="B3155" s="278"/>
      <c r="F3155" s="85"/>
    </row>
    <row r="3156" spans="2:6" ht="12.75" hidden="1">
      <c r="B3156" s="278"/>
      <c r="F3156" s="85"/>
    </row>
    <row r="3157" spans="2:6" ht="12.75" hidden="1">
      <c r="B3157" s="278"/>
      <c r="F3157" s="85"/>
    </row>
    <row r="3158" spans="2:6" ht="12.75" hidden="1">
      <c r="B3158" s="278"/>
      <c r="F3158" s="85"/>
    </row>
    <row r="3159" spans="2:6" ht="12.75" hidden="1">
      <c r="B3159" s="278"/>
      <c r="F3159" s="85"/>
    </row>
    <row r="3160" spans="2:6" ht="12.75" hidden="1">
      <c r="B3160" s="278"/>
      <c r="F3160" s="85"/>
    </row>
    <row r="3161" spans="2:6" ht="12.75" hidden="1">
      <c r="B3161" s="278"/>
      <c r="F3161" s="85"/>
    </row>
    <row r="3162" spans="2:6" ht="12.75" hidden="1">
      <c r="B3162" s="278"/>
      <c r="F3162" s="85"/>
    </row>
    <row r="3163" spans="2:6" ht="12.75" hidden="1">
      <c r="B3163" s="278"/>
      <c r="F3163" s="85"/>
    </row>
    <row r="3164" spans="2:6" ht="12.75" hidden="1">
      <c r="B3164" s="278"/>
      <c r="F3164" s="85"/>
    </row>
    <row r="3165" spans="2:6" ht="12.75" hidden="1">
      <c r="B3165" s="278"/>
      <c r="F3165" s="85"/>
    </row>
    <row r="3166" spans="2:6" ht="12.75" hidden="1">
      <c r="B3166" s="278"/>
      <c r="F3166" s="85"/>
    </row>
    <row r="3167" spans="2:6" ht="12.75" hidden="1">
      <c r="B3167" s="278"/>
      <c r="F3167" s="85"/>
    </row>
    <row r="3168" spans="2:6" ht="12.75" hidden="1">
      <c r="B3168" s="278"/>
      <c r="F3168" s="85"/>
    </row>
    <row r="3169" spans="2:6" ht="12.75" hidden="1">
      <c r="B3169" s="278"/>
      <c r="F3169" s="85"/>
    </row>
    <row r="3170" spans="2:6" ht="12.75" hidden="1">
      <c r="B3170" s="278"/>
      <c r="F3170" s="85"/>
    </row>
    <row r="3171" spans="2:6" ht="12.75" hidden="1">
      <c r="B3171" s="278"/>
      <c r="F3171" s="85"/>
    </row>
    <row r="3172" spans="2:6" ht="12.75" hidden="1">
      <c r="B3172" s="278"/>
      <c r="F3172" s="85"/>
    </row>
    <row r="3173" spans="2:6" ht="12.75" hidden="1">
      <c r="B3173" s="278"/>
      <c r="F3173" s="85"/>
    </row>
    <row r="3174" spans="2:6" ht="12.75" hidden="1">
      <c r="B3174" s="278"/>
      <c r="F3174" s="85"/>
    </row>
    <row r="3175" spans="2:6" ht="12.75" hidden="1">
      <c r="B3175" s="278"/>
      <c r="F3175" s="85"/>
    </row>
    <row r="3176" spans="2:6" ht="12.75" hidden="1">
      <c r="B3176" s="278"/>
      <c r="F3176" s="85"/>
    </row>
    <row r="3177" spans="2:6" ht="12.75" hidden="1">
      <c r="B3177" s="278"/>
      <c r="F3177" s="85"/>
    </row>
    <row r="3178" spans="2:6" ht="12.75" hidden="1">
      <c r="B3178" s="278"/>
      <c r="F3178" s="85"/>
    </row>
    <row r="3179" spans="2:6" ht="12.75" hidden="1">
      <c r="B3179" s="278"/>
      <c r="F3179" s="85"/>
    </row>
    <row r="3180" spans="2:6" ht="12.75" hidden="1">
      <c r="B3180" s="278"/>
      <c r="F3180" s="85"/>
    </row>
    <row r="3181" spans="2:6" ht="12.75" hidden="1">
      <c r="B3181" s="278"/>
      <c r="F3181" s="85"/>
    </row>
    <row r="3182" spans="2:6" ht="12.75" hidden="1">
      <c r="B3182" s="278"/>
      <c r="F3182" s="85"/>
    </row>
    <row r="3183" spans="2:6" ht="12.75" hidden="1">
      <c r="B3183" s="278"/>
      <c r="F3183" s="85"/>
    </row>
    <row r="3184" spans="2:6" ht="12.75" hidden="1">
      <c r="B3184" s="278"/>
      <c r="F3184" s="85"/>
    </row>
    <row r="3185" spans="2:6" ht="12.75" hidden="1">
      <c r="B3185" s="278"/>
      <c r="F3185" s="85"/>
    </row>
    <row r="3186" spans="2:6" ht="12.75" hidden="1">
      <c r="B3186" s="278"/>
      <c r="F3186" s="85"/>
    </row>
    <row r="3187" spans="2:6" ht="12.75" hidden="1">
      <c r="B3187" s="278"/>
      <c r="F3187" s="85"/>
    </row>
    <row r="3188" spans="2:6" ht="12.75" hidden="1">
      <c r="B3188" s="278"/>
      <c r="F3188" s="85"/>
    </row>
    <row r="3189" spans="2:6" ht="12.75" hidden="1">
      <c r="B3189" s="278"/>
      <c r="F3189" s="85"/>
    </row>
    <row r="3190" spans="2:6" ht="12.75" hidden="1">
      <c r="B3190" s="278"/>
      <c r="F3190" s="85"/>
    </row>
    <row r="3191" spans="2:6" ht="12.75" hidden="1">
      <c r="B3191" s="278"/>
      <c r="F3191" s="85"/>
    </row>
    <row r="3192" spans="2:6" ht="12.75" hidden="1">
      <c r="B3192" s="278"/>
      <c r="F3192" s="85"/>
    </row>
    <row r="3193" spans="2:6" ht="12.75" hidden="1">
      <c r="B3193" s="278"/>
      <c r="F3193" s="85"/>
    </row>
    <row r="3194" spans="2:6" ht="12.75" hidden="1">
      <c r="B3194" s="278"/>
      <c r="F3194" s="85"/>
    </row>
    <row r="3195" spans="2:6" ht="12.75" hidden="1">
      <c r="B3195" s="278"/>
      <c r="F3195" s="85"/>
    </row>
    <row r="3196" spans="2:6" ht="12.75" hidden="1">
      <c r="B3196" s="278"/>
      <c r="F3196" s="85"/>
    </row>
    <row r="3197" spans="2:6" ht="12.75" hidden="1">
      <c r="B3197" s="278"/>
      <c r="F3197" s="85"/>
    </row>
    <row r="3198" spans="2:6" ht="12.75" hidden="1">
      <c r="B3198" s="278"/>
      <c r="F3198" s="85"/>
    </row>
    <row r="3199" spans="2:6" ht="12.75" hidden="1">
      <c r="B3199" s="278"/>
      <c r="F3199" s="85"/>
    </row>
    <row r="3200" spans="2:6" ht="12.75" hidden="1">
      <c r="B3200" s="278"/>
      <c r="F3200" s="85"/>
    </row>
    <row r="3201" spans="2:6" ht="12.75" hidden="1">
      <c r="B3201" s="278"/>
      <c r="F3201" s="85"/>
    </row>
    <row r="3202" spans="2:6" ht="12.75" hidden="1">
      <c r="B3202" s="278"/>
      <c r="F3202" s="85"/>
    </row>
    <row r="3203" spans="2:6" ht="12.75" hidden="1">
      <c r="B3203" s="278"/>
      <c r="F3203" s="85"/>
    </row>
    <row r="3204" spans="2:6" ht="12.75" hidden="1">
      <c r="B3204" s="278"/>
      <c r="F3204" s="85"/>
    </row>
    <row r="3205" spans="2:6" ht="12.75" hidden="1">
      <c r="B3205" s="278"/>
      <c r="F3205" s="85"/>
    </row>
    <row r="3206" spans="2:6" ht="12.75" hidden="1">
      <c r="B3206" s="278"/>
      <c r="F3206" s="85"/>
    </row>
    <row r="3207" spans="2:6" ht="12.75" hidden="1">
      <c r="B3207" s="278"/>
      <c r="F3207" s="85"/>
    </row>
    <row r="3208" spans="2:6" ht="12.75" hidden="1">
      <c r="B3208" s="278"/>
      <c r="F3208" s="85"/>
    </row>
    <row r="3209" spans="2:6" ht="12.75" hidden="1">
      <c r="B3209" s="278"/>
      <c r="F3209" s="85"/>
    </row>
    <row r="3210" spans="2:6" ht="12.75" hidden="1">
      <c r="B3210" s="278"/>
      <c r="F3210" s="85"/>
    </row>
    <row r="3211" spans="2:6" ht="12.75" hidden="1">
      <c r="B3211" s="278"/>
      <c r="F3211" s="85"/>
    </row>
    <row r="3212" spans="2:6" ht="12.75" hidden="1">
      <c r="B3212" s="278"/>
      <c r="F3212" s="85"/>
    </row>
    <row r="3213" spans="2:6" ht="12.75" hidden="1">
      <c r="B3213" s="278"/>
      <c r="F3213" s="85"/>
    </row>
    <row r="3214" spans="2:6" ht="12.75" hidden="1">
      <c r="B3214" s="278"/>
      <c r="F3214" s="85"/>
    </row>
    <row r="3215" spans="2:6" ht="12.75" hidden="1">
      <c r="B3215" s="278"/>
      <c r="F3215" s="85"/>
    </row>
    <row r="3216" spans="2:6" ht="12.75" hidden="1">
      <c r="B3216" s="278"/>
      <c r="F3216" s="85"/>
    </row>
    <row r="3217" spans="2:6" ht="12.75" hidden="1">
      <c r="B3217" s="278"/>
      <c r="F3217" s="85"/>
    </row>
    <row r="3218" spans="2:6" ht="12.75" hidden="1">
      <c r="B3218" s="278"/>
      <c r="F3218" s="85"/>
    </row>
    <row r="3219" spans="2:6" ht="12.75" hidden="1">
      <c r="B3219" s="278"/>
      <c r="F3219" s="85"/>
    </row>
    <row r="3220" spans="2:6" ht="12.75" hidden="1">
      <c r="B3220" s="278"/>
      <c r="F3220" s="85"/>
    </row>
    <row r="3221" spans="2:6" ht="12.75" hidden="1">
      <c r="B3221" s="278"/>
      <c r="F3221" s="85"/>
    </row>
    <row r="3222" spans="2:6" ht="12.75" hidden="1">
      <c r="B3222" s="278"/>
      <c r="F3222" s="85"/>
    </row>
    <row r="3223" spans="2:6" ht="12.75" hidden="1">
      <c r="B3223" s="278"/>
      <c r="F3223" s="85"/>
    </row>
    <row r="3224" spans="2:6" ht="12.75" hidden="1">
      <c r="B3224" s="278"/>
      <c r="F3224" s="85"/>
    </row>
    <row r="3225" spans="2:6" ht="12.75" hidden="1">
      <c r="B3225" s="278"/>
      <c r="F3225" s="85"/>
    </row>
    <row r="3226" spans="2:6" ht="12.75" hidden="1">
      <c r="B3226" s="278"/>
      <c r="F3226" s="85"/>
    </row>
    <row r="3227" spans="2:6" ht="12.75" hidden="1">
      <c r="B3227" s="278"/>
      <c r="F3227" s="85"/>
    </row>
    <row r="3228" spans="2:6" ht="12.75" hidden="1">
      <c r="B3228" s="278"/>
      <c r="F3228" s="85"/>
    </row>
    <row r="3229" spans="2:6" ht="12.75" hidden="1">
      <c r="B3229" s="278"/>
      <c r="F3229" s="85"/>
    </row>
    <row r="3230" spans="2:6" ht="12.75" hidden="1">
      <c r="B3230" s="278"/>
      <c r="F3230" s="85"/>
    </row>
    <row r="3231" spans="2:6" ht="12.75" hidden="1">
      <c r="B3231" s="278"/>
      <c r="F3231" s="85"/>
    </row>
    <row r="3232" spans="2:6" ht="12.75" hidden="1">
      <c r="B3232" s="278"/>
      <c r="F3232" s="85"/>
    </row>
    <row r="3233" spans="2:6" ht="12.75" hidden="1">
      <c r="B3233" s="278"/>
      <c r="F3233" s="85"/>
    </row>
    <row r="3234" spans="2:6" ht="12.75" hidden="1">
      <c r="B3234" s="278"/>
      <c r="F3234" s="85"/>
    </row>
    <row r="3235" spans="2:6" ht="12.75" hidden="1">
      <c r="B3235" s="278"/>
      <c r="F3235" s="85"/>
    </row>
    <row r="3236" spans="2:6" ht="12.75" hidden="1">
      <c r="B3236" s="278"/>
      <c r="F3236" s="85"/>
    </row>
    <row r="3237" spans="2:6" ht="12.75" hidden="1">
      <c r="B3237" s="278"/>
      <c r="F3237" s="85"/>
    </row>
    <row r="3238" spans="2:6" ht="12.75" hidden="1">
      <c r="B3238" s="278"/>
      <c r="F3238" s="85"/>
    </row>
    <row r="3239" spans="2:6" ht="12.75" hidden="1">
      <c r="B3239" s="278"/>
      <c r="F3239" s="85"/>
    </row>
    <row r="3240" spans="2:6" ht="12.75" hidden="1">
      <c r="B3240" s="278"/>
      <c r="F3240" s="85"/>
    </row>
    <row r="3241" spans="2:6" ht="12.75" hidden="1">
      <c r="B3241" s="278"/>
      <c r="F3241" s="85"/>
    </row>
    <row r="3242" spans="2:6" ht="12.75" hidden="1">
      <c r="B3242" s="278"/>
      <c r="F3242" s="85"/>
    </row>
    <row r="3243" spans="2:6" ht="12.75" hidden="1">
      <c r="B3243" s="278"/>
      <c r="F3243" s="85"/>
    </row>
    <row r="3244" spans="2:6" ht="12.75" hidden="1">
      <c r="B3244" s="278"/>
      <c r="F3244" s="85"/>
    </row>
    <row r="3245" spans="2:6" ht="12.75" hidden="1">
      <c r="B3245" s="278"/>
      <c r="F3245" s="85"/>
    </row>
    <row r="3246" spans="2:6" ht="12.75" hidden="1">
      <c r="B3246" s="278"/>
      <c r="F3246" s="85"/>
    </row>
    <row r="3247" spans="2:6" ht="12.75" hidden="1">
      <c r="B3247" s="278"/>
      <c r="F3247" s="85"/>
    </row>
    <row r="3248" spans="2:6" ht="12.75" hidden="1">
      <c r="B3248" s="278"/>
      <c r="F3248" s="85"/>
    </row>
    <row r="3249" spans="2:6" ht="12.75" hidden="1">
      <c r="B3249" s="278"/>
      <c r="F3249" s="85"/>
    </row>
    <row r="3250" spans="2:6" ht="12.75" hidden="1">
      <c r="B3250" s="278"/>
      <c r="F3250" s="85"/>
    </row>
    <row r="3251" spans="2:6" ht="12.75" hidden="1">
      <c r="B3251" s="278"/>
      <c r="F3251" s="85"/>
    </row>
    <row r="3252" spans="2:6" ht="12.75" hidden="1">
      <c r="B3252" s="278"/>
      <c r="F3252" s="85"/>
    </row>
    <row r="3253" spans="2:6" ht="12.75" hidden="1">
      <c r="B3253" s="278"/>
      <c r="F3253" s="85"/>
    </row>
    <row r="3254" spans="2:6" ht="12.75" hidden="1">
      <c r="B3254" s="278"/>
      <c r="F3254" s="85"/>
    </row>
    <row r="3255" spans="2:6" ht="12.75" hidden="1">
      <c r="B3255" s="278"/>
      <c r="F3255" s="85"/>
    </row>
    <row r="3256" spans="2:6" ht="12.75" hidden="1">
      <c r="B3256" s="278"/>
      <c r="F3256" s="85"/>
    </row>
    <row r="3257" spans="2:6" ht="12.75" hidden="1">
      <c r="B3257" s="278"/>
      <c r="F3257" s="85"/>
    </row>
    <row r="3258" spans="2:6" ht="12.75" hidden="1">
      <c r="B3258" s="278"/>
      <c r="F3258" s="85"/>
    </row>
    <row r="3259" spans="2:6" ht="12.75" hidden="1">
      <c r="B3259" s="278"/>
      <c r="F3259" s="85"/>
    </row>
    <row r="3260" spans="2:6" ht="12.75" hidden="1">
      <c r="B3260" s="278"/>
      <c r="F3260" s="85"/>
    </row>
    <row r="3261" spans="2:6" ht="12.75" hidden="1">
      <c r="B3261" s="278"/>
      <c r="F3261" s="85"/>
    </row>
    <row r="3262" spans="2:6" ht="12.75" hidden="1">
      <c r="B3262" s="278"/>
      <c r="F3262" s="85"/>
    </row>
    <row r="3263" spans="2:6" ht="12.75" hidden="1">
      <c r="B3263" s="278"/>
      <c r="F3263" s="85"/>
    </row>
    <row r="3264" spans="2:6" ht="12.75" hidden="1">
      <c r="B3264" s="278"/>
      <c r="F3264" s="85"/>
    </row>
    <row r="3265" spans="2:6" ht="12.75" hidden="1">
      <c r="B3265" s="278"/>
      <c r="F3265" s="85"/>
    </row>
    <row r="3266" spans="2:6" ht="12.75" hidden="1">
      <c r="B3266" s="278"/>
      <c r="F3266" s="85"/>
    </row>
    <row r="3267" spans="2:6" ht="12.75" hidden="1">
      <c r="B3267" s="278"/>
      <c r="F3267" s="85"/>
    </row>
    <row r="3268" spans="2:6" ht="12.75" hidden="1">
      <c r="B3268" s="278"/>
      <c r="F3268" s="85"/>
    </row>
    <row r="3269" spans="2:6" ht="12.75" hidden="1">
      <c r="B3269" s="278"/>
      <c r="F3269" s="85"/>
    </row>
    <row r="3270" spans="2:6" ht="12.75" hidden="1">
      <c r="B3270" s="278"/>
      <c r="F3270" s="85"/>
    </row>
    <row r="3271" spans="2:6" ht="12.75" hidden="1">
      <c r="B3271" s="278"/>
      <c r="F3271" s="85"/>
    </row>
    <row r="3272" spans="2:6" ht="12.75" hidden="1">
      <c r="B3272" s="278"/>
      <c r="F3272" s="85"/>
    </row>
    <row r="3273" spans="2:6" ht="12.75" hidden="1">
      <c r="B3273" s="278"/>
      <c r="F3273" s="85"/>
    </row>
    <row r="3274" spans="2:6" ht="12.75" hidden="1">
      <c r="B3274" s="278"/>
      <c r="F3274" s="85"/>
    </row>
    <row r="3275" spans="2:6" ht="12.75" hidden="1">
      <c r="B3275" s="278"/>
      <c r="F3275" s="85"/>
    </row>
    <row r="3276" spans="2:6" ht="12.75" hidden="1">
      <c r="B3276" s="278"/>
      <c r="F3276" s="85"/>
    </row>
    <row r="3277" spans="2:6" ht="12.75" hidden="1">
      <c r="B3277" s="278"/>
      <c r="F3277" s="85"/>
    </row>
    <row r="3278" spans="2:6" ht="12.75" hidden="1">
      <c r="B3278" s="278"/>
      <c r="F3278" s="85"/>
    </row>
    <row r="3279" spans="2:6" ht="12.75" hidden="1">
      <c r="B3279" s="278"/>
      <c r="F3279" s="85"/>
    </row>
    <row r="3280" spans="2:6" ht="12.75" hidden="1">
      <c r="B3280" s="278"/>
      <c r="F3280" s="85"/>
    </row>
    <row r="3281" spans="2:6" ht="12.75" hidden="1">
      <c r="B3281" s="278"/>
      <c r="F3281" s="85"/>
    </row>
    <row r="3282" spans="2:6" ht="12.75" hidden="1">
      <c r="B3282" s="278"/>
      <c r="F3282" s="85"/>
    </row>
    <row r="3283" spans="2:6" ht="12.75" hidden="1">
      <c r="B3283" s="278"/>
      <c r="F3283" s="85"/>
    </row>
    <row r="3284" spans="2:6" ht="12.75" hidden="1">
      <c r="B3284" s="278"/>
      <c r="F3284" s="85"/>
    </row>
    <row r="3285" spans="2:6" ht="12.75" hidden="1">
      <c r="B3285" s="278"/>
      <c r="F3285" s="85"/>
    </row>
    <row r="3286" spans="2:6" ht="12.75" hidden="1">
      <c r="B3286" s="278"/>
      <c r="F3286" s="85"/>
    </row>
    <row r="3287" spans="2:6" ht="12.75" hidden="1">
      <c r="B3287" s="278"/>
      <c r="F3287" s="85"/>
    </row>
    <row r="3288" spans="2:6" ht="12.75" hidden="1">
      <c r="B3288" s="278"/>
      <c r="F3288" s="85"/>
    </row>
    <row r="3289" spans="2:6" ht="12.75" hidden="1">
      <c r="B3289" s="278"/>
      <c r="F3289" s="85"/>
    </row>
    <row r="3290" spans="2:6" ht="12.75" hidden="1">
      <c r="B3290" s="278"/>
      <c r="F3290" s="85"/>
    </row>
    <row r="3291" spans="2:6" ht="12.75" hidden="1">
      <c r="B3291" s="278"/>
      <c r="F3291" s="85"/>
    </row>
    <row r="3292" spans="2:6" ht="12.75" hidden="1">
      <c r="B3292" s="278"/>
      <c r="F3292" s="85"/>
    </row>
    <row r="3293" spans="2:6" ht="12.75" hidden="1">
      <c r="B3293" s="278"/>
      <c r="F3293" s="85"/>
    </row>
    <row r="3294" spans="2:6" ht="12.75" hidden="1">
      <c r="B3294" s="278"/>
      <c r="F3294" s="85"/>
    </row>
    <row r="3295" spans="2:6" ht="12.75" hidden="1">
      <c r="B3295" s="278"/>
      <c r="F3295" s="85"/>
    </row>
    <row r="3296" spans="2:6" ht="12.75" hidden="1">
      <c r="B3296" s="278"/>
      <c r="F3296" s="85"/>
    </row>
    <row r="3297" spans="2:6" ht="12.75" hidden="1">
      <c r="B3297" s="278"/>
      <c r="F3297" s="85"/>
    </row>
    <row r="3298" spans="2:6" ht="12.75" hidden="1">
      <c r="B3298" s="278"/>
      <c r="F3298" s="85"/>
    </row>
    <row r="3299" spans="2:6" ht="12.75" hidden="1">
      <c r="B3299" s="278"/>
      <c r="F3299" s="85"/>
    </row>
    <row r="3300" spans="2:6" ht="12.75" hidden="1">
      <c r="B3300" s="278"/>
      <c r="F3300" s="85"/>
    </row>
    <row r="3301" spans="2:6" ht="12.75" hidden="1">
      <c r="B3301" s="278"/>
      <c r="F3301" s="85"/>
    </row>
    <row r="3302" spans="2:6" ht="12.75" hidden="1">
      <c r="B3302" s="278"/>
      <c r="F3302" s="85"/>
    </row>
    <row r="3303" spans="2:6" ht="12.75" hidden="1">
      <c r="B3303" s="278"/>
      <c r="F3303" s="85"/>
    </row>
    <row r="3304" spans="2:6" ht="12.75" hidden="1">
      <c r="B3304" s="278"/>
      <c r="F3304" s="85"/>
    </row>
    <row r="3305" spans="2:6" ht="12.75" hidden="1">
      <c r="B3305" s="278"/>
      <c r="F3305" s="85"/>
    </row>
    <row r="3306" spans="2:6" ht="12.75" hidden="1">
      <c r="B3306" s="278"/>
      <c r="F3306" s="85"/>
    </row>
    <row r="3307" spans="2:6" ht="12.75" hidden="1">
      <c r="B3307" s="278"/>
      <c r="F3307" s="85"/>
    </row>
    <row r="3308" spans="2:6" ht="12.75" hidden="1">
      <c r="B3308" s="278"/>
      <c r="F3308" s="85"/>
    </row>
    <row r="3309" spans="2:6" ht="12.75" hidden="1">
      <c r="B3309" s="278"/>
      <c r="F3309" s="85"/>
    </row>
    <row r="3310" spans="2:6" ht="12.75" hidden="1">
      <c r="B3310" s="278"/>
      <c r="F3310" s="85"/>
    </row>
    <row r="3311" spans="2:6" ht="12.75" hidden="1">
      <c r="B3311" s="278"/>
      <c r="F3311" s="85"/>
    </row>
    <row r="3312" spans="2:6" ht="12.75" hidden="1">
      <c r="B3312" s="278"/>
      <c r="F3312" s="85"/>
    </row>
    <row r="3313" spans="2:6" ht="12.75" hidden="1">
      <c r="B3313" s="278"/>
      <c r="F3313" s="85"/>
    </row>
    <row r="3314" spans="2:6" ht="12.75" hidden="1">
      <c r="B3314" s="278"/>
      <c r="F3314" s="85"/>
    </row>
    <row r="3315" spans="2:6" ht="12.75" hidden="1">
      <c r="B3315" s="278"/>
      <c r="F3315" s="85"/>
    </row>
    <row r="3316" spans="2:6" ht="12.75" hidden="1">
      <c r="B3316" s="278"/>
      <c r="F3316" s="85"/>
    </row>
    <row r="3317" spans="2:6" ht="12.75" hidden="1">
      <c r="B3317" s="278"/>
      <c r="F3317" s="85"/>
    </row>
    <row r="3318" spans="2:6" ht="12.75" hidden="1">
      <c r="B3318" s="278"/>
      <c r="F3318" s="85"/>
    </row>
    <row r="3319" spans="2:6" ht="12.75" hidden="1">
      <c r="B3319" s="278"/>
      <c r="F3319" s="85"/>
    </row>
    <row r="3320" spans="2:6" ht="12.75" hidden="1">
      <c r="B3320" s="278"/>
      <c r="F3320" s="85"/>
    </row>
    <row r="3321" spans="2:6" ht="12.75" hidden="1">
      <c r="B3321" s="278"/>
      <c r="F3321" s="85"/>
    </row>
    <row r="3322" spans="2:6" ht="12.75" hidden="1">
      <c r="B3322" s="278"/>
      <c r="F3322" s="85"/>
    </row>
    <row r="3323" spans="2:6" ht="12.75" hidden="1">
      <c r="B3323" s="278"/>
      <c r="F3323" s="85"/>
    </row>
    <row r="3324" spans="2:6" ht="12.75" hidden="1">
      <c r="B3324" s="278"/>
      <c r="F3324" s="85"/>
    </row>
    <row r="3325" spans="2:6" ht="12.75" hidden="1">
      <c r="B3325" s="278"/>
      <c r="F3325" s="85"/>
    </row>
    <row r="3326" spans="2:6" ht="12.75" hidden="1">
      <c r="B3326" s="278"/>
      <c r="F3326" s="85"/>
    </row>
    <row r="3327" spans="2:6" ht="12.75" hidden="1">
      <c r="B3327" s="278"/>
      <c r="F3327" s="85"/>
    </row>
    <row r="3328" spans="2:6" ht="12.75" hidden="1">
      <c r="B3328" s="278"/>
      <c r="F3328" s="85"/>
    </row>
    <row r="3329" spans="2:6" ht="12.75" hidden="1">
      <c r="B3329" s="278"/>
      <c r="F3329" s="85"/>
    </row>
    <row r="3330" spans="2:6" ht="12.75" hidden="1">
      <c r="B3330" s="278"/>
      <c r="F3330" s="85"/>
    </row>
    <row r="3331" spans="2:6" ht="12.75" hidden="1">
      <c r="B3331" s="278"/>
      <c r="F3331" s="85"/>
    </row>
    <row r="3332" spans="2:6" ht="12.75" hidden="1">
      <c r="B3332" s="278"/>
      <c r="F3332" s="85"/>
    </row>
    <row r="3333" spans="2:6" ht="12.75" hidden="1">
      <c r="B3333" s="278"/>
      <c r="F3333" s="85"/>
    </row>
    <row r="3334" spans="2:6" ht="12.75" hidden="1">
      <c r="B3334" s="278"/>
      <c r="F3334" s="85"/>
    </row>
    <row r="3335" spans="2:6" ht="12.75" hidden="1">
      <c r="B3335" s="278"/>
      <c r="F3335" s="85"/>
    </row>
    <row r="3336" spans="2:6" ht="12.75" hidden="1">
      <c r="B3336" s="278"/>
      <c r="F3336" s="85"/>
    </row>
    <row r="3337" spans="2:6" ht="12.75" hidden="1">
      <c r="B3337" s="278"/>
      <c r="F3337" s="85"/>
    </row>
    <row r="3338" spans="2:6" ht="12.75" hidden="1">
      <c r="B3338" s="278"/>
      <c r="F3338" s="85"/>
    </row>
    <row r="3339" spans="2:6" ht="12.75" hidden="1">
      <c r="B3339" s="278"/>
      <c r="F3339" s="85"/>
    </row>
    <row r="3340" spans="2:6" ht="12.75" hidden="1">
      <c r="B3340" s="278"/>
      <c r="F3340" s="85"/>
    </row>
    <row r="3341" spans="2:6" ht="12.75" hidden="1">
      <c r="B3341" s="278"/>
      <c r="F3341" s="85"/>
    </row>
    <row r="3342" spans="2:6" ht="12.75" hidden="1">
      <c r="B3342" s="278"/>
      <c r="F3342" s="85"/>
    </row>
    <row r="3343" spans="2:6" ht="12.75" hidden="1">
      <c r="B3343" s="278"/>
      <c r="F3343" s="85"/>
    </row>
    <row r="3344" spans="2:6" ht="12.75" hidden="1">
      <c r="B3344" s="278"/>
      <c r="F3344" s="85"/>
    </row>
    <row r="3345" spans="2:6" ht="12.75" hidden="1">
      <c r="B3345" s="278"/>
      <c r="F3345" s="85"/>
    </row>
    <row r="3346" spans="2:6" ht="12.75" hidden="1">
      <c r="B3346" s="278"/>
      <c r="F3346" s="85"/>
    </row>
    <row r="3347" spans="2:6" ht="12.75" hidden="1">
      <c r="B3347" s="278"/>
      <c r="F3347" s="85"/>
    </row>
    <row r="3348" spans="2:6" ht="12.75" hidden="1">
      <c r="B3348" s="278"/>
      <c r="F3348" s="85"/>
    </row>
    <row r="3349" spans="2:6" ht="12.75" hidden="1">
      <c r="B3349" s="278"/>
      <c r="F3349" s="85"/>
    </row>
    <row r="3350" spans="2:6" ht="12.75" hidden="1">
      <c r="B3350" s="278"/>
      <c r="F3350" s="85"/>
    </row>
    <row r="3351" spans="2:6" ht="12.75" hidden="1">
      <c r="B3351" s="278"/>
      <c r="F3351" s="85"/>
    </row>
    <row r="3352" spans="2:6" ht="12.75" hidden="1">
      <c r="B3352" s="278"/>
      <c r="F3352" s="85"/>
    </row>
    <row r="3353" spans="2:6" ht="12.75" hidden="1">
      <c r="B3353" s="278"/>
      <c r="F3353" s="85"/>
    </row>
    <row r="3354" spans="2:6" ht="12.75" hidden="1">
      <c r="B3354" s="278"/>
      <c r="F3354" s="85"/>
    </row>
    <row r="3355" spans="2:6" ht="12.75" hidden="1">
      <c r="B3355" s="278"/>
      <c r="F3355" s="85"/>
    </row>
    <row r="3356" spans="2:6" ht="12.75" hidden="1">
      <c r="B3356" s="278"/>
      <c r="F3356" s="85"/>
    </row>
    <row r="3357" spans="2:6" ht="12.75" hidden="1">
      <c r="B3357" s="278"/>
      <c r="F3357" s="85"/>
    </row>
    <row r="3358" spans="2:6" ht="12.75" hidden="1">
      <c r="B3358" s="278"/>
      <c r="F3358" s="85"/>
    </row>
    <row r="3359" spans="2:6" ht="12.75" hidden="1">
      <c r="B3359" s="278"/>
      <c r="F3359" s="85"/>
    </row>
    <row r="3360" spans="2:6" ht="12.75" hidden="1">
      <c r="B3360" s="278"/>
      <c r="F3360" s="85"/>
    </row>
    <row r="3361" spans="2:6" ht="12.75" hidden="1">
      <c r="B3361" s="278"/>
      <c r="F3361" s="85"/>
    </row>
    <row r="3362" spans="2:6" ht="12.75" hidden="1">
      <c r="B3362" s="278"/>
      <c r="F3362" s="85"/>
    </row>
    <row r="3363" spans="2:6" ht="12.75" hidden="1">
      <c r="B3363" s="278"/>
      <c r="F3363" s="85"/>
    </row>
    <row r="3364" spans="2:6" ht="12.75" hidden="1">
      <c r="B3364" s="278"/>
      <c r="F3364" s="85"/>
    </row>
    <row r="3365" spans="2:6" ht="12.75" hidden="1">
      <c r="B3365" s="278"/>
      <c r="F3365" s="85"/>
    </row>
    <row r="3366" spans="2:6" ht="12.75" hidden="1">
      <c r="B3366" s="278"/>
      <c r="F3366" s="85"/>
    </row>
    <row r="3367" spans="2:6" ht="12.75" hidden="1">
      <c r="B3367" s="278"/>
      <c r="F3367" s="85"/>
    </row>
    <row r="3368" spans="2:6" ht="12.75" hidden="1">
      <c r="B3368" s="278"/>
      <c r="F3368" s="85"/>
    </row>
    <row r="3369" spans="2:6" ht="12.75" hidden="1">
      <c r="B3369" s="278"/>
      <c r="F3369" s="85"/>
    </row>
    <row r="3370" spans="2:6" ht="12.75" hidden="1">
      <c r="B3370" s="278"/>
      <c r="F3370" s="85"/>
    </row>
    <row r="3371" spans="2:6" ht="12.75" hidden="1">
      <c r="B3371" s="278"/>
      <c r="F3371" s="85"/>
    </row>
    <row r="3372" spans="2:6" ht="12.75" hidden="1">
      <c r="B3372" s="278"/>
      <c r="F3372" s="85"/>
    </row>
    <row r="3373" spans="2:6" ht="12.75" hidden="1">
      <c r="B3373" s="278"/>
      <c r="F3373" s="85"/>
    </row>
    <row r="3374" spans="2:6" ht="12.75" hidden="1">
      <c r="B3374" s="278"/>
      <c r="F3374" s="85"/>
    </row>
    <row r="3375" spans="2:6" ht="12.75" hidden="1">
      <c r="B3375" s="278"/>
      <c r="F3375" s="85"/>
    </row>
    <row r="3376" spans="2:6" ht="12.75" hidden="1">
      <c r="B3376" s="278"/>
      <c r="F3376" s="85"/>
    </row>
    <row r="3377" spans="2:6" ht="12.75" hidden="1">
      <c r="B3377" s="278"/>
      <c r="F3377" s="85"/>
    </row>
    <row r="3378" spans="2:6" ht="12.75" hidden="1">
      <c r="B3378" s="278"/>
      <c r="F3378" s="85"/>
    </row>
    <row r="3379" spans="2:6" ht="12.75" hidden="1">
      <c r="B3379" s="278"/>
      <c r="F3379" s="85"/>
    </row>
    <row r="3380" spans="2:6" ht="12.75" hidden="1">
      <c r="B3380" s="278"/>
      <c r="F3380" s="85"/>
    </row>
    <row r="3381" spans="2:6" ht="12.75" hidden="1">
      <c r="B3381" s="278"/>
      <c r="F3381" s="85"/>
    </row>
    <row r="3382" spans="2:6" ht="12.75" hidden="1">
      <c r="B3382" s="278"/>
      <c r="F3382" s="85"/>
    </row>
    <row r="3383" spans="2:6" ht="12.75" hidden="1">
      <c r="B3383" s="278"/>
      <c r="F3383" s="85"/>
    </row>
    <row r="3384" spans="2:6" ht="12.75" hidden="1">
      <c r="B3384" s="278"/>
      <c r="F3384" s="85"/>
    </row>
    <row r="3385" spans="2:6" ht="12.75" hidden="1">
      <c r="B3385" s="278"/>
      <c r="F3385" s="85"/>
    </row>
    <row r="3386" spans="2:6" ht="12.75" hidden="1">
      <c r="B3386" s="278"/>
      <c r="F3386" s="85"/>
    </row>
    <row r="3387" spans="2:6" ht="12.75" hidden="1">
      <c r="B3387" s="278"/>
      <c r="F3387" s="85"/>
    </row>
    <row r="3388" spans="2:6" ht="12.75" hidden="1">
      <c r="B3388" s="278"/>
      <c r="F3388" s="85"/>
    </row>
    <row r="3389" spans="2:6" ht="12.75" hidden="1">
      <c r="B3389" s="278"/>
      <c r="F3389" s="85"/>
    </row>
    <row r="3390" spans="2:6" ht="12.75" hidden="1">
      <c r="B3390" s="278"/>
      <c r="F3390" s="85"/>
    </row>
    <row r="3391" spans="2:6" ht="12.75" hidden="1">
      <c r="B3391" s="278"/>
      <c r="F3391" s="85"/>
    </row>
    <row r="3392" spans="2:6" ht="12.75" hidden="1">
      <c r="B3392" s="278"/>
      <c r="F3392" s="85"/>
    </row>
    <row r="3393" spans="2:6" ht="12.75" hidden="1">
      <c r="B3393" s="278"/>
      <c r="F3393" s="85"/>
    </row>
    <row r="3394" spans="2:6" ht="12.75" hidden="1">
      <c r="B3394" s="278"/>
      <c r="F3394" s="85"/>
    </row>
    <row r="3395" spans="2:6" ht="12.75" hidden="1">
      <c r="B3395" s="278"/>
      <c r="F3395" s="85"/>
    </row>
    <row r="3396" spans="2:6" ht="12.75" hidden="1">
      <c r="B3396" s="278"/>
      <c r="F3396" s="85"/>
    </row>
    <row r="3397" spans="2:6" ht="12.75" hidden="1">
      <c r="B3397" s="278"/>
      <c r="F3397" s="85"/>
    </row>
    <row r="3398" spans="2:6" ht="12.75" hidden="1">
      <c r="B3398" s="278"/>
      <c r="F3398" s="85"/>
    </row>
    <row r="3399" spans="2:6" ht="12.75" hidden="1">
      <c r="B3399" s="278"/>
      <c r="F3399" s="85"/>
    </row>
    <row r="3400" spans="2:6" ht="12.75" hidden="1">
      <c r="B3400" s="278"/>
      <c r="F3400" s="85"/>
    </row>
    <row r="3401" spans="2:6" ht="12.75" hidden="1">
      <c r="B3401" s="278"/>
      <c r="F3401" s="85"/>
    </row>
    <row r="3402" spans="2:6" ht="12.75" hidden="1">
      <c r="B3402" s="278"/>
      <c r="F3402" s="85"/>
    </row>
    <row r="3403" spans="2:6" ht="12.75" hidden="1">
      <c r="B3403" s="278"/>
      <c r="F3403" s="85"/>
    </row>
    <row r="3404" spans="2:6" ht="12.75" hidden="1">
      <c r="B3404" s="278"/>
      <c r="F3404" s="85"/>
    </row>
    <row r="3405" spans="2:6" ht="12.75" hidden="1">
      <c r="B3405" s="278"/>
      <c r="F3405" s="85"/>
    </row>
    <row r="3406" spans="2:6" ht="12.75" hidden="1">
      <c r="B3406" s="278"/>
      <c r="F3406" s="85"/>
    </row>
    <row r="3407" spans="1:13" s="60" customFormat="1" ht="12.75">
      <c r="A3407" s="1"/>
      <c r="B3407" s="278"/>
      <c r="C3407" s="1"/>
      <c r="D3407" s="1"/>
      <c r="E3407" s="1"/>
      <c r="F3407" s="85"/>
      <c r="G3407" s="30"/>
      <c r="H3407" s="5"/>
      <c r="I3407" s="4"/>
      <c r="J3407"/>
      <c r="K3407"/>
      <c r="L3407"/>
      <c r="M3407"/>
    </row>
    <row r="3408" spans="1:13" s="18" customFormat="1" ht="12.75">
      <c r="A3408" s="265"/>
      <c r="B3408" s="280">
        <v>990432</v>
      </c>
      <c r="C3408" s="205" t="s">
        <v>1360</v>
      </c>
      <c r="D3408" s="205" t="s">
        <v>1386</v>
      </c>
      <c r="E3408" s="205"/>
      <c r="F3408" s="267"/>
      <c r="G3408" s="267"/>
      <c r="H3408" s="35">
        <f>H3407-B3408</f>
        <v>-990432</v>
      </c>
      <c r="I3408" s="223">
        <f>+B3408/M3408</f>
        <v>2225.6898876404493</v>
      </c>
      <c r="J3408" s="268"/>
      <c r="K3408" s="269">
        <v>445</v>
      </c>
      <c r="L3408" s="264"/>
      <c r="M3408" s="269">
        <v>445</v>
      </c>
    </row>
    <row r="3409" spans="1:13" s="18" customFormat="1" ht="12.75">
      <c r="A3409" s="265"/>
      <c r="B3409" s="280">
        <v>994427</v>
      </c>
      <c r="C3409" s="205" t="s">
        <v>1360</v>
      </c>
      <c r="D3409" s="205" t="s">
        <v>1388</v>
      </c>
      <c r="E3409" s="205"/>
      <c r="F3409" s="267"/>
      <c r="G3409" s="267"/>
      <c r="H3409" s="35">
        <f>H3408-B3409</f>
        <v>-1984859</v>
      </c>
      <c r="I3409" s="223">
        <f>+B3409/M3409</f>
        <v>2260.0613636363637</v>
      </c>
      <c r="J3409" s="268"/>
      <c r="K3409" s="269">
        <v>440</v>
      </c>
      <c r="L3409" s="264"/>
      <c r="M3409" s="269">
        <v>440</v>
      </c>
    </row>
    <row r="3410" spans="1:13" s="18" customFormat="1" ht="12.75">
      <c r="A3410" s="265"/>
      <c r="B3410" s="280">
        <v>-2562166</v>
      </c>
      <c r="C3410" s="205" t="s">
        <v>1360</v>
      </c>
      <c r="D3410" s="205" t="s">
        <v>1531</v>
      </c>
      <c r="E3410" s="205"/>
      <c r="F3410" s="267"/>
      <c r="G3410" s="267"/>
      <c r="H3410" s="35">
        <f>H3409-B3410</f>
        <v>577307</v>
      </c>
      <c r="I3410" s="223">
        <f>+B3410/M3410</f>
        <v>-6028.6258823529415</v>
      </c>
      <c r="J3410" s="268"/>
      <c r="K3410" s="269">
        <v>425</v>
      </c>
      <c r="L3410" s="264"/>
      <c r="M3410" s="269">
        <v>425</v>
      </c>
    </row>
    <row r="3411" spans="1:13" s="18" customFormat="1" ht="12.75">
      <c r="A3411" s="265"/>
      <c r="B3411" s="280">
        <f>+B2937</f>
        <v>2302654</v>
      </c>
      <c r="C3411" s="205" t="s">
        <v>1360</v>
      </c>
      <c r="D3411" s="205" t="s">
        <v>1532</v>
      </c>
      <c r="E3411" s="205"/>
      <c r="F3411" s="267"/>
      <c r="G3411" s="267" t="s">
        <v>1527</v>
      </c>
      <c r="H3411" s="35">
        <f>H3410-B3411</f>
        <v>-1725347</v>
      </c>
      <c r="I3411" s="223">
        <f>+B3411/M3411</f>
        <v>5418.009411764706</v>
      </c>
      <c r="J3411" s="268"/>
      <c r="K3411" s="269">
        <v>425</v>
      </c>
      <c r="L3411" s="264"/>
      <c r="M3411" s="269">
        <v>425</v>
      </c>
    </row>
    <row r="3412" spans="1:13" s="18" customFormat="1" ht="12.75">
      <c r="A3412" s="270"/>
      <c r="B3412" s="281">
        <f>SUM(B3408:B3411)</f>
        <v>1725347</v>
      </c>
      <c r="C3412" s="212" t="s">
        <v>1360</v>
      </c>
      <c r="D3412" s="212" t="s">
        <v>1533</v>
      </c>
      <c r="E3412" s="212"/>
      <c r="F3412" s="272"/>
      <c r="G3412" s="272"/>
      <c r="H3412" s="110"/>
      <c r="I3412" s="216">
        <f>+B3412/M3412</f>
        <v>4059.64</v>
      </c>
      <c r="J3412" s="273"/>
      <c r="K3412" s="274">
        <v>425</v>
      </c>
      <c r="L3412" s="275"/>
      <c r="M3412" s="274">
        <v>425</v>
      </c>
    </row>
    <row r="3413" spans="2:6" ht="12.75">
      <c r="B3413" s="278"/>
      <c r="F3413" s="85"/>
    </row>
    <row r="3414" spans="2:6" ht="12.75">
      <c r="B3414" s="278"/>
      <c r="F3414" s="85"/>
    </row>
    <row r="3415" spans="1:13" s="18" customFormat="1" ht="12.75">
      <c r="A3415" s="265"/>
      <c r="B3415" s="282">
        <v>368600</v>
      </c>
      <c r="C3415" s="283" t="s">
        <v>1397</v>
      </c>
      <c r="D3415" s="283" t="s">
        <v>1386</v>
      </c>
      <c r="E3415" s="283"/>
      <c r="F3415" s="267"/>
      <c r="G3415" s="267"/>
      <c r="H3415" s="35">
        <f>H3414-B3415</f>
        <v>-368600</v>
      </c>
      <c r="I3415" s="223">
        <f>+B3415/M3415</f>
        <v>828.314606741573</v>
      </c>
      <c r="J3415" s="268"/>
      <c r="K3415" s="269">
        <v>445</v>
      </c>
      <c r="L3415" s="264"/>
      <c r="M3415" s="269">
        <v>445</v>
      </c>
    </row>
    <row r="3416" spans="1:13" s="18" customFormat="1" ht="12.75">
      <c r="A3416" s="265"/>
      <c r="B3416" s="282">
        <v>-617794</v>
      </c>
      <c r="C3416" s="283" t="s">
        <v>1397</v>
      </c>
      <c r="D3416" s="283" t="s">
        <v>1387</v>
      </c>
      <c r="E3416" s="283"/>
      <c r="F3416" s="267"/>
      <c r="G3416" s="267"/>
      <c r="H3416" s="35">
        <f>H3415-B3416</f>
        <v>249194</v>
      </c>
      <c r="I3416" s="223">
        <f>+B3416/M3416</f>
        <v>-1404.0772727272727</v>
      </c>
      <c r="J3416" s="268"/>
      <c r="K3416" s="269">
        <v>440</v>
      </c>
      <c r="L3416" s="264"/>
      <c r="M3416" s="269">
        <v>440</v>
      </c>
    </row>
    <row r="3417" spans="1:13" s="18" customFormat="1" ht="12.75">
      <c r="A3417" s="265"/>
      <c r="B3417" s="282">
        <v>0</v>
      </c>
      <c r="C3417" s="283" t="s">
        <v>1397</v>
      </c>
      <c r="D3417" s="283" t="s">
        <v>1388</v>
      </c>
      <c r="E3417" s="283"/>
      <c r="F3417" s="267"/>
      <c r="G3417" s="267"/>
      <c r="H3417" s="35">
        <f>H3416-B3417</f>
        <v>249194</v>
      </c>
      <c r="I3417" s="223">
        <f>+B3417/M3417</f>
        <v>0</v>
      </c>
      <c r="J3417" s="268"/>
      <c r="K3417" s="269">
        <v>440</v>
      </c>
      <c r="L3417" s="264"/>
      <c r="M3417" s="269">
        <v>440</v>
      </c>
    </row>
    <row r="3418" spans="1:13" s="18" customFormat="1" ht="12.75">
      <c r="A3418" s="265"/>
      <c r="B3418" s="282">
        <f>+B2938</f>
        <v>240000</v>
      </c>
      <c r="C3418" s="283" t="s">
        <v>1397</v>
      </c>
      <c r="D3418" s="283" t="s">
        <v>1532</v>
      </c>
      <c r="E3418" s="283"/>
      <c r="F3418" s="267"/>
      <c r="G3418" s="267"/>
      <c r="H3418" s="35">
        <v>0</v>
      </c>
      <c r="I3418" s="223">
        <v>0</v>
      </c>
      <c r="J3418" s="268"/>
      <c r="K3418" s="269">
        <v>425</v>
      </c>
      <c r="L3418" s="264"/>
      <c r="M3418" s="269">
        <v>425</v>
      </c>
    </row>
    <row r="3419" spans="1:13" s="18" customFormat="1" ht="12.75">
      <c r="A3419" s="270"/>
      <c r="B3419" s="284">
        <f>SUM(B3415:B3418)</f>
        <v>-9194</v>
      </c>
      <c r="C3419" s="285" t="s">
        <v>1397</v>
      </c>
      <c r="D3419" s="285" t="s">
        <v>1533</v>
      </c>
      <c r="E3419" s="285"/>
      <c r="F3419" s="272"/>
      <c r="G3419" s="272"/>
      <c r="H3419" s="110"/>
      <c r="I3419" s="216">
        <f>+B3419/M3419</f>
        <v>-21.632941176470588</v>
      </c>
      <c r="J3419" s="273"/>
      <c r="K3419" s="274">
        <v>425</v>
      </c>
      <c r="L3419" s="275"/>
      <c r="M3419" s="274">
        <v>425</v>
      </c>
    </row>
    <row r="3420" spans="2:6" ht="12.75">
      <c r="B3420" s="278" t="s">
        <v>1528</v>
      </c>
      <c r="D3420" s="1" t="s">
        <v>1529</v>
      </c>
      <c r="F3420" s="85"/>
    </row>
    <row r="3421" spans="2:6" ht="12.75">
      <c r="B3421" s="278"/>
      <c r="F3421" s="85"/>
    </row>
    <row r="3422" spans="2:6" ht="12.75">
      <c r="B3422" s="278"/>
      <c r="C3422" s="235"/>
      <c r="F3422" s="85"/>
    </row>
    <row r="3423" spans="1:13" ht="12.75">
      <c r="A3423" s="15"/>
      <c r="B3423" s="278">
        <v>525000</v>
      </c>
      <c r="C3423" s="1" t="s">
        <v>1393</v>
      </c>
      <c r="D3423" s="1" t="s">
        <v>1394</v>
      </c>
      <c r="F3423" s="85" t="s">
        <v>1395</v>
      </c>
      <c r="G3423" s="30" t="s">
        <v>48</v>
      </c>
      <c r="H3423" s="5">
        <v>-525000</v>
      </c>
      <c r="I3423" s="25">
        <f>+B3423/M3423</f>
        <v>1193.1818181818182</v>
      </c>
      <c r="J3423" s="25"/>
      <c r="K3423" s="44">
        <v>440</v>
      </c>
      <c r="M3423" s="44">
        <v>440</v>
      </c>
    </row>
    <row r="3424" spans="1:13" ht="12.75">
      <c r="A3424" s="14"/>
      <c r="B3424" s="279">
        <v>525000</v>
      </c>
      <c r="C3424" s="14"/>
      <c r="D3424" s="14" t="s">
        <v>1394</v>
      </c>
      <c r="E3424" s="14"/>
      <c r="F3424" s="119"/>
      <c r="G3424" s="21"/>
      <c r="H3424" s="58">
        <v>0</v>
      </c>
      <c r="I3424" s="59">
        <f>+B3424/M3424</f>
        <v>1193.1818181818182</v>
      </c>
      <c r="J3424" s="59"/>
      <c r="K3424" s="61">
        <v>440</v>
      </c>
      <c r="L3424" s="60"/>
      <c r="M3424" s="61">
        <v>440</v>
      </c>
    </row>
    <row r="3425" spans="1:13" s="159" customFormat="1" ht="12.75" hidden="1">
      <c r="A3425" s="1"/>
      <c r="B3425" s="5">
        <f>SUM(B3423:B3424)</f>
        <v>1050000</v>
      </c>
      <c r="C3425" s="1"/>
      <c r="D3425" s="1"/>
      <c r="E3425" s="1"/>
      <c r="F3425" s="85"/>
      <c r="G3425" s="30"/>
      <c r="H3425" s="5"/>
      <c r="I3425" s="4"/>
      <c r="J3425"/>
      <c r="K3425"/>
      <c r="L3425"/>
      <c r="M3425"/>
    </row>
    <row r="3426" ht="12.75" hidden="1">
      <c r="F3426" s="85"/>
    </row>
    <row r="3427" spans="1:13" ht="12.75" hidden="1">
      <c r="A3427" s="286"/>
      <c r="B3427" s="287" t="e">
        <f>SUM(#REF!)</f>
        <v>#REF!</v>
      </c>
      <c r="C3427" s="288" t="s">
        <v>1398</v>
      </c>
      <c r="D3427" s="286"/>
      <c r="E3427" s="286"/>
      <c r="F3427" s="289"/>
      <c r="G3427" s="289" t="s">
        <v>1399</v>
      </c>
      <c r="H3427" s="118">
        <v>0</v>
      </c>
      <c r="I3427" s="290" t="e">
        <f>B3427/M3427</f>
        <v>#REF!</v>
      </c>
      <c r="J3427" s="291"/>
      <c r="K3427" s="292"/>
      <c r="L3427" s="291"/>
      <c r="M3427" s="291">
        <v>450</v>
      </c>
    </row>
    <row r="3428" spans="8:13" ht="12.75" hidden="1">
      <c r="H3428" s="5">
        <f aca="true" t="shared" si="204" ref="H3428:H3491">H3427-B3428</f>
        <v>0</v>
      </c>
      <c r="I3428" s="25">
        <f aca="true" t="shared" si="205" ref="I3428:I3491">+B3428/M3428</f>
        <v>0</v>
      </c>
      <c r="M3428" s="2">
        <v>500</v>
      </c>
    </row>
    <row r="3429" spans="8:13" ht="12.75" hidden="1">
      <c r="H3429" s="5">
        <f t="shared" si="204"/>
        <v>0</v>
      </c>
      <c r="I3429" s="25">
        <f t="shared" si="205"/>
        <v>0</v>
      </c>
      <c r="M3429" s="2">
        <v>500</v>
      </c>
    </row>
    <row r="3430" spans="8:13" ht="12.75" hidden="1">
      <c r="H3430" s="5">
        <f t="shared" si="204"/>
        <v>0</v>
      </c>
      <c r="I3430" s="25">
        <f t="shared" si="205"/>
        <v>0</v>
      </c>
      <c r="M3430" s="2">
        <v>500</v>
      </c>
    </row>
    <row r="3431" spans="8:13" ht="12.75" hidden="1">
      <c r="H3431" s="5">
        <f t="shared" si="204"/>
        <v>0</v>
      </c>
      <c r="I3431" s="25">
        <f t="shared" si="205"/>
        <v>0</v>
      </c>
      <c r="M3431" s="2">
        <v>500</v>
      </c>
    </row>
    <row r="3432" spans="8:13" ht="12.75" hidden="1">
      <c r="H3432" s="5">
        <f t="shared" si="204"/>
        <v>0</v>
      </c>
      <c r="I3432" s="25">
        <f t="shared" si="205"/>
        <v>0</v>
      </c>
      <c r="M3432" s="2">
        <v>500</v>
      </c>
    </row>
    <row r="3433" spans="8:13" ht="12.75" hidden="1">
      <c r="H3433" s="5">
        <f t="shared" si="204"/>
        <v>0</v>
      </c>
      <c r="I3433" s="25">
        <f t="shared" si="205"/>
        <v>0</v>
      </c>
      <c r="M3433" s="2">
        <v>500</v>
      </c>
    </row>
    <row r="3434" spans="8:13" ht="12.75" hidden="1">
      <c r="H3434" s="5">
        <f t="shared" si="204"/>
        <v>0</v>
      </c>
      <c r="I3434" s="25">
        <f t="shared" si="205"/>
        <v>0</v>
      </c>
      <c r="M3434" s="2">
        <v>500</v>
      </c>
    </row>
    <row r="3435" spans="8:13" ht="12.75" hidden="1">
      <c r="H3435" s="5">
        <f t="shared" si="204"/>
        <v>0</v>
      </c>
      <c r="I3435" s="25">
        <f t="shared" si="205"/>
        <v>0</v>
      </c>
      <c r="M3435" s="2">
        <v>500</v>
      </c>
    </row>
    <row r="3436" spans="8:13" ht="12.75" hidden="1">
      <c r="H3436" s="5">
        <f t="shared" si="204"/>
        <v>0</v>
      </c>
      <c r="I3436" s="25">
        <f t="shared" si="205"/>
        <v>0</v>
      </c>
      <c r="M3436" s="2">
        <v>500</v>
      </c>
    </row>
    <row r="3437" spans="8:13" ht="12.75" hidden="1">
      <c r="H3437" s="5">
        <f t="shared" si="204"/>
        <v>0</v>
      </c>
      <c r="I3437" s="25">
        <f t="shared" si="205"/>
        <v>0</v>
      </c>
      <c r="M3437" s="2">
        <v>500</v>
      </c>
    </row>
    <row r="3438" spans="8:13" ht="12.75" hidden="1">
      <c r="H3438" s="5">
        <f t="shared" si="204"/>
        <v>0</v>
      </c>
      <c r="I3438" s="25">
        <f t="shared" si="205"/>
        <v>0</v>
      </c>
      <c r="M3438" s="2">
        <v>500</v>
      </c>
    </row>
    <row r="3439" spans="8:13" ht="12.75" hidden="1">
      <c r="H3439" s="5">
        <f t="shared" si="204"/>
        <v>0</v>
      </c>
      <c r="I3439" s="25">
        <f t="shared" si="205"/>
        <v>0</v>
      </c>
      <c r="M3439" s="2">
        <v>500</v>
      </c>
    </row>
    <row r="3440" spans="8:13" ht="12.75" hidden="1">
      <c r="H3440" s="5">
        <f t="shared" si="204"/>
        <v>0</v>
      </c>
      <c r="I3440" s="25">
        <f t="shared" si="205"/>
        <v>0</v>
      </c>
      <c r="M3440" s="2">
        <v>500</v>
      </c>
    </row>
    <row r="3441" spans="8:13" ht="12.75" hidden="1">
      <c r="H3441" s="5">
        <f t="shared" si="204"/>
        <v>0</v>
      </c>
      <c r="I3441" s="25">
        <f t="shared" si="205"/>
        <v>0</v>
      </c>
      <c r="M3441" s="2">
        <v>500</v>
      </c>
    </row>
    <row r="3442" spans="8:13" ht="12.75" hidden="1">
      <c r="H3442" s="5">
        <f t="shared" si="204"/>
        <v>0</v>
      </c>
      <c r="I3442" s="25">
        <f t="shared" si="205"/>
        <v>0</v>
      </c>
      <c r="M3442" s="2">
        <v>500</v>
      </c>
    </row>
    <row r="3443" spans="8:13" ht="12.75" hidden="1">
      <c r="H3443" s="5">
        <f t="shared" si="204"/>
        <v>0</v>
      </c>
      <c r="I3443" s="25">
        <f t="shared" si="205"/>
        <v>0</v>
      </c>
      <c r="M3443" s="2">
        <v>500</v>
      </c>
    </row>
    <row r="3444" spans="8:13" ht="12.75" hidden="1">
      <c r="H3444" s="5">
        <f t="shared" si="204"/>
        <v>0</v>
      </c>
      <c r="I3444" s="25">
        <f t="shared" si="205"/>
        <v>0</v>
      </c>
      <c r="M3444" s="2">
        <v>500</v>
      </c>
    </row>
    <row r="3445" spans="8:13" ht="12.75" hidden="1">
      <c r="H3445" s="5">
        <f t="shared" si="204"/>
        <v>0</v>
      </c>
      <c r="I3445" s="25">
        <f t="shared" si="205"/>
        <v>0</v>
      </c>
      <c r="M3445" s="2">
        <v>500</v>
      </c>
    </row>
    <row r="3446" spans="8:13" ht="12.75" hidden="1">
      <c r="H3446" s="5">
        <f t="shared" si="204"/>
        <v>0</v>
      </c>
      <c r="I3446" s="25">
        <f t="shared" si="205"/>
        <v>0</v>
      </c>
      <c r="M3446" s="2">
        <v>500</v>
      </c>
    </row>
    <row r="3447" spans="8:13" ht="12.75" hidden="1">
      <c r="H3447" s="5">
        <f t="shared" si="204"/>
        <v>0</v>
      </c>
      <c r="I3447" s="25">
        <f t="shared" si="205"/>
        <v>0</v>
      </c>
      <c r="M3447" s="2">
        <v>500</v>
      </c>
    </row>
    <row r="3448" spans="8:13" ht="12.75" hidden="1">
      <c r="H3448" s="5">
        <f t="shared" si="204"/>
        <v>0</v>
      </c>
      <c r="I3448" s="25">
        <f t="shared" si="205"/>
        <v>0</v>
      </c>
      <c r="M3448" s="2">
        <v>500</v>
      </c>
    </row>
    <row r="3449" spans="8:13" ht="12.75" hidden="1">
      <c r="H3449" s="5">
        <f t="shared" si="204"/>
        <v>0</v>
      </c>
      <c r="I3449" s="25">
        <f t="shared" si="205"/>
        <v>0</v>
      </c>
      <c r="M3449" s="2">
        <v>500</v>
      </c>
    </row>
    <row r="3450" spans="8:13" ht="12.75" hidden="1">
      <c r="H3450" s="5">
        <f t="shared" si="204"/>
        <v>0</v>
      </c>
      <c r="I3450" s="25">
        <f t="shared" si="205"/>
        <v>0</v>
      </c>
      <c r="M3450" s="2">
        <v>500</v>
      </c>
    </row>
    <row r="3451" spans="8:13" ht="12.75" hidden="1">
      <c r="H3451" s="5">
        <f t="shared" si="204"/>
        <v>0</v>
      </c>
      <c r="I3451" s="25">
        <f t="shared" si="205"/>
        <v>0</v>
      </c>
      <c r="M3451" s="2">
        <v>500</v>
      </c>
    </row>
    <row r="3452" spans="8:13" ht="12.75" hidden="1">
      <c r="H3452" s="5">
        <f t="shared" si="204"/>
        <v>0</v>
      </c>
      <c r="I3452" s="25">
        <f t="shared" si="205"/>
        <v>0</v>
      </c>
      <c r="M3452" s="2">
        <v>500</v>
      </c>
    </row>
    <row r="3453" spans="8:13" ht="12.75" hidden="1">
      <c r="H3453" s="5">
        <f t="shared" si="204"/>
        <v>0</v>
      </c>
      <c r="I3453" s="25">
        <f t="shared" si="205"/>
        <v>0</v>
      </c>
      <c r="M3453" s="2">
        <v>500</v>
      </c>
    </row>
    <row r="3454" spans="8:13" ht="12.75" hidden="1">
      <c r="H3454" s="5">
        <f t="shared" si="204"/>
        <v>0</v>
      </c>
      <c r="I3454" s="25">
        <f t="shared" si="205"/>
        <v>0</v>
      </c>
      <c r="M3454" s="2">
        <v>500</v>
      </c>
    </row>
    <row r="3455" spans="8:13" ht="12.75" hidden="1">
      <c r="H3455" s="5">
        <f t="shared" si="204"/>
        <v>0</v>
      </c>
      <c r="I3455" s="25">
        <f t="shared" si="205"/>
        <v>0</v>
      </c>
      <c r="M3455" s="2">
        <v>500</v>
      </c>
    </row>
    <row r="3456" spans="8:13" ht="12.75" hidden="1">
      <c r="H3456" s="5">
        <f t="shared" si="204"/>
        <v>0</v>
      </c>
      <c r="I3456" s="25">
        <f t="shared" si="205"/>
        <v>0</v>
      </c>
      <c r="M3456" s="2">
        <v>500</v>
      </c>
    </row>
    <row r="3457" spans="8:13" ht="12.75" hidden="1">
      <c r="H3457" s="5">
        <f t="shared" si="204"/>
        <v>0</v>
      </c>
      <c r="I3457" s="25">
        <f t="shared" si="205"/>
        <v>0</v>
      </c>
      <c r="M3457" s="2">
        <v>500</v>
      </c>
    </row>
    <row r="3458" spans="8:13" ht="12.75" hidden="1">
      <c r="H3458" s="5">
        <f t="shared" si="204"/>
        <v>0</v>
      </c>
      <c r="I3458" s="25">
        <f t="shared" si="205"/>
        <v>0</v>
      </c>
      <c r="M3458" s="2">
        <v>500</v>
      </c>
    </row>
    <row r="3459" spans="8:13" ht="12.75" hidden="1">
      <c r="H3459" s="5">
        <f t="shared" si="204"/>
        <v>0</v>
      </c>
      <c r="I3459" s="25">
        <f t="shared" si="205"/>
        <v>0</v>
      </c>
      <c r="M3459" s="2">
        <v>500</v>
      </c>
    </row>
    <row r="3460" spans="8:13" ht="12.75" hidden="1">
      <c r="H3460" s="5">
        <f t="shared" si="204"/>
        <v>0</v>
      </c>
      <c r="I3460" s="25">
        <f t="shared" si="205"/>
        <v>0</v>
      </c>
      <c r="M3460" s="2">
        <v>500</v>
      </c>
    </row>
    <row r="3461" spans="8:13" ht="12.75" hidden="1">
      <c r="H3461" s="5">
        <f t="shared" si="204"/>
        <v>0</v>
      </c>
      <c r="I3461" s="25">
        <f t="shared" si="205"/>
        <v>0</v>
      </c>
      <c r="M3461" s="2">
        <v>500</v>
      </c>
    </row>
    <row r="3462" spans="8:13" ht="12.75" hidden="1">
      <c r="H3462" s="5">
        <f t="shared" si="204"/>
        <v>0</v>
      </c>
      <c r="I3462" s="25">
        <f t="shared" si="205"/>
        <v>0</v>
      </c>
      <c r="M3462" s="2">
        <v>500</v>
      </c>
    </row>
    <row r="3463" spans="8:13" ht="12.75" hidden="1">
      <c r="H3463" s="5">
        <f t="shared" si="204"/>
        <v>0</v>
      </c>
      <c r="I3463" s="25">
        <f t="shared" si="205"/>
        <v>0</v>
      </c>
      <c r="M3463" s="2">
        <v>500</v>
      </c>
    </row>
    <row r="3464" spans="8:13" ht="12.75" hidden="1">
      <c r="H3464" s="5">
        <f t="shared" si="204"/>
        <v>0</v>
      </c>
      <c r="I3464" s="25">
        <f t="shared" si="205"/>
        <v>0</v>
      </c>
      <c r="M3464" s="2">
        <v>500</v>
      </c>
    </row>
    <row r="3465" spans="8:13" ht="12.75" hidden="1">
      <c r="H3465" s="5">
        <f t="shared" si="204"/>
        <v>0</v>
      </c>
      <c r="I3465" s="25">
        <f t="shared" si="205"/>
        <v>0</v>
      </c>
      <c r="M3465" s="2">
        <v>500</v>
      </c>
    </row>
    <row r="3466" spans="8:13" ht="12.75" hidden="1">
      <c r="H3466" s="5">
        <f t="shared" si="204"/>
        <v>0</v>
      </c>
      <c r="I3466" s="25">
        <f t="shared" si="205"/>
        <v>0</v>
      </c>
      <c r="M3466" s="2">
        <v>500</v>
      </c>
    </row>
    <row r="3467" spans="8:13" ht="12.75" hidden="1">
      <c r="H3467" s="5">
        <f t="shared" si="204"/>
        <v>0</v>
      </c>
      <c r="I3467" s="25">
        <f t="shared" si="205"/>
        <v>0</v>
      </c>
      <c r="M3467" s="2">
        <v>500</v>
      </c>
    </row>
    <row r="3468" spans="8:13" ht="12.75" hidden="1">
      <c r="H3468" s="5">
        <f t="shared" si="204"/>
        <v>0</v>
      </c>
      <c r="I3468" s="25">
        <f t="shared" si="205"/>
        <v>0</v>
      </c>
      <c r="M3468" s="2">
        <v>500</v>
      </c>
    </row>
    <row r="3469" spans="8:13" ht="12.75" hidden="1">
      <c r="H3469" s="5">
        <f t="shared" si="204"/>
        <v>0</v>
      </c>
      <c r="I3469" s="25">
        <f t="shared" si="205"/>
        <v>0</v>
      </c>
      <c r="M3469" s="2">
        <v>500</v>
      </c>
    </row>
    <row r="3470" spans="8:13" ht="12.75" hidden="1">
      <c r="H3470" s="5">
        <f t="shared" si="204"/>
        <v>0</v>
      </c>
      <c r="I3470" s="25">
        <f t="shared" si="205"/>
        <v>0</v>
      </c>
      <c r="M3470" s="2">
        <v>500</v>
      </c>
    </row>
    <row r="3471" spans="8:13" ht="12.75" hidden="1">
      <c r="H3471" s="5">
        <f t="shared" si="204"/>
        <v>0</v>
      </c>
      <c r="I3471" s="25">
        <f t="shared" si="205"/>
        <v>0</v>
      </c>
      <c r="M3471" s="2">
        <v>500</v>
      </c>
    </row>
    <row r="3472" spans="8:13" ht="12.75" hidden="1">
      <c r="H3472" s="5">
        <f t="shared" si="204"/>
        <v>0</v>
      </c>
      <c r="I3472" s="25">
        <f t="shared" si="205"/>
        <v>0</v>
      </c>
      <c r="M3472" s="2">
        <v>500</v>
      </c>
    </row>
    <row r="3473" spans="8:13" ht="12.75" hidden="1">
      <c r="H3473" s="5">
        <f t="shared" si="204"/>
        <v>0</v>
      </c>
      <c r="I3473" s="25">
        <f t="shared" si="205"/>
        <v>0</v>
      </c>
      <c r="M3473" s="2">
        <v>500</v>
      </c>
    </row>
    <row r="3474" spans="8:13" ht="12.75" hidden="1">
      <c r="H3474" s="5">
        <f t="shared" si="204"/>
        <v>0</v>
      </c>
      <c r="I3474" s="25">
        <f t="shared" si="205"/>
        <v>0</v>
      </c>
      <c r="M3474" s="2">
        <v>500</v>
      </c>
    </row>
    <row r="3475" spans="8:13" ht="12.75" hidden="1">
      <c r="H3475" s="5">
        <f t="shared" si="204"/>
        <v>0</v>
      </c>
      <c r="I3475" s="25">
        <f t="shared" si="205"/>
        <v>0</v>
      </c>
      <c r="M3475" s="2">
        <v>500</v>
      </c>
    </row>
    <row r="3476" spans="8:13" ht="12.75" hidden="1">
      <c r="H3476" s="5">
        <f t="shared" si="204"/>
        <v>0</v>
      </c>
      <c r="I3476" s="25">
        <f t="shared" si="205"/>
        <v>0</v>
      </c>
      <c r="M3476" s="2">
        <v>500</v>
      </c>
    </row>
    <row r="3477" spans="8:13" ht="12.75" hidden="1">
      <c r="H3477" s="5">
        <f t="shared" si="204"/>
        <v>0</v>
      </c>
      <c r="I3477" s="25">
        <f t="shared" si="205"/>
        <v>0</v>
      </c>
      <c r="M3477" s="2">
        <v>500</v>
      </c>
    </row>
    <row r="3478" spans="8:13" ht="12.75" hidden="1">
      <c r="H3478" s="5">
        <f t="shared" si="204"/>
        <v>0</v>
      </c>
      <c r="I3478" s="25">
        <f t="shared" si="205"/>
        <v>0</v>
      </c>
      <c r="M3478" s="2">
        <v>500</v>
      </c>
    </row>
    <row r="3479" spans="8:13" ht="12.75" hidden="1">
      <c r="H3479" s="5">
        <f t="shared" si="204"/>
        <v>0</v>
      </c>
      <c r="I3479" s="25">
        <f t="shared" si="205"/>
        <v>0</v>
      </c>
      <c r="M3479" s="2">
        <v>500</v>
      </c>
    </row>
    <row r="3480" spans="8:13" ht="12.75" hidden="1">
      <c r="H3480" s="5">
        <f t="shared" si="204"/>
        <v>0</v>
      </c>
      <c r="I3480" s="25">
        <f t="shared" si="205"/>
        <v>0</v>
      </c>
      <c r="M3480" s="2">
        <v>500</v>
      </c>
    </row>
    <row r="3481" spans="8:13" ht="12.75" hidden="1">
      <c r="H3481" s="5">
        <f t="shared" si="204"/>
        <v>0</v>
      </c>
      <c r="I3481" s="25">
        <f t="shared" si="205"/>
        <v>0</v>
      </c>
      <c r="M3481" s="2">
        <v>500</v>
      </c>
    </row>
    <row r="3482" spans="8:13" ht="12.75" hidden="1">
      <c r="H3482" s="5">
        <f t="shared" si="204"/>
        <v>0</v>
      </c>
      <c r="I3482" s="25">
        <f t="shared" si="205"/>
        <v>0</v>
      </c>
      <c r="M3482" s="2">
        <v>500</v>
      </c>
    </row>
    <row r="3483" spans="8:13" ht="12.75" hidden="1">
      <c r="H3483" s="5">
        <f t="shared" si="204"/>
        <v>0</v>
      </c>
      <c r="I3483" s="25">
        <f t="shared" si="205"/>
        <v>0</v>
      </c>
      <c r="M3483" s="2">
        <v>500</v>
      </c>
    </row>
    <row r="3484" spans="8:13" ht="12.75" hidden="1">
      <c r="H3484" s="5">
        <f t="shared" si="204"/>
        <v>0</v>
      </c>
      <c r="I3484" s="25">
        <f t="shared" si="205"/>
        <v>0</v>
      </c>
      <c r="M3484" s="2">
        <v>500</v>
      </c>
    </row>
    <row r="3485" spans="8:13" ht="12.75" hidden="1">
      <c r="H3485" s="5">
        <f t="shared" si="204"/>
        <v>0</v>
      </c>
      <c r="I3485" s="25">
        <f t="shared" si="205"/>
        <v>0</v>
      </c>
      <c r="M3485" s="2">
        <v>500</v>
      </c>
    </row>
    <row r="3486" spans="8:13" ht="12.75" hidden="1">
      <c r="H3486" s="5">
        <f t="shared" si="204"/>
        <v>0</v>
      </c>
      <c r="I3486" s="25">
        <f t="shared" si="205"/>
        <v>0</v>
      </c>
      <c r="M3486" s="2">
        <v>500</v>
      </c>
    </row>
    <row r="3487" spans="8:13" ht="12.75" hidden="1">
      <c r="H3487" s="5">
        <f t="shared" si="204"/>
        <v>0</v>
      </c>
      <c r="I3487" s="25">
        <f t="shared" si="205"/>
        <v>0</v>
      </c>
      <c r="M3487" s="2">
        <v>500</v>
      </c>
    </row>
    <row r="3488" spans="8:13" ht="12.75" hidden="1">
      <c r="H3488" s="5">
        <f t="shared" si="204"/>
        <v>0</v>
      </c>
      <c r="I3488" s="25">
        <f t="shared" si="205"/>
        <v>0</v>
      </c>
      <c r="M3488" s="2">
        <v>500</v>
      </c>
    </row>
    <row r="3489" spans="8:13" ht="12.75" hidden="1">
      <c r="H3489" s="5">
        <f t="shared" si="204"/>
        <v>0</v>
      </c>
      <c r="I3489" s="25">
        <f t="shared" si="205"/>
        <v>0</v>
      </c>
      <c r="M3489" s="2">
        <v>500</v>
      </c>
    </row>
    <row r="3490" spans="8:13" ht="12.75" hidden="1">
      <c r="H3490" s="5">
        <f t="shared" si="204"/>
        <v>0</v>
      </c>
      <c r="I3490" s="25">
        <f t="shared" si="205"/>
        <v>0</v>
      </c>
      <c r="M3490" s="2">
        <v>500</v>
      </c>
    </row>
    <row r="3491" spans="8:13" ht="12.75" hidden="1">
      <c r="H3491" s="5">
        <f t="shared" si="204"/>
        <v>0</v>
      </c>
      <c r="I3491" s="25">
        <f t="shared" si="205"/>
        <v>0</v>
      </c>
      <c r="M3491" s="2">
        <v>500</v>
      </c>
    </row>
    <row r="3492" spans="8:13" ht="12.75" hidden="1">
      <c r="H3492" s="5">
        <f aca="true" t="shared" si="206" ref="H3492:H3555">H3491-B3492</f>
        <v>0</v>
      </c>
      <c r="I3492" s="25">
        <f aca="true" t="shared" si="207" ref="I3492:I3555">+B3492/M3492</f>
        <v>0</v>
      </c>
      <c r="M3492" s="2">
        <v>500</v>
      </c>
    </row>
    <row r="3493" spans="8:13" ht="12.75" hidden="1">
      <c r="H3493" s="5">
        <f t="shared" si="206"/>
        <v>0</v>
      </c>
      <c r="I3493" s="25">
        <f t="shared" si="207"/>
        <v>0</v>
      </c>
      <c r="M3493" s="2">
        <v>500</v>
      </c>
    </row>
    <row r="3494" spans="8:13" ht="12.75" hidden="1">
      <c r="H3494" s="5">
        <f t="shared" si="206"/>
        <v>0</v>
      </c>
      <c r="I3494" s="25">
        <f t="shared" si="207"/>
        <v>0</v>
      </c>
      <c r="M3494" s="2">
        <v>500</v>
      </c>
    </row>
    <row r="3495" spans="8:13" ht="12.75" hidden="1">
      <c r="H3495" s="5">
        <f t="shared" si="206"/>
        <v>0</v>
      </c>
      <c r="I3495" s="25">
        <f t="shared" si="207"/>
        <v>0</v>
      </c>
      <c r="M3495" s="2">
        <v>500</v>
      </c>
    </row>
    <row r="3496" spans="8:13" ht="12.75" hidden="1">
      <c r="H3496" s="5">
        <f t="shared" si="206"/>
        <v>0</v>
      </c>
      <c r="I3496" s="25">
        <f t="shared" si="207"/>
        <v>0</v>
      </c>
      <c r="M3496" s="2">
        <v>500</v>
      </c>
    </row>
    <row r="3497" spans="8:13" ht="12.75" hidden="1">
      <c r="H3497" s="5">
        <f t="shared" si="206"/>
        <v>0</v>
      </c>
      <c r="I3497" s="25">
        <f t="shared" si="207"/>
        <v>0</v>
      </c>
      <c r="M3497" s="2">
        <v>500</v>
      </c>
    </row>
    <row r="3498" spans="8:13" ht="12.75" hidden="1">
      <c r="H3498" s="5">
        <f t="shared" si="206"/>
        <v>0</v>
      </c>
      <c r="I3498" s="25">
        <f t="shared" si="207"/>
        <v>0</v>
      </c>
      <c r="M3498" s="2">
        <v>500</v>
      </c>
    </row>
    <row r="3499" spans="8:13" ht="12.75" hidden="1">
      <c r="H3499" s="5">
        <f t="shared" si="206"/>
        <v>0</v>
      </c>
      <c r="I3499" s="25">
        <f t="shared" si="207"/>
        <v>0</v>
      </c>
      <c r="M3499" s="2">
        <v>500</v>
      </c>
    </row>
    <row r="3500" spans="2:13" ht="12.75" hidden="1">
      <c r="B3500" s="6"/>
      <c r="H3500" s="5">
        <f t="shared" si="206"/>
        <v>0</v>
      </c>
      <c r="I3500" s="25">
        <f t="shared" si="207"/>
        <v>0</v>
      </c>
      <c r="M3500" s="2">
        <v>500</v>
      </c>
    </row>
    <row r="3501" spans="8:13" ht="12.75" hidden="1">
      <c r="H3501" s="5">
        <f t="shared" si="206"/>
        <v>0</v>
      </c>
      <c r="I3501" s="25">
        <f t="shared" si="207"/>
        <v>0</v>
      </c>
      <c r="M3501" s="2">
        <v>500</v>
      </c>
    </row>
    <row r="3502" spans="8:13" ht="12.75" hidden="1">
      <c r="H3502" s="5">
        <f t="shared" si="206"/>
        <v>0</v>
      </c>
      <c r="I3502" s="25">
        <f t="shared" si="207"/>
        <v>0</v>
      </c>
      <c r="M3502" s="2">
        <v>500</v>
      </c>
    </row>
    <row r="3503" spans="8:13" ht="12.75" hidden="1">
      <c r="H3503" s="5">
        <f t="shared" si="206"/>
        <v>0</v>
      </c>
      <c r="I3503" s="25">
        <f t="shared" si="207"/>
        <v>0</v>
      </c>
      <c r="M3503" s="2">
        <v>500</v>
      </c>
    </row>
    <row r="3504" spans="8:13" ht="12.75" hidden="1">
      <c r="H3504" s="5">
        <f t="shared" si="206"/>
        <v>0</v>
      </c>
      <c r="I3504" s="25">
        <f t="shared" si="207"/>
        <v>0</v>
      </c>
      <c r="M3504" s="2">
        <v>500</v>
      </c>
    </row>
    <row r="3505" spans="2:13" ht="12.75" hidden="1">
      <c r="B3505" s="7"/>
      <c r="H3505" s="5">
        <f t="shared" si="206"/>
        <v>0</v>
      </c>
      <c r="I3505" s="25">
        <f t="shared" si="207"/>
        <v>0</v>
      </c>
      <c r="M3505" s="2">
        <v>500</v>
      </c>
    </row>
    <row r="3506" spans="3:13" ht="12.75" hidden="1">
      <c r="C3506" s="293"/>
      <c r="H3506" s="5">
        <f t="shared" si="206"/>
        <v>0</v>
      </c>
      <c r="I3506" s="25">
        <f t="shared" si="207"/>
        <v>0</v>
      </c>
      <c r="M3506" s="2">
        <v>500</v>
      </c>
    </row>
    <row r="3507" spans="8:13" ht="12.75" hidden="1">
      <c r="H3507" s="5">
        <f t="shared" si="206"/>
        <v>0</v>
      </c>
      <c r="I3507" s="25">
        <f t="shared" si="207"/>
        <v>0</v>
      </c>
      <c r="M3507" s="2">
        <v>500</v>
      </c>
    </row>
    <row r="3508" spans="2:13" ht="12.75" hidden="1">
      <c r="B3508" s="8"/>
      <c r="H3508" s="5">
        <f t="shared" si="206"/>
        <v>0</v>
      </c>
      <c r="I3508" s="25">
        <f t="shared" si="207"/>
        <v>0</v>
      </c>
      <c r="M3508" s="2">
        <v>500</v>
      </c>
    </row>
    <row r="3509" spans="8:13" ht="12.75" hidden="1">
      <c r="H3509" s="5">
        <f t="shared" si="206"/>
        <v>0</v>
      </c>
      <c r="I3509" s="25">
        <f t="shared" si="207"/>
        <v>0</v>
      </c>
      <c r="M3509" s="2">
        <v>500</v>
      </c>
    </row>
    <row r="3510" spans="8:13" ht="12.75" hidden="1">
      <c r="H3510" s="5">
        <f t="shared" si="206"/>
        <v>0</v>
      </c>
      <c r="I3510" s="25">
        <f t="shared" si="207"/>
        <v>0</v>
      </c>
      <c r="M3510" s="2">
        <v>500</v>
      </c>
    </row>
    <row r="3511" spans="8:13" ht="12.75" hidden="1">
      <c r="H3511" s="5">
        <f t="shared" si="206"/>
        <v>0</v>
      </c>
      <c r="I3511" s="25">
        <f t="shared" si="207"/>
        <v>0</v>
      </c>
      <c r="M3511" s="2">
        <v>500</v>
      </c>
    </row>
    <row r="3512" spans="8:13" ht="12.75" hidden="1">
      <c r="H3512" s="5">
        <f t="shared" si="206"/>
        <v>0</v>
      </c>
      <c r="I3512" s="25">
        <f t="shared" si="207"/>
        <v>0</v>
      </c>
      <c r="M3512" s="2">
        <v>500</v>
      </c>
    </row>
    <row r="3513" spans="8:13" ht="12.75" hidden="1">
      <c r="H3513" s="5">
        <f t="shared" si="206"/>
        <v>0</v>
      </c>
      <c r="I3513" s="25">
        <f t="shared" si="207"/>
        <v>0</v>
      </c>
      <c r="M3513" s="2">
        <v>500</v>
      </c>
    </row>
    <row r="3514" spans="8:13" ht="12.75" hidden="1">
      <c r="H3514" s="5">
        <f t="shared" si="206"/>
        <v>0</v>
      </c>
      <c r="I3514" s="25">
        <f t="shared" si="207"/>
        <v>0</v>
      </c>
      <c r="M3514" s="2">
        <v>500</v>
      </c>
    </row>
    <row r="3515" spans="8:13" ht="12.75" hidden="1">
      <c r="H3515" s="5">
        <f t="shared" si="206"/>
        <v>0</v>
      </c>
      <c r="I3515" s="25">
        <f t="shared" si="207"/>
        <v>0</v>
      </c>
      <c r="M3515" s="2">
        <v>500</v>
      </c>
    </row>
    <row r="3516" spans="8:13" ht="12.75" hidden="1">
      <c r="H3516" s="5">
        <f t="shared" si="206"/>
        <v>0</v>
      </c>
      <c r="I3516" s="25">
        <f t="shared" si="207"/>
        <v>0</v>
      </c>
      <c r="M3516" s="2">
        <v>500</v>
      </c>
    </row>
    <row r="3517" spans="8:13" ht="12.75" hidden="1">
      <c r="H3517" s="5">
        <f t="shared" si="206"/>
        <v>0</v>
      </c>
      <c r="I3517" s="25">
        <f t="shared" si="207"/>
        <v>0</v>
      </c>
      <c r="M3517" s="2">
        <v>500</v>
      </c>
    </row>
    <row r="3518" spans="8:13" ht="12.75" hidden="1">
      <c r="H3518" s="5">
        <f t="shared" si="206"/>
        <v>0</v>
      </c>
      <c r="I3518" s="25">
        <f t="shared" si="207"/>
        <v>0</v>
      </c>
      <c r="M3518" s="2">
        <v>500</v>
      </c>
    </row>
    <row r="3519" spans="8:13" ht="12.75" hidden="1">
      <c r="H3519" s="5">
        <f t="shared" si="206"/>
        <v>0</v>
      </c>
      <c r="I3519" s="25">
        <f t="shared" si="207"/>
        <v>0</v>
      </c>
      <c r="M3519" s="2">
        <v>500</v>
      </c>
    </row>
    <row r="3520" spans="8:13" ht="12.75" hidden="1">
      <c r="H3520" s="5">
        <f t="shared" si="206"/>
        <v>0</v>
      </c>
      <c r="I3520" s="25">
        <f t="shared" si="207"/>
        <v>0</v>
      </c>
      <c r="M3520" s="2">
        <v>500</v>
      </c>
    </row>
    <row r="3521" spans="8:13" ht="12.75" hidden="1">
      <c r="H3521" s="5">
        <f t="shared" si="206"/>
        <v>0</v>
      </c>
      <c r="I3521" s="25">
        <f t="shared" si="207"/>
        <v>0</v>
      </c>
      <c r="M3521" s="2">
        <v>500</v>
      </c>
    </row>
    <row r="3522" spans="8:13" ht="12.75" hidden="1">
      <c r="H3522" s="5">
        <f t="shared" si="206"/>
        <v>0</v>
      </c>
      <c r="I3522" s="25">
        <f t="shared" si="207"/>
        <v>0</v>
      </c>
      <c r="M3522" s="2">
        <v>500</v>
      </c>
    </row>
    <row r="3523" spans="8:13" ht="12.75" hidden="1">
      <c r="H3523" s="5">
        <f t="shared" si="206"/>
        <v>0</v>
      </c>
      <c r="I3523" s="25">
        <f t="shared" si="207"/>
        <v>0</v>
      </c>
      <c r="M3523" s="2">
        <v>500</v>
      </c>
    </row>
    <row r="3524" spans="8:13" ht="12.75" hidden="1">
      <c r="H3524" s="5">
        <f t="shared" si="206"/>
        <v>0</v>
      </c>
      <c r="I3524" s="25">
        <f t="shared" si="207"/>
        <v>0</v>
      </c>
      <c r="M3524" s="2">
        <v>500</v>
      </c>
    </row>
    <row r="3525" spans="8:13" ht="12.75" hidden="1">
      <c r="H3525" s="5">
        <f t="shared" si="206"/>
        <v>0</v>
      </c>
      <c r="I3525" s="25">
        <f t="shared" si="207"/>
        <v>0</v>
      </c>
      <c r="M3525" s="2">
        <v>500</v>
      </c>
    </row>
    <row r="3526" spans="8:13" ht="12.75" hidden="1">
      <c r="H3526" s="5">
        <f t="shared" si="206"/>
        <v>0</v>
      </c>
      <c r="I3526" s="25">
        <f t="shared" si="207"/>
        <v>0</v>
      </c>
      <c r="M3526" s="2">
        <v>500</v>
      </c>
    </row>
    <row r="3527" spans="2:13" ht="12.75" hidden="1">
      <c r="B3527" s="9"/>
      <c r="H3527" s="5">
        <f t="shared" si="206"/>
        <v>0</v>
      </c>
      <c r="I3527" s="25">
        <f t="shared" si="207"/>
        <v>0</v>
      </c>
      <c r="M3527" s="2">
        <v>500</v>
      </c>
    </row>
    <row r="3528" spans="2:13" ht="12.75" hidden="1">
      <c r="B3528" s="8"/>
      <c r="H3528" s="5">
        <f t="shared" si="206"/>
        <v>0</v>
      </c>
      <c r="I3528" s="25">
        <f t="shared" si="207"/>
        <v>0</v>
      </c>
      <c r="M3528" s="2">
        <v>500</v>
      </c>
    </row>
    <row r="3529" spans="2:13" ht="12.75" hidden="1">
      <c r="B3529" s="8"/>
      <c r="H3529" s="5">
        <f t="shared" si="206"/>
        <v>0</v>
      </c>
      <c r="I3529" s="25">
        <f t="shared" si="207"/>
        <v>0</v>
      </c>
      <c r="M3529" s="2">
        <v>500</v>
      </c>
    </row>
    <row r="3530" spans="8:13" ht="12.75" hidden="1">
      <c r="H3530" s="5">
        <f t="shared" si="206"/>
        <v>0</v>
      </c>
      <c r="I3530" s="25">
        <f t="shared" si="207"/>
        <v>0</v>
      </c>
      <c r="M3530" s="2">
        <v>500</v>
      </c>
    </row>
    <row r="3531" spans="2:13" ht="12.75" hidden="1">
      <c r="B3531" s="10"/>
      <c r="H3531" s="5">
        <f t="shared" si="206"/>
        <v>0</v>
      </c>
      <c r="I3531" s="25">
        <f t="shared" si="207"/>
        <v>0</v>
      </c>
      <c r="M3531" s="2">
        <v>500</v>
      </c>
    </row>
    <row r="3532" spans="2:13" ht="12.75" hidden="1">
      <c r="B3532" s="10"/>
      <c r="H3532" s="5">
        <f t="shared" si="206"/>
        <v>0</v>
      </c>
      <c r="I3532" s="25">
        <f t="shared" si="207"/>
        <v>0</v>
      </c>
      <c r="M3532" s="2">
        <v>500</v>
      </c>
    </row>
    <row r="3533" spans="2:13" ht="12.75" hidden="1">
      <c r="B3533" s="10"/>
      <c r="H3533" s="5">
        <f t="shared" si="206"/>
        <v>0</v>
      </c>
      <c r="I3533" s="25">
        <f t="shared" si="207"/>
        <v>0</v>
      </c>
      <c r="M3533" s="2">
        <v>500</v>
      </c>
    </row>
    <row r="3534" spans="2:13" ht="12.75" hidden="1">
      <c r="B3534" s="10"/>
      <c r="H3534" s="5">
        <f t="shared" si="206"/>
        <v>0</v>
      </c>
      <c r="I3534" s="25">
        <f t="shared" si="207"/>
        <v>0</v>
      </c>
      <c r="M3534" s="2">
        <v>500</v>
      </c>
    </row>
    <row r="3535" spans="2:13" ht="12.75" hidden="1">
      <c r="B3535" s="10"/>
      <c r="H3535" s="5">
        <f t="shared" si="206"/>
        <v>0</v>
      </c>
      <c r="I3535" s="25">
        <f t="shared" si="207"/>
        <v>0</v>
      </c>
      <c r="M3535" s="2">
        <v>500</v>
      </c>
    </row>
    <row r="3536" spans="2:13" ht="12.75" hidden="1">
      <c r="B3536" s="10"/>
      <c r="H3536" s="5">
        <f t="shared" si="206"/>
        <v>0</v>
      </c>
      <c r="I3536" s="25">
        <f t="shared" si="207"/>
        <v>0</v>
      </c>
      <c r="M3536" s="2">
        <v>500</v>
      </c>
    </row>
    <row r="3537" spans="2:13" ht="12.75" hidden="1">
      <c r="B3537" s="10"/>
      <c r="H3537" s="5">
        <f t="shared" si="206"/>
        <v>0</v>
      </c>
      <c r="I3537" s="25">
        <f t="shared" si="207"/>
        <v>0</v>
      </c>
      <c r="M3537" s="2">
        <v>500</v>
      </c>
    </row>
    <row r="3538" spans="2:13" ht="12.75" hidden="1">
      <c r="B3538" s="10"/>
      <c r="H3538" s="5">
        <f t="shared" si="206"/>
        <v>0</v>
      </c>
      <c r="I3538" s="25">
        <f t="shared" si="207"/>
        <v>0</v>
      </c>
      <c r="M3538" s="2">
        <v>500</v>
      </c>
    </row>
    <row r="3539" spans="2:13" ht="12.75" hidden="1">
      <c r="B3539" s="10"/>
      <c r="H3539" s="5">
        <f t="shared" si="206"/>
        <v>0</v>
      </c>
      <c r="I3539" s="25">
        <f t="shared" si="207"/>
        <v>0</v>
      </c>
      <c r="M3539" s="2">
        <v>500</v>
      </c>
    </row>
    <row r="3540" spans="2:13" ht="12.75" hidden="1">
      <c r="B3540" s="10"/>
      <c r="H3540" s="5">
        <f t="shared" si="206"/>
        <v>0</v>
      </c>
      <c r="I3540" s="25">
        <f t="shared" si="207"/>
        <v>0</v>
      </c>
      <c r="M3540" s="2">
        <v>500</v>
      </c>
    </row>
    <row r="3541" spans="2:13" ht="12.75" hidden="1">
      <c r="B3541" s="10"/>
      <c r="H3541" s="5">
        <f t="shared" si="206"/>
        <v>0</v>
      </c>
      <c r="I3541" s="25">
        <f t="shared" si="207"/>
        <v>0</v>
      </c>
      <c r="M3541" s="2">
        <v>500</v>
      </c>
    </row>
    <row r="3542" spans="2:13" ht="12.75" hidden="1">
      <c r="B3542" s="10"/>
      <c r="H3542" s="5">
        <f t="shared" si="206"/>
        <v>0</v>
      </c>
      <c r="I3542" s="25">
        <f t="shared" si="207"/>
        <v>0</v>
      </c>
      <c r="M3542" s="2">
        <v>500</v>
      </c>
    </row>
    <row r="3543" spans="8:13" ht="12.75" hidden="1">
      <c r="H3543" s="5">
        <f t="shared" si="206"/>
        <v>0</v>
      </c>
      <c r="I3543" s="25">
        <f t="shared" si="207"/>
        <v>0</v>
      </c>
      <c r="M3543" s="2">
        <v>500</v>
      </c>
    </row>
    <row r="3544" spans="8:13" ht="12.75" hidden="1">
      <c r="H3544" s="5">
        <f t="shared" si="206"/>
        <v>0</v>
      </c>
      <c r="I3544" s="25">
        <f t="shared" si="207"/>
        <v>0</v>
      </c>
      <c r="M3544" s="2">
        <v>500</v>
      </c>
    </row>
    <row r="3545" spans="8:13" ht="12.75" hidden="1">
      <c r="H3545" s="5">
        <f t="shared" si="206"/>
        <v>0</v>
      </c>
      <c r="I3545" s="25">
        <f t="shared" si="207"/>
        <v>0</v>
      </c>
      <c r="M3545" s="2">
        <v>500</v>
      </c>
    </row>
    <row r="3546" spans="8:13" ht="12.75" hidden="1">
      <c r="H3546" s="5">
        <f t="shared" si="206"/>
        <v>0</v>
      </c>
      <c r="I3546" s="25">
        <f t="shared" si="207"/>
        <v>0</v>
      </c>
      <c r="M3546" s="2">
        <v>500</v>
      </c>
    </row>
    <row r="3547" spans="8:13" ht="12.75" hidden="1">
      <c r="H3547" s="5">
        <f t="shared" si="206"/>
        <v>0</v>
      </c>
      <c r="I3547" s="25">
        <f t="shared" si="207"/>
        <v>0</v>
      </c>
      <c r="M3547" s="2">
        <v>500</v>
      </c>
    </row>
    <row r="3548" spans="8:13" ht="12.75" hidden="1">
      <c r="H3548" s="5">
        <f t="shared" si="206"/>
        <v>0</v>
      </c>
      <c r="I3548" s="25">
        <f t="shared" si="207"/>
        <v>0</v>
      </c>
      <c r="M3548" s="2">
        <v>500</v>
      </c>
    </row>
    <row r="3549" spans="8:13" ht="12.75" hidden="1">
      <c r="H3549" s="5">
        <f t="shared" si="206"/>
        <v>0</v>
      </c>
      <c r="I3549" s="25">
        <f t="shared" si="207"/>
        <v>0</v>
      </c>
      <c r="M3549" s="2">
        <v>500</v>
      </c>
    </row>
    <row r="3550" spans="8:13" ht="12.75" hidden="1">
      <c r="H3550" s="5">
        <f t="shared" si="206"/>
        <v>0</v>
      </c>
      <c r="I3550" s="25">
        <f t="shared" si="207"/>
        <v>0</v>
      </c>
      <c r="M3550" s="2">
        <v>500</v>
      </c>
    </row>
    <row r="3551" spans="8:13" ht="12.75" hidden="1">
      <c r="H3551" s="5">
        <f t="shared" si="206"/>
        <v>0</v>
      </c>
      <c r="I3551" s="25">
        <f t="shared" si="207"/>
        <v>0</v>
      </c>
      <c r="M3551" s="2">
        <v>500</v>
      </c>
    </row>
    <row r="3552" spans="8:13" ht="12.75" hidden="1">
      <c r="H3552" s="5">
        <f t="shared" si="206"/>
        <v>0</v>
      </c>
      <c r="I3552" s="25">
        <f t="shared" si="207"/>
        <v>0</v>
      </c>
      <c r="M3552" s="2">
        <v>500</v>
      </c>
    </row>
    <row r="3553" spans="8:13" ht="12.75" hidden="1">
      <c r="H3553" s="5">
        <f t="shared" si="206"/>
        <v>0</v>
      </c>
      <c r="I3553" s="25">
        <f t="shared" si="207"/>
        <v>0</v>
      </c>
      <c r="M3553" s="2">
        <v>500</v>
      </c>
    </row>
    <row r="3554" spans="8:13" ht="12.75" hidden="1">
      <c r="H3554" s="5">
        <f t="shared" si="206"/>
        <v>0</v>
      </c>
      <c r="I3554" s="25">
        <f t="shared" si="207"/>
        <v>0</v>
      </c>
      <c r="M3554" s="2">
        <v>500</v>
      </c>
    </row>
    <row r="3555" spans="8:13" ht="12.75" hidden="1">
      <c r="H3555" s="5">
        <f t="shared" si="206"/>
        <v>0</v>
      </c>
      <c r="I3555" s="25">
        <f t="shared" si="207"/>
        <v>0</v>
      </c>
      <c r="M3555" s="2">
        <v>500</v>
      </c>
    </row>
    <row r="3556" spans="8:13" ht="12.75" hidden="1">
      <c r="H3556" s="5">
        <f aca="true" t="shared" si="208" ref="H3556:H3619">H3555-B3556</f>
        <v>0</v>
      </c>
      <c r="I3556" s="25">
        <f aca="true" t="shared" si="209" ref="I3556:I3619">+B3556/M3556</f>
        <v>0</v>
      </c>
      <c r="M3556" s="2">
        <v>500</v>
      </c>
    </row>
    <row r="3557" spans="8:13" ht="12.75" hidden="1">
      <c r="H3557" s="5">
        <f t="shared" si="208"/>
        <v>0</v>
      </c>
      <c r="I3557" s="25">
        <f t="shared" si="209"/>
        <v>0</v>
      </c>
      <c r="M3557" s="2">
        <v>500</v>
      </c>
    </row>
    <row r="3558" spans="8:13" ht="12.75" hidden="1">
      <c r="H3558" s="5">
        <f t="shared" si="208"/>
        <v>0</v>
      </c>
      <c r="I3558" s="25">
        <f t="shared" si="209"/>
        <v>0</v>
      </c>
      <c r="M3558" s="2">
        <v>500</v>
      </c>
    </row>
    <row r="3559" spans="8:13" ht="12.75" hidden="1">
      <c r="H3559" s="5">
        <f t="shared" si="208"/>
        <v>0</v>
      </c>
      <c r="I3559" s="25">
        <f t="shared" si="209"/>
        <v>0</v>
      </c>
      <c r="M3559" s="2">
        <v>500</v>
      </c>
    </row>
    <row r="3560" spans="8:13" ht="12.75" hidden="1">
      <c r="H3560" s="5">
        <f t="shared" si="208"/>
        <v>0</v>
      </c>
      <c r="I3560" s="25">
        <f t="shared" si="209"/>
        <v>0</v>
      </c>
      <c r="M3560" s="2">
        <v>500</v>
      </c>
    </row>
    <row r="3561" spans="8:13" ht="12.75" hidden="1">
      <c r="H3561" s="5">
        <f t="shared" si="208"/>
        <v>0</v>
      </c>
      <c r="I3561" s="25">
        <f t="shared" si="209"/>
        <v>0</v>
      </c>
      <c r="M3561" s="2">
        <v>500</v>
      </c>
    </row>
    <row r="3562" spans="8:13" ht="12.75" hidden="1">
      <c r="H3562" s="5">
        <f t="shared" si="208"/>
        <v>0</v>
      </c>
      <c r="I3562" s="25">
        <f t="shared" si="209"/>
        <v>0</v>
      </c>
      <c r="M3562" s="2">
        <v>500</v>
      </c>
    </row>
    <row r="3563" spans="8:13" ht="12.75" hidden="1">
      <c r="H3563" s="5">
        <f t="shared" si="208"/>
        <v>0</v>
      </c>
      <c r="I3563" s="25">
        <f t="shared" si="209"/>
        <v>0</v>
      </c>
      <c r="M3563" s="2">
        <v>500</v>
      </c>
    </row>
    <row r="3564" spans="8:13" ht="12.75" hidden="1">
      <c r="H3564" s="5">
        <f t="shared" si="208"/>
        <v>0</v>
      </c>
      <c r="I3564" s="25">
        <f t="shared" si="209"/>
        <v>0</v>
      </c>
      <c r="M3564" s="2">
        <v>500</v>
      </c>
    </row>
    <row r="3565" spans="8:13" ht="12.75" hidden="1">
      <c r="H3565" s="5">
        <f t="shared" si="208"/>
        <v>0</v>
      </c>
      <c r="I3565" s="25">
        <f t="shared" si="209"/>
        <v>0</v>
      </c>
      <c r="M3565" s="2">
        <v>500</v>
      </c>
    </row>
    <row r="3566" spans="8:13" ht="12.75" hidden="1">
      <c r="H3566" s="5">
        <f t="shared" si="208"/>
        <v>0</v>
      </c>
      <c r="I3566" s="25">
        <f t="shared" si="209"/>
        <v>0</v>
      </c>
      <c r="M3566" s="2">
        <v>500</v>
      </c>
    </row>
    <row r="3567" spans="8:13" ht="12.75" hidden="1">
      <c r="H3567" s="5">
        <f t="shared" si="208"/>
        <v>0</v>
      </c>
      <c r="I3567" s="25">
        <f t="shared" si="209"/>
        <v>0</v>
      </c>
      <c r="M3567" s="2">
        <v>500</v>
      </c>
    </row>
    <row r="3568" spans="8:13" ht="12.75" hidden="1">
      <c r="H3568" s="5">
        <f t="shared" si="208"/>
        <v>0</v>
      </c>
      <c r="I3568" s="25">
        <f t="shared" si="209"/>
        <v>0</v>
      </c>
      <c r="M3568" s="2">
        <v>500</v>
      </c>
    </row>
    <row r="3569" spans="8:13" ht="12.75" hidden="1">
      <c r="H3569" s="5">
        <f t="shared" si="208"/>
        <v>0</v>
      </c>
      <c r="I3569" s="25">
        <f t="shared" si="209"/>
        <v>0</v>
      </c>
      <c r="M3569" s="2">
        <v>500</v>
      </c>
    </row>
    <row r="3570" spans="8:13" ht="12.75" hidden="1">
      <c r="H3570" s="5">
        <f t="shared" si="208"/>
        <v>0</v>
      </c>
      <c r="I3570" s="25">
        <f t="shared" si="209"/>
        <v>0</v>
      </c>
      <c r="M3570" s="2">
        <v>500</v>
      </c>
    </row>
    <row r="3571" spans="8:13" ht="12.75" hidden="1">
      <c r="H3571" s="5">
        <f t="shared" si="208"/>
        <v>0</v>
      </c>
      <c r="I3571" s="25">
        <f t="shared" si="209"/>
        <v>0</v>
      </c>
      <c r="M3571" s="2">
        <v>500</v>
      </c>
    </row>
    <row r="3572" spans="8:13" ht="12.75" hidden="1">
      <c r="H3572" s="5">
        <f t="shared" si="208"/>
        <v>0</v>
      </c>
      <c r="I3572" s="25">
        <f t="shared" si="209"/>
        <v>0</v>
      </c>
      <c r="M3572" s="2">
        <v>500</v>
      </c>
    </row>
    <row r="3573" spans="8:13" ht="12.75" hidden="1">
      <c r="H3573" s="5">
        <f t="shared" si="208"/>
        <v>0</v>
      </c>
      <c r="I3573" s="25">
        <f t="shared" si="209"/>
        <v>0</v>
      </c>
      <c r="M3573" s="2">
        <v>500</v>
      </c>
    </row>
    <row r="3574" spans="8:13" ht="12.75" hidden="1">
      <c r="H3574" s="5">
        <f t="shared" si="208"/>
        <v>0</v>
      </c>
      <c r="I3574" s="25">
        <f t="shared" si="209"/>
        <v>0</v>
      </c>
      <c r="M3574" s="2">
        <v>500</v>
      </c>
    </row>
    <row r="3575" spans="8:13" ht="12.75" hidden="1">
      <c r="H3575" s="5">
        <f t="shared" si="208"/>
        <v>0</v>
      </c>
      <c r="I3575" s="25">
        <f t="shared" si="209"/>
        <v>0</v>
      </c>
      <c r="M3575" s="2">
        <v>500</v>
      </c>
    </row>
    <row r="3576" spans="8:13" ht="12.75" hidden="1">
      <c r="H3576" s="5">
        <f t="shared" si="208"/>
        <v>0</v>
      </c>
      <c r="I3576" s="25">
        <f t="shared" si="209"/>
        <v>0</v>
      </c>
      <c r="M3576" s="2">
        <v>500</v>
      </c>
    </row>
    <row r="3577" spans="8:13" ht="12.75" hidden="1">
      <c r="H3577" s="5">
        <f t="shared" si="208"/>
        <v>0</v>
      </c>
      <c r="I3577" s="25">
        <f t="shared" si="209"/>
        <v>0</v>
      </c>
      <c r="M3577" s="2">
        <v>500</v>
      </c>
    </row>
    <row r="3578" spans="8:13" ht="12.75" hidden="1">
      <c r="H3578" s="5">
        <f t="shared" si="208"/>
        <v>0</v>
      </c>
      <c r="I3578" s="25">
        <f t="shared" si="209"/>
        <v>0</v>
      </c>
      <c r="M3578" s="2">
        <v>500</v>
      </c>
    </row>
    <row r="3579" spans="8:13" ht="12.75" hidden="1">
      <c r="H3579" s="5">
        <f t="shared" si="208"/>
        <v>0</v>
      </c>
      <c r="I3579" s="25">
        <f t="shared" si="209"/>
        <v>0</v>
      </c>
      <c r="M3579" s="2">
        <v>500</v>
      </c>
    </row>
    <row r="3580" spans="8:13" ht="12.75" hidden="1">
      <c r="H3580" s="5">
        <f t="shared" si="208"/>
        <v>0</v>
      </c>
      <c r="I3580" s="25">
        <f t="shared" si="209"/>
        <v>0</v>
      </c>
      <c r="M3580" s="2">
        <v>500</v>
      </c>
    </row>
    <row r="3581" spans="8:13" ht="12.75" hidden="1">
      <c r="H3581" s="5">
        <f t="shared" si="208"/>
        <v>0</v>
      </c>
      <c r="I3581" s="25">
        <f t="shared" si="209"/>
        <v>0</v>
      </c>
      <c r="M3581" s="2">
        <v>500</v>
      </c>
    </row>
    <row r="3582" spans="8:13" ht="12.75" hidden="1">
      <c r="H3582" s="5">
        <f t="shared" si="208"/>
        <v>0</v>
      </c>
      <c r="I3582" s="25">
        <f t="shared" si="209"/>
        <v>0</v>
      </c>
      <c r="M3582" s="2">
        <v>500</v>
      </c>
    </row>
    <row r="3583" spans="8:13" ht="12.75" hidden="1">
      <c r="H3583" s="5">
        <f t="shared" si="208"/>
        <v>0</v>
      </c>
      <c r="I3583" s="25">
        <f t="shared" si="209"/>
        <v>0</v>
      </c>
      <c r="M3583" s="2">
        <v>500</v>
      </c>
    </row>
    <row r="3584" spans="8:13" ht="12.75" hidden="1">
      <c r="H3584" s="5">
        <f t="shared" si="208"/>
        <v>0</v>
      </c>
      <c r="I3584" s="25">
        <f t="shared" si="209"/>
        <v>0</v>
      </c>
      <c r="M3584" s="2">
        <v>500</v>
      </c>
    </row>
    <row r="3585" spans="8:13" ht="12.75" hidden="1">
      <c r="H3585" s="5">
        <f t="shared" si="208"/>
        <v>0</v>
      </c>
      <c r="I3585" s="25">
        <f t="shared" si="209"/>
        <v>0</v>
      </c>
      <c r="M3585" s="2">
        <v>500</v>
      </c>
    </row>
    <row r="3586" spans="8:13" ht="12.75" hidden="1">
      <c r="H3586" s="5">
        <f t="shared" si="208"/>
        <v>0</v>
      </c>
      <c r="I3586" s="25">
        <f t="shared" si="209"/>
        <v>0</v>
      </c>
      <c r="M3586" s="2">
        <v>500</v>
      </c>
    </row>
    <row r="3587" spans="8:13" ht="12.75" hidden="1">
      <c r="H3587" s="5">
        <f t="shared" si="208"/>
        <v>0</v>
      </c>
      <c r="I3587" s="25">
        <f t="shared" si="209"/>
        <v>0</v>
      </c>
      <c r="M3587" s="2">
        <v>500</v>
      </c>
    </row>
    <row r="3588" spans="8:13" ht="12.75" hidden="1">
      <c r="H3588" s="5">
        <f t="shared" si="208"/>
        <v>0</v>
      </c>
      <c r="I3588" s="25">
        <f t="shared" si="209"/>
        <v>0</v>
      </c>
      <c r="M3588" s="2">
        <v>500</v>
      </c>
    </row>
    <row r="3589" spans="8:13" ht="12.75" hidden="1">
      <c r="H3589" s="5">
        <f t="shared" si="208"/>
        <v>0</v>
      </c>
      <c r="I3589" s="25">
        <f t="shared" si="209"/>
        <v>0</v>
      </c>
      <c r="M3589" s="2">
        <v>500</v>
      </c>
    </row>
    <row r="3590" spans="8:13" ht="12.75" hidden="1">
      <c r="H3590" s="5">
        <f t="shared" si="208"/>
        <v>0</v>
      </c>
      <c r="I3590" s="25">
        <f t="shared" si="209"/>
        <v>0</v>
      </c>
      <c r="M3590" s="2">
        <v>500</v>
      </c>
    </row>
    <row r="3591" spans="8:13" ht="12.75" hidden="1">
      <c r="H3591" s="5">
        <f t="shared" si="208"/>
        <v>0</v>
      </c>
      <c r="I3591" s="25">
        <f t="shared" si="209"/>
        <v>0</v>
      </c>
      <c r="M3591" s="2">
        <v>500</v>
      </c>
    </row>
    <row r="3592" spans="8:13" ht="12.75" hidden="1">
      <c r="H3592" s="5">
        <f t="shared" si="208"/>
        <v>0</v>
      </c>
      <c r="I3592" s="25">
        <f t="shared" si="209"/>
        <v>0</v>
      </c>
      <c r="M3592" s="2">
        <v>500</v>
      </c>
    </row>
    <row r="3593" spans="8:13" ht="12.75" hidden="1">
      <c r="H3593" s="5">
        <f t="shared" si="208"/>
        <v>0</v>
      </c>
      <c r="I3593" s="25">
        <f t="shared" si="209"/>
        <v>0</v>
      </c>
      <c r="M3593" s="2">
        <v>500</v>
      </c>
    </row>
    <row r="3594" spans="8:13" ht="12.75" hidden="1">
      <c r="H3594" s="5">
        <f t="shared" si="208"/>
        <v>0</v>
      </c>
      <c r="I3594" s="25">
        <f t="shared" si="209"/>
        <v>0</v>
      </c>
      <c r="M3594" s="2">
        <v>500</v>
      </c>
    </row>
    <row r="3595" spans="8:13" ht="12.75" hidden="1">
      <c r="H3595" s="5">
        <f t="shared" si="208"/>
        <v>0</v>
      </c>
      <c r="I3595" s="25">
        <f t="shared" si="209"/>
        <v>0</v>
      </c>
      <c r="M3595" s="2">
        <v>500</v>
      </c>
    </row>
    <row r="3596" spans="8:13" ht="12.75" hidden="1">
      <c r="H3596" s="5">
        <f t="shared" si="208"/>
        <v>0</v>
      </c>
      <c r="I3596" s="25">
        <f t="shared" si="209"/>
        <v>0</v>
      </c>
      <c r="M3596" s="2">
        <v>500</v>
      </c>
    </row>
    <row r="3597" spans="8:13" ht="12.75" hidden="1">
      <c r="H3597" s="5">
        <f t="shared" si="208"/>
        <v>0</v>
      </c>
      <c r="I3597" s="25">
        <f t="shared" si="209"/>
        <v>0</v>
      </c>
      <c r="M3597" s="2">
        <v>500</v>
      </c>
    </row>
    <row r="3598" spans="8:13" ht="12.75" hidden="1">
      <c r="H3598" s="5">
        <f t="shared" si="208"/>
        <v>0</v>
      </c>
      <c r="I3598" s="25">
        <f t="shared" si="209"/>
        <v>0</v>
      </c>
      <c r="M3598" s="2">
        <v>500</v>
      </c>
    </row>
    <row r="3599" spans="8:13" ht="12.75" hidden="1">
      <c r="H3599" s="5">
        <f t="shared" si="208"/>
        <v>0</v>
      </c>
      <c r="I3599" s="25">
        <f t="shared" si="209"/>
        <v>0</v>
      </c>
      <c r="M3599" s="2">
        <v>500</v>
      </c>
    </row>
    <row r="3600" spans="8:13" ht="12.75" hidden="1">
      <c r="H3600" s="5">
        <f t="shared" si="208"/>
        <v>0</v>
      </c>
      <c r="I3600" s="25">
        <f t="shared" si="209"/>
        <v>0</v>
      </c>
      <c r="M3600" s="2">
        <v>500</v>
      </c>
    </row>
    <row r="3601" spans="8:13" ht="12.75" hidden="1">
      <c r="H3601" s="5">
        <f t="shared" si="208"/>
        <v>0</v>
      </c>
      <c r="I3601" s="25">
        <f t="shared" si="209"/>
        <v>0</v>
      </c>
      <c r="M3601" s="2">
        <v>500</v>
      </c>
    </row>
    <row r="3602" spans="8:13" ht="12.75" hidden="1">
      <c r="H3602" s="5">
        <f t="shared" si="208"/>
        <v>0</v>
      </c>
      <c r="I3602" s="25">
        <f t="shared" si="209"/>
        <v>0</v>
      </c>
      <c r="M3602" s="2">
        <v>500</v>
      </c>
    </row>
    <row r="3603" spans="8:13" ht="12.75" hidden="1">
      <c r="H3603" s="5">
        <f t="shared" si="208"/>
        <v>0</v>
      </c>
      <c r="I3603" s="25">
        <f t="shared" si="209"/>
        <v>0</v>
      </c>
      <c r="M3603" s="2">
        <v>500</v>
      </c>
    </row>
    <row r="3604" spans="8:13" ht="12.75" hidden="1">
      <c r="H3604" s="5">
        <f t="shared" si="208"/>
        <v>0</v>
      </c>
      <c r="I3604" s="25">
        <f t="shared" si="209"/>
        <v>0</v>
      </c>
      <c r="M3604" s="2">
        <v>500</v>
      </c>
    </row>
    <row r="3605" spans="2:13" ht="12.75" hidden="1">
      <c r="B3605" s="9"/>
      <c r="H3605" s="5">
        <f t="shared" si="208"/>
        <v>0</v>
      </c>
      <c r="I3605" s="25">
        <f t="shared" si="209"/>
        <v>0</v>
      </c>
      <c r="M3605" s="2">
        <v>500</v>
      </c>
    </row>
    <row r="3606" spans="2:13" ht="12.75" hidden="1">
      <c r="B3606" s="8"/>
      <c r="H3606" s="5">
        <f t="shared" si="208"/>
        <v>0</v>
      </c>
      <c r="I3606" s="25">
        <f t="shared" si="209"/>
        <v>0</v>
      </c>
      <c r="M3606" s="2">
        <v>500</v>
      </c>
    </row>
    <row r="3607" spans="2:13" ht="12.75" hidden="1">
      <c r="B3607" s="8"/>
      <c r="H3607" s="5">
        <f t="shared" si="208"/>
        <v>0</v>
      </c>
      <c r="I3607" s="25">
        <f t="shared" si="209"/>
        <v>0</v>
      </c>
      <c r="M3607" s="2">
        <v>500</v>
      </c>
    </row>
    <row r="3608" spans="8:13" ht="12.75" hidden="1">
      <c r="H3608" s="5">
        <f t="shared" si="208"/>
        <v>0</v>
      </c>
      <c r="I3608" s="25">
        <f t="shared" si="209"/>
        <v>0</v>
      </c>
      <c r="M3608" s="2">
        <v>500</v>
      </c>
    </row>
    <row r="3609" spans="2:13" ht="12.75" hidden="1">
      <c r="B3609" s="10"/>
      <c r="H3609" s="5">
        <f t="shared" si="208"/>
        <v>0</v>
      </c>
      <c r="I3609" s="25">
        <f t="shared" si="209"/>
        <v>0</v>
      </c>
      <c r="M3609" s="2">
        <v>500</v>
      </c>
    </row>
    <row r="3610" spans="2:13" ht="12.75" hidden="1">
      <c r="B3610" s="10"/>
      <c r="H3610" s="5">
        <f t="shared" si="208"/>
        <v>0</v>
      </c>
      <c r="I3610" s="25">
        <f t="shared" si="209"/>
        <v>0</v>
      </c>
      <c r="M3610" s="2">
        <v>500</v>
      </c>
    </row>
    <row r="3611" spans="2:13" ht="12.75" hidden="1">
      <c r="B3611" s="10"/>
      <c r="H3611" s="5">
        <f t="shared" si="208"/>
        <v>0</v>
      </c>
      <c r="I3611" s="25">
        <f t="shared" si="209"/>
        <v>0</v>
      </c>
      <c r="M3611" s="2">
        <v>500</v>
      </c>
    </row>
    <row r="3612" spans="2:13" ht="12.75" hidden="1">
      <c r="B3612" s="10"/>
      <c r="H3612" s="5">
        <f t="shared" si="208"/>
        <v>0</v>
      </c>
      <c r="I3612" s="25">
        <f t="shared" si="209"/>
        <v>0</v>
      </c>
      <c r="M3612" s="2">
        <v>500</v>
      </c>
    </row>
    <row r="3613" spans="2:13" ht="12.75" hidden="1">
      <c r="B3613" s="10"/>
      <c r="H3613" s="5">
        <f t="shared" si="208"/>
        <v>0</v>
      </c>
      <c r="I3613" s="25">
        <f t="shared" si="209"/>
        <v>0</v>
      </c>
      <c r="M3613" s="2">
        <v>500</v>
      </c>
    </row>
    <row r="3614" spans="2:13" ht="12.75" hidden="1">
      <c r="B3614" s="10"/>
      <c r="H3614" s="5">
        <f t="shared" si="208"/>
        <v>0</v>
      </c>
      <c r="I3614" s="25">
        <f t="shared" si="209"/>
        <v>0</v>
      </c>
      <c r="M3614" s="2">
        <v>500</v>
      </c>
    </row>
    <row r="3615" spans="2:13" ht="12.75" hidden="1">
      <c r="B3615" s="10"/>
      <c r="H3615" s="5">
        <f t="shared" si="208"/>
        <v>0</v>
      </c>
      <c r="I3615" s="25">
        <f t="shared" si="209"/>
        <v>0</v>
      </c>
      <c r="M3615" s="2">
        <v>500</v>
      </c>
    </row>
    <row r="3616" spans="2:13" ht="12.75" hidden="1">
      <c r="B3616" s="10"/>
      <c r="H3616" s="5">
        <f t="shared" si="208"/>
        <v>0</v>
      </c>
      <c r="I3616" s="25">
        <f t="shared" si="209"/>
        <v>0</v>
      </c>
      <c r="M3616" s="2">
        <v>500</v>
      </c>
    </row>
    <row r="3617" spans="2:13" ht="12.75" hidden="1">
      <c r="B3617" s="10"/>
      <c r="H3617" s="5">
        <f t="shared" si="208"/>
        <v>0</v>
      </c>
      <c r="I3617" s="25">
        <f t="shared" si="209"/>
        <v>0</v>
      </c>
      <c r="M3617" s="2">
        <v>500</v>
      </c>
    </row>
    <row r="3618" spans="2:13" ht="12.75" hidden="1">
      <c r="B3618" s="10"/>
      <c r="H3618" s="5">
        <f t="shared" si="208"/>
        <v>0</v>
      </c>
      <c r="I3618" s="25">
        <f t="shared" si="209"/>
        <v>0</v>
      </c>
      <c r="M3618" s="2">
        <v>500</v>
      </c>
    </row>
    <row r="3619" spans="2:13" ht="12.75" hidden="1">
      <c r="B3619" s="10"/>
      <c r="H3619" s="5">
        <f t="shared" si="208"/>
        <v>0</v>
      </c>
      <c r="I3619" s="25">
        <f t="shared" si="209"/>
        <v>0</v>
      </c>
      <c r="M3619" s="2">
        <v>500</v>
      </c>
    </row>
    <row r="3620" spans="2:13" ht="12.75" hidden="1">
      <c r="B3620" s="10"/>
      <c r="H3620" s="5">
        <f aca="true" t="shared" si="210" ref="H3620:H3683">H3619-B3620</f>
        <v>0</v>
      </c>
      <c r="I3620" s="25">
        <f aca="true" t="shared" si="211" ref="I3620:I3683">+B3620/M3620</f>
        <v>0</v>
      </c>
      <c r="M3620" s="2">
        <v>500</v>
      </c>
    </row>
    <row r="3621" spans="2:13" ht="12.75" hidden="1">
      <c r="B3621" s="10"/>
      <c r="H3621" s="5">
        <f t="shared" si="210"/>
        <v>0</v>
      </c>
      <c r="I3621" s="25">
        <f t="shared" si="211"/>
        <v>0</v>
      </c>
      <c r="M3621" s="2">
        <v>500</v>
      </c>
    </row>
    <row r="3622" spans="2:13" ht="12.75" hidden="1">
      <c r="B3622" s="10"/>
      <c r="H3622" s="5">
        <f t="shared" si="210"/>
        <v>0</v>
      </c>
      <c r="I3622" s="25">
        <f t="shared" si="211"/>
        <v>0</v>
      </c>
      <c r="M3622" s="2">
        <v>500</v>
      </c>
    </row>
    <row r="3623" spans="2:13" ht="12.75" hidden="1">
      <c r="B3623" s="10"/>
      <c r="H3623" s="5">
        <f t="shared" si="210"/>
        <v>0</v>
      </c>
      <c r="I3623" s="25">
        <f t="shared" si="211"/>
        <v>0</v>
      </c>
      <c r="M3623" s="2">
        <v>500</v>
      </c>
    </row>
    <row r="3624" spans="2:13" ht="12.75" hidden="1">
      <c r="B3624" s="10"/>
      <c r="H3624" s="5">
        <f t="shared" si="210"/>
        <v>0</v>
      </c>
      <c r="I3624" s="25">
        <f t="shared" si="211"/>
        <v>0</v>
      </c>
      <c r="M3624" s="2">
        <v>500</v>
      </c>
    </row>
    <row r="3625" spans="2:13" ht="12.75" hidden="1">
      <c r="B3625" s="10"/>
      <c r="H3625" s="5">
        <f t="shared" si="210"/>
        <v>0</v>
      </c>
      <c r="I3625" s="25">
        <f t="shared" si="211"/>
        <v>0</v>
      </c>
      <c r="M3625" s="2">
        <v>500</v>
      </c>
    </row>
    <row r="3626" spans="2:13" ht="12.75" hidden="1">
      <c r="B3626" s="10"/>
      <c r="H3626" s="5">
        <f t="shared" si="210"/>
        <v>0</v>
      </c>
      <c r="I3626" s="25">
        <f t="shared" si="211"/>
        <v>0</v>
      </c>
      <c r="M3626" s="2">
        <v>500</v>
      </c>
    </row>
    <row r="3627" spans="8:13" ht="12.75" hidden="1">
      <c r="H3627" s="5">
        <f t="shared" si="210"/>
        <v>0</v>
      </c>
      <c r="I3627" s="25">
        <f t="shared" si="211"/>
        <v>0</v>
      </c>
      <c r="M3627" s="2">
        <v>500</v>
      </c>
    </row>
    <row r="3628" spans="2:13" ht="12.75" hidden="1">
      <c r="B3628" s="8"/>
      <c r="H3628" s="5">
        <f t="shared" si="210"/>
        <v>0</v>
      </c>
      <c r="I3628" s="25">
        <f t="shared" si="211"/>
        <v>0</v>
      </c>
      <c r="M3628" s="2">
        <v>500</v>
      </c>
    </row>
    <row r="3629" spans="8:13" ht="12.75" hidden="1">
      <c r="H3629" s="5">
        <f t="shared" si="210"/>
        <v>0</v>
      </c>
      <c r="I3629" s="25">
        <f t="shared" si="211"/>
        <v>0</v>
      </c>
      <c r="M3629" s="2">
        <v>500</v>
      </c>
    </row>
    <row r="3630" spans="8:13" ht="12.75" hidden="1">
      <c r="H3630" s="5">
        <f t="shared" si="210"/>
        <v>0</v>
      </c>
      <c r="I3630" s="25">
        <f t="shared" si="211"/>
        <v>0</v>
      </c>
      <c r="M3630" s="2">
        <v>500</v>
      </c>
    </row>
    <row r="3631" spans="8:13" ht="12.75" hidden="1">
      <c r="H3631" s="5">
        <f t="shared" si="210"/>
        <v>0</v>
      </c>
      <c r="I3631" s="25">
        <f t="shared" si="211"/>
        <v>0</v>
      </c>
      <c r="M3631" s="2">
        <v>500</v>
      </c>
    </row>
    <row r="3632" spans="8:13" ht="12.75" hidden="1">
      <c r="H3632" s="5">
        <f t="shared" si="210"/>
        <v>0</v>
      </c>
      <c r="I3632" s="25">
        <f t="shared" si="211"/>
        <v>0</v>
      </c>
      <c r="M3632" s="2">
        <v>500</v>
      </c>
    </row>
    <row r="3633" spans="8:13" ht="12.75" hidden="1">
      <c r="H3633" s="5">
        <f t="shared" si="210"/>
        <v>0</v>
      </c>
      <c r="I3633" s="25">
        <f t="shared" si="211"/>
        <v>0</v>
      </c>
      <c r="M3633" s="2">
        <v>500</v>
      </c>
    </row>
    <row r="3634" spans="8:13" ht="12.75" hidden="1">
      <c r="H3634" s="5">
        <f t="shared" si="210"/>
        <v>0</v>
      </c>
      <c r="I3634" s="25">
        <f t="shared" si="211"/>
        <v>0</v>
      </c>
      <c r="M3634" s="2">
        <v>500</v>
      </c>
    </row>
    <row r="3635" spans="8:13" ht="12.75" hidden="1">
      <c r="H3635" s="5">
        <f t="shared" si="210"/>
        <v>0</v>
      </c>
      <c r="I3635" s="25">
        <f t="shared" si="211"/>
        <v>0</v>
      </c>
      <c r="M3635" s="2">
        <v>500</v>
      </c>
    </row>
    <row r="3636" spans="8:13" ht="12.75" hidden="1">
      <c r="H3636" s="5">
        <f t="shared" si="210"/>
        <v>0</v>
      </c>
      <c r="I3636" s="25">
        <f t="shared" si="211"/>
        <v>0</v>
      </c>
      <c r="M3636" s="2">
        <v>500</v>
      </c>
    </row>
    <row r="3637" spans="8:13" ht="12.75" hidden="1">
      <c r="H3637" s="5">
        <f t="shared" si="210"/>
        <v>0</v>
      </c>
      <c r="I3637" s="25">
        <f t="shared" si="211"/>
        <v>0</v>
      </c>
      <c r="M3637" s="2">
        <v>500</v>
      </c>
    </row>
    <row r="3638" spans="8:13" ht="12.75" hidden="1">
      <c r="H3638" s="5">
        <f t="shared" si="210"/>
        <v>0</v>
      </c>
      <c r="I3638" s="25">
        <f t="shared" si="211"/>
        <v>0</v>
      </c>
      <c r="M3638" s="2">
        <v>500</v>
      </c>
    </row>
    <row r="3639" spans="8:13" ht="12.75" hidden="1">
      <c r="H3639" s="5">
        <f t="shared" si="210"/>
        <v>0</v>
      </c>
      <c r="I3639" s="25">
        <f t="shared" si="211"/>
        <v>0</v>
      </c>
      <c r="M3639" s="2">
        <v>500</v>
      </c>
    </row>
    <row r="3640" spans="8:13" ht="12.75" hidden="1">
      <c r="H3640" s="5">
        <f t="shared" si="210"/>
        <v>0</v>
      </c>
      <c r="I3640" s="25">
        <f t="shared" si="211"/>
        <v>0</v>
      </c>
      <c r="M3640" s="2">
        <v>500</v>
      </c>
    </row>
    <row r="3641" spans="8:13" ht="12.75" hidden="1">
      <c r="H3641" s="5">
        <f t="shared" si="210"/>
        <v>0</v>
      </c>
      <c r="I3641" s="25">
        <f t="shared" si="211"/>
        <v>0</v>
      </c>
      <c r="M3641" s="2">
        <v>500</v>
      </c>
    </row>
    <row r="3642" spans="8:13" ht="12.75" hidden="1">
      <c r="H3642" s="5">
        <f t="shared" si="210"/>
        <v>0</v>
      </c>
      <c r="I3642" s="25">
        <f t="shared" si="211"/>
        <v>0</v>
      </c>
      <c r="M3642" s="2">
        <v>500</v>
      </c>
    </row>
    <row r="3643" spans="8:13" ht="12.75" hidden="1">
      <c r="H3643" s="5">
        <f t="shared" si="210"/>
        <v>0</v>
      </c>
      <c r="I3643" s="25">
        <f t="shared" si="211"/>
        <v>0</v>
      </c>
      <c r="M3643" s="2">
        <v>500</v>
      </c>
    </row>
    <row r="3644" spans="8:13" ht="12.75" hidden="1">
      <c r="H3644" s="5">
        <f t="shared" si="210"/>
        <v>0</v>
      </c>
      <c r="I3644" s="25">
        <f t="shared" si="211"/>
        <v>0</v>
      </c>
      <c r="M3644" s="2">
        <v>500</v>
      </c>
    </row>
    <row r="3645" spans="8:13" ht="12.75" hidden="1">
      <c r="H3645" s="5">
        <f t="shared" si="210"/>
        <v>0</v>
      </c>
      <c r="I3645" s="25">
        <f t="shared" si="211"/>
        <v>0</v>
      </c>
      <c r="M3645" s="2">
        <v>500</v>
      </c>
    </row>
    <row r="3646" spans="8:13" ht="12.75" hidden="1">
      <c r="H3646" s="5">
        <f t="shared" si="210"/>
        <v>0</v>
      </c>
      <c r="I3646" s="25">
        <f t="shared" si="211"/>
        <v>0</v>
      </c>
      <c r="M3646" s="2">
        <v>500</v>
      </c>
    </row>
    <row r="3647" spans="8:13" ht="12.75" hidden="1">
      <c r="H3647" s="5">
        <f t="shared" si="210"/>
        <v>0</v>
      </c>
      <c r="I3647" s="25">
        <f t="shared" si="211"/>
        <v>0</v>
      </c>
      <c r="M3647" s="2">
        <v>500</v>
      </c>
    </row>
    <row r="3648" spans="8:13" ht="12.75" hidden="1">
      <c r="H3648" s="5">
        <f t="shared" si="210"/>
        <v>0</v>
      </c>
      <c r="I3648" s="25">
        <f t="shared" si="211"/>
        <v>0</v>
      </c>
      <c r="M3648" s="2">
        <v>500</v>
      </c>
    </row>
    <row r="3649" spans="8:13" ht="12.75" hidden="1">
      <c r="H3649" s="5">
        <f t="shared" si="210"/>
        <v>0</v>
      </c>
      <c r="I3649" s="25">
        <f t="shared" si="211"/>
        <v>0</v>
      </c>
      <c r="M3649" s="2">
        <v>500</v>
      </c>
    </row>
    <row r="3650" spans="8:13" ht="12.75" hidden="1">
      <c r="H3650" s="5">
        <f t="shared" si="210"/>
        <v>0</v>
      </c>
      <c r="I3650" s="25">
        <f t="shared" si="211"/>
        <v>0</v>
      </c>
      <c r="M3650" s="2">
        <v>500</v>
      </c>
    </row>
    <row r="3651" spans="8:13" ht="12.75" hidden="1">
      <c r="H3651" s="5">
        <f t="shared" si="210"/>
        <v>0</v>
      </c>
      <c r="I3651" s="25">
        <f t="shared" si="211"/>
        <v>0</v>
      </c>
      <c r="M3651" s="2">
        <v>500</v>
      </c>
    </row>
    <row r="3652" spans="8:13" ht="12.75" hidden="1">
      <c r="H3652" s="5">
        <f t="shared" si="210"/>
        <v>0</v>
      </c>
      <c r="I3652" s="25">
        <f t="shared" si="211"/>
        <v>0</v>
      </c>
      <c r="M3652" s="2">
        <v>500</v>
      </c>
    </row>
    <row r="3653" spans="8:13" ht="12.75" hidden="1">
      <c r="H3653" s="5">
        <f t="shared" si="210"/>
        <v>0</v>
      </c>
      <c r="I3653" s="25">
        <f t="shared" si="211"/>
        <v>0</v>
      </c>
      <c r="M3653" s="2">
        <v>500</v>
      </c>
    </row>
    <row r="3654" spans="8:13" ht="12.75" hidden="1">
      <c r="H3654" s="5">
        <f t="shared" si="210"/>
        <v>0</v>
      </c>
      <c r="I3654" s="25">
        <f t="shared" si="211"/>
        <v>0</v>
      </c>
      <c r="M3654" s="2">
        <v>500</v>
      </c>
    </row>
    <row r="3655" spans="8:13" ht="12.75" hidden="1">
      <c r="H3655" s="5">
        <f t="shared" si="210"/>
        <v>0</v>
      </c>
      <c r="I3655" s="25">
        <f t="shared" si="211"/>
        <v>0</v>
      </c>
      <c r="M3655" s="2">
        <v>500</v>
      </c>
    </row>
    <row r="3656" spans="8:13" ht="12.75" hidden="1">
      <c r="H3656" s="5">
        <f t="shared" si="210"/>
        <v>0</v>
      </c>
      <c r="I3656" s="25">
        <f t="shared" si="211"/>
        <v>0</v>
      </c>
      <c r="M3656" s="2">
        <v>500</v>
      </c>
    </row>
    <row r="3657" spans="8:13" ht="12.75" hidden="1">
      <c r="H3657" s="5">
        <f t="shared" si="210"/>
        <v>0</v>
      </c>
      <c r="I3657" s="25">
        <f t="shared" si="211"/>
        <v>0</v>
      </c>
      <c r="M3657" s="2">
        <v>500</v>
      </c>
    </row>
    <row r="3658" spans="8:13" ht="12.75" hidden="1">
      <c r="H3658" s="5">
        <f t="shared" si="210"/>
        <v>0</v>
      </c>
      <c r="I3658" s="25">
        <f t="shared" si="211"/>
        <v>0</v>
      </c>
      <c r="M3658" s="2">
        <v>500</v>
      </c>
    </row>
    <row r="3659" spans="8:13" ht="12.75" hidden="1">
      <c r="H3659" s="5">
        <f t="shared" si="210"/>
        <v>0</v>
      </c>
      <c r="I3659" s="25">
        <f t="shared" si="211"/>
        <v>0</v>
      </c>
      <c r="M3659" s="2">
        <v>500</v>
      </c>
    </row>
    <row r="3660" spans="8:13" ht="12.75" hidden="1">
      <c r="H3660" s="5">
        <f t="shared" si="210"/>
        <v>0</v>
      </c>
      <c r="I3660" s="25">
        <f t="shared" si="211"/>
        <v>0</v>
      </c>
      <c r="M3660" s="2">
        <v>500</v>
      </c>
    </row>
    <row r="3661" spans="8:13" ht="12.75" hidden="1">
      <c r="H3661" s="5">
        <f t="shared" si="210"/>
        <v>0</v>
      </c>
      <c r="I3661" s="25">
        <f t="shared" si="211"/>
        <v>0</v>
      </c>
      <c r="M3661" s="2">
        <v>500</v>
      </c>
    </row>
    <row r="3662" spans="8:13" ht="12.75" hidden="1">
      <c r="H3662" s="5">
        <f t="shared" si="210"/>
        <v>0</v>
      </c>
      <c r="I3662" s="25">
        <f t="shared" si="211"/>
        <v>0</v>
      </c>
      <c r="M3662" s="2">
        <v>500</v>
      </c>
    </row>
    <row r="3663" spans="8:13" ht="12.75" hidden="1">
      <c r="H3663" s="5">
        <f t="shared" si="210"/>
        <v>0</v>
      </c>
      <c r="I3663" s="25">
        <f t="shared" si="211"/>
        <v>0</v>
      </c>
      <c r="M3663" s="2">
        <v>500</v>
      </c>
    </row>
    <row r="3664" spans="8:13" ht="12.75" hidden="1">
      <c r="H3664" s="5">
        <f t="shared" si="210"/>
        <v>0</v>
      </c>
      <c r="I3664" s="25">
        <f t="shared" si="211"/>
        <v>0</v>
      </c>
      <c r="M3664" s="2">
        <v>500</v>
      </c>
    </row>
    <row r="3665" spans="8:13" ht="12.75" hidden="1">
      <c r="H3665" s="5">
        <f t="shared" si="210"/>
        <v>0</v>
      </c>
      <c r="I3665" s="25">
        <f t="shared" si="211"/>
        <v>0</v>
      </c>
      <c r="M3665" s="2">
        <v>500</v>
      </c>
    </row>
    <row r="3666" spans="8:13" ht="12.75" hidden="1">
      <c r="H3666" s="5">
        <f t="shared" si="210"/>
        <v>0</v>
      </c>
      <c r="I3666" s="25">
        <f t="shared" si="211"/>
        <v>0</v>
      </c>
      <c r="M3666" s="2">
        <v>500</v>
      </c>
    </row>
    <row r="3667" spans="8:13" ht="12.75" hidden="1">
      <c r="H3667" s="5">
        <f t="shared" si="210"/>
        <v>0</v>
      </c>
      <c r="I3667" s="25">
        <f t="shared" si="211"/>
        <v>0</v>
      </c>
      <c r="M3667" s="2">
        <v>500</v>
      </c>
    </row>
    <row r="3668" spans="8:13" ht="12.75" hidden="1">
      <c r="H3668" s="5">
        <f t="shared" si="210"/>
        <v>0</v>
      </c>
      <c r="I3668" s="25">
        <f t="shared" si="211"/>
        <v>0</v>
      </c>
      <c r="M3668" s="2">
        <v>500</v>
      </c>
    </row>
    <row r="3669" spans="8:13" ht="12.75" hidden="1">
      <c r="H3669" s="5">
        <f t="shared" si="210"/>
        <v>0</v>
      </c>
      <c r="I3669" s="25">
        <f t="shared" si="211"/>
        <v>0</v>
      </c>
      <c r="M3669" s="2">
        <v>500</v>
      </c>
    </row>
    <row r="3670" spans="8:13" ht="12.75" hidden="1">
      <c r="H3670" s="5">
        <f t="shared" si="210"/>
        <v>0</v>
      </c>
      <c r="I3670" s="25">
        <f t="shared" si="211"/>
        <v>0</v>
      </c>
      <c r="M3670" s="2">
        <v>500</v>
      </c>
    </row>
    <row r="3671" spans="8:13" ht="12.75" hidden="1">
      <c r="H3671" s="5">
        <f t="shared" si="210"/>
        <v>0</v>
      </c>
      <c r="I3671" s="25">
        <f t="shared" si="211"/>
        <v>0</v>
      </c>
      <c r="M3671" s="2">
        <v>500</v>
      </c>
    </row>
    <row r="3672" spans="8:13" ht="12.75" hidden="1">
      <c r="H3672" s="5">
        <f t="shared" si="210"/>
        <v>0</v>
      </c>
      <c r="I3672" s="25">
        <f t="shared" si="211"/>
        <v>0</v>
      </c>
      <c r="M3672" s="2">
        <v>500</v>
      </c>
    </row>
    <row r="3673" spans="8:13" ht="12.75" hidden="1">
      <c r="H3673" s="5">
        <f t="shared" si="210"/>
        <v>0</v>
      </c>
      <c r="I3673" s="25">
        <f t="shared" si="211"/>
        <v>0</v>
      </c>
      <c r="M3673" s="2">
        <v>500</v>
      </c>
    </row>
    <row r="3674" spans="8:13" ht="12.75" hidden="1">
      <c r="H3674" s="5">
        <f t="shared" si="210"/>
        <v>0</v>
      </c>
      <c r="I3674" s="25">
        <f t="shared" si="211"/>
        <v>0</v>
      </c>
      <c r="M3674" s="2">
        <v>500</v>
      </c>
    </row>
    <row r="3675" spans="8:13" ht="12.75" hidden="1">
      <c r="H3675" s="5">
        <f t="shared" si="210"/>
        <v>0</v>
      </c>
      <c r="I3675" s="25">
        <f t="shared" si="211"/>
        <v>0</v>
      </c>
      <c r="M3675" s="2">
        <v>500</v>
      </c>
    </row>
    <row r="3676" spans="8:13" ht="12.75" hidden="1">
      <c r="H3676" s="5">
        <f t="shared" si="210"/>
        <v>0</v>
      </c>
      <c r="I3676" s="25">
        <f t="shared" si="211"/>
        <v>0</v>
      </c>
      <c r="M3676" s="2">
        <v>500</v>
      </c>
    </row>
    <row r="3677" spans="8:13" ht="12.75" hidden="1">
      <c r="H3677" s="5">
        <f t="shared" si="210"/>
        <v>0</v>
      </c>
      <c r="I3677" s="25">
        <f t="shared" si="211"/>
        <v>0</v>
      </c>
      <c r="M3677" s="2">
        <v>500</v>
      </c>
    </row>
    <row r="3678" spans="8:13" ht="12.75" hidden="1">
      <c r="H3678" s="5">
        <f t="shared" si="210"/>
        <v>0</v>
      </c>
      <c r="I3678" s="25">
        <f t="shared" si="211"/>
        <v>0</v>
      </c>
      <c r="M3678" s="2">
        <v>500</v>
      </c>
    </row>
    <row r="3679" spans="8:13" ht="12.75" hidden="1">
      <c r="H3679" s="5">
        <f t="shared" si="210"/>
        <v>0</v>
      </c>
      <c r="I3679" s="25">
        <f t="shared" si="211"/>
        <v>0</v>
      </c>
      <c r="M3679" s="2">
        <v>500</v>
      </c>
    </row>
    <row r="3680" spans="8:13" ht="12.75" hidden="1">
      <c r="H3680" s="5">
        <f t="shared" si="210"/>
        <v>0</v>
      </c>
      <c r="I3680" s="25">
        <f t="shared" si="211"/>
        <v>0</v>
      </c>
      <c r="M3680" s="2">
        <v>500</v>
      </c>
    </row>
    <row r="3681" spans="8:13" ht="12.75" hidden="1">
      <c r="H3681" s="5">
        <f t="shared" si="210"/>
        <v>0</v>
      </c>
      <c r="I3681" s="25">
        <f t="shared" si="211"/>
        <v>0</v>
      </c>
      <c r="M3681" s="2">
        <v>500</v>
      </c>
    </row>
    <row r="3682" spans="8:13" ht="12.75" hidden="1">
      <c r="H3682" s="5">
        <f t="shared" si="210"/>
        <v>0</v>
      </c>
      <c r="I3682" s="25">
        <f t="shared" si="211"/>
        <v>0</v>
      </c>
      <c r="M3682" s="2">
        <v>500</v>
      </c>
    </row>
    <row r="3683" spans="8:13" ht="12.75" hidden="1">
      <c r="H3683" s="5">
        <f t="shared" si="210"/>
        <v>0</v>
      </c>
      <c r="I3683" s="25">
        <f t="shared" si="211"/>
        <v>0</v>
      </c>
      <c r="M3683" s="2">
        <v>500</v>
      </c>
    </row>
    <row r="3684" spans="8:13" ht="12.75" hidden="1">
      <c r="H3684" s="5">
        <f aca="true" t="shared" si="212" ref="H3684:H3747">H3683-B3684</f>
        <v>0</v>
      </c>
      <c r="I3684" s="25">
        <f aca="true" t="shared" si="213" ref="I3684:I3747">+B3684/M3684</f>
        <v>0</v>
      </c>
      <c r="M3684" s="2">
        <v>500</v>
      </c>
    </row>
    <row r="3685" spans="8:13" ht="12.75" hidden="1">
      <c r="H3685" s="5">
        <f t="shared" si="212"/>
        <v>0</v>
      </c>
      <c r="I3685" s="25">
        <f t="shared" si="213"/>
        <v>0</v>
      </c>
      <c r="M3685" s="2">
        <v>500</v>
      </c>
    </row>
    <row r="3686" spans="8:13" ht="12.75" hidden="1">
      <c r="H3686" s="5">
        <f t="shared" si="212"/>
        <v>0</v>
      </c>
      <c r="I3686" s="25">
        <f t="shared" si="213"/>
        <v>0</v>
      </c>
      <c r="M3686" s="2">
        <v>500</v>
      </c>
    </row>
    <row r="3687" spans="8:13" ht="12.75" hidden="1">
      <c r="H3687" s="5">
        <f t="shared" si="212"/>
        <v>0</v>
      </c>
      <c r="I3687" s="25">
        <f t="shared" si="213"/>
        <v>0</v>
      </c>
      <c r="M3687" s="2">
        <v>500</v>
      </c>
    </row>
    <row r="3688" spans="8:13" ht="12.75" hidden="1">
      <c r="H3688" s="5">
        <f t="shared" si="212"/>
        <v>0</v>
      </c>
      <c r="I3688" s="25">
        <f t="shared" si="213"/>
        <v>0</v>
      </c>
      <c r="M3688" s="2">
        <v>500</v>
      </c>
    </row>
    <row r="3689" spans="8:13" ht="12.75" hidden="1">
      <c r="H3689" s="5">
        <f t="shared" si="212"/>
        <v>0</v>
      </c>
      <c r="I3689" s="25">
        <f t="shared" si="213"/>
        <v>0</v>
      </c>
      <c r="M3689" s="2">
        <v>500</v>
      </c>
    </row>
    <row r="3690" spans="8:13" ht="12.75" hidden="1">
      <c r="H3690" s="5">
        <f t="shared" si="212"/>
        <v>0</v>
      </c>
      <c r="I3690" s="25">
        <f t="shared" si="213"/>
        <v>0</v>
      </c>
      <c r="M3690" s="2">
        <v>500</v>
      </c>
    </row>
    <row r="3691" spans="8:13" ht="12.75" hidden="1">
      <c r="H3691" s="5">
        <f t="shared" si="212"/>
        <v>0</v>
      </c>
      <c r="I3691" s="25">
        <f t="shared" si="213"/>
        <v>0</v>
      </c>
      <c r="M3691" s="2">
        <v>500</v>
      </c>
    </row>
    <row r="3692" spans="8:13" ht="12.75" hidden="1">
      <c r="H3692" s="5">
        <f t="shared" si="212"/>
        <v>0</v>
      </c>
      <c r="I3692" s="25">
        <f t="shared" si="213"/>
        <v>0</v>
      </c>
      <c r="M3692" s="2">
        <v>500</v>
      </c>
    </row>
    <row r="3693" spans="8:13" ht="12.75" hidden="1">
      <c r="H3693" s="5">
        <f t="shared" si="212"/>
        <v>0</v>
      </c>
      <c r="I3693" s="25">
        <f t="shared" si="213"/>
        <v>0</v>
      </c>
      <c r="M3693" s="2">
        <v>500</v>
      </c>
    </row>
    <row r="3694" spans="8:13" ht="12.75" hidden="1">
      <c r="H3694" s="5">
        <f t="shared" si="212"/>
        <v>0</v>
      </c>
      <c r="I3694" s="25">
        <f t="shared" si="213"/>
        <v>0</v>
      </c>
      <c r="M3694" s="2">
        <v>500</v>
      </c>
    </row>
    <row r="3695" spans="8:13" ht="12.75" hidden="1">
      <c r="H3695" s="5">
        <f t="shared" si="212"/>
        <v>0</v>
      </c>
      <c r="I3695" s="25">
        <f t="shared" si="213"/>
        <v>0</v>
      </c>
      <c r="M3695" s="2">
        <v>500</v>
      </c>
    </row>
    <row r="3696" spans="8:13" ht="12.75" hidden="1">
      <c r="H3696" s="5">
        <f t="shared" si="212"/>
        <v>0</v>
      </c>
      <c r="I3696" s="25">
        <f t="shared" si="213"/>
        <v>0</v>
      </c>
      <c r="M3696" s="2">
        <v>500</v>
      </c>
    </row>
    <row r="3697" spans="8:13" ht="12.75" hidden="1">
      <c r="H3697" s="5">
        <f t="shared" si="212"/>
        <v>0</v>
      </c>
      <c r="I3697" s="25">
        <f t="shared" si="213"/>
        <v>0</v>
      </c>
      <c r="M3697" s="2">
        <v>500</v>
      </c>
    </row>
    <row r="3698" spans="8:13" ht="12.75" hidden="1">
      <c r="H3698" s="5">
        <f t="shared" si="212"/>
        <v>0</v>
      </c>
      <c r="I3698" s="25">
        <f t="shared" si="213"/>
        <v>0</v>
      </c>
      <c r="M3698" s="2">
        <v>500</v>
      </c>
    </row>
    <row r="3699" spans="8:13" ht="12.75" hidden="1">
      <c r="H3699" s="5">
        <f t="shared" si="212"/>
        <v>0</v>
      </c>
      <c r="I3699" s="25">
        <f t="shared" si="213"/>
        <v>0</v>
      </c>
      <c r="M3699" s="2">
        <v>500</v>
      </c>
    </row>
    <row r="3700" spans="8:13" ht="12.75" hidden="1">
      <c r="H3700" s="5">
        <f t="shared" si="212"/>
        <v>0</v>
      </c>
      <c r="I3700" s="25">
        <f t="shared" si="213"/>
        <v>0</v>
      </c>
      <c r="M3700" s="2">
        <v>500</v>
      </c>
    </row>
    <row r="3701" spans="8:13" ht="12.75" hidden="1">
      <c r="H3701" s="5">
        <f t="shared" si="212"/>
        <v>0</v>
      </c>
      <c r="I3701" s="25">
        <f t="shared" si="213"/>
        <v>0</v>
      </c>
      <c r="M3701" s="2">
        <v>500</v>
      </c>
    </row>
    <row r="3702" spans="8:13" ht="12.75" hidden="1">
      <c r="H3702" s="5">
        <f t="shared" si="212"/>
        <v>0</v>
      </c>
      <c r="I3702" s="25">
        <f t="shared" si="213"/>
        <v>0</v>
      </c>
      <c r="M3702" s="2">
        <v>500</v>
      </c>
    </row>
    <row r="3703" spans="8:13" ht="12.75" hidden="1">
      <c r="H3703" s="5">
        <f t="shared" si="212"/>
        <v>0</v>
      </c>
      <c r="I3703" s="25">
        <f t="shared" si="213"/>
        <v>0</v>
      </c>
      <c r="M3703" s="2">
        <v>500</v>
      </c>
    </row>
    <row r="3704" spans="8:13" ht="12.75" hidden="1">
      <c r="H3704" s="5">
        <f t="shared" si="212"/>
        <v>0</v>
      </c>
      <c r="I3704" s="25">
        <f t="shared" si="213"/>
        <v>0</v>
      </c>
      <c r="M3704" s="2">
        <v>500</v>
      </c>
    </row>
    <row r="3705" spans="8:13" ht="12.75" hidden="1">
      <c r="H3705" s="5">
        <f t="shared" si="212"/>
        <v>0</v>
      </c>
      <c r="I3705" s="25">
        <f t="shared" si="213"/>
        <v>0</v>
      </c>
      <c r="M3705" s="2">
        <v>500</v>
      </c>
    </row>
    <row r="3706" spans="8:13" ht="12.75" hidden="1">
      <c r="H3706" s="5">
        <f t="shared" si="212"/>
        <v>0</v>
      </c>
      <c r="I3706" s="25">
        <f t="shared" si="213"/>
        <v>0</v>
      </c>
      <c r="M3706" s="2">
        <v>500</v>
      </c>
    </row>
    <row r="3707" spans="8:13" ht="12.75" hidden="1">
      <c r="H3707" s="5">
        <f t="shared" si="212"/>
        <v>0</v>
      </c>
      <c r="I3707" s="25">
        <f t="shared" si="213"/>
        <v>0</v>
      </c>
      <c r="M3707" s="2">
        <v>500</v>
      </c>
    </row>
    <row r="3708" spans="8:13" ht="12.75" hidden="1">
      <c r="H3708" s="5">
        <f t="shared" si="212"/>
        <v>0</v>
      </c>
      <c r="I3708" s="25">
        <f t="shared" si="213"/>
        <v>0</v>
      </c>
      <c r="M3708" s="2">
        <v>500</v>
      </c>
    </row>
    <row r="3709" spans="8:13" ht="12.75" hidden="1">
      <c r="H3709" s="5">
        <f t="shared" si="212"/>
        <v>0</v>
      </c>
      <c r="I3709" s="25">
        <f t="shared" si="213"/>
        <v>0</v>
      </c>
      <c r="M3709" s="2">
        <v>500</v>
      </c>
    </row>
    <row r="3710" spans="8:13" ht="12.75" hidden="1">
      <c r="H3710" s="5">
        <f t="shared" si="212"/>
        <v>0</v>
      </c>
      <c r="I3710" s="25">
        <f t="shared" si="213"/>
        <v>0</v>
      </c>
      <c r="M3710" s="2">
        <v>500</v>
      </c>
    </row>
    <row r="3711" spans="8:13" ht="12.75" hidden="1">
      <c r="H3711" s="5">
        <f t="shared" si="212"/>
        <v>0</v>
      </c>
      <c r="I3711" s="25">
        <f t="shared" si="213"/>
        <v>0</v>
      </c>
      <c r="M3711" s="2">
        <v>500</v>
      </c>
    </row>
    <row r="3712" spans="8:13" ht="12.75" hidden="1">
      <c r="H3712" s="5">
        <f t="shared" si="212"/>
        <v>0</v>
      </c>
      <c r="I3712" s="25">
        <f t="shared" si="213"/>
        <v>0</v>
      </c>
      <c r="M3712" s="2">
        <v>500</v>
      </c>
    </row>
    <row r="3713" spans="8:13" ht="12.75" hidden="1">
      <c r="H3713" s="5">
        <f t="shared" si="212"/>
        <v>0</v>
      </c>
      <c r="I3713" s="25">
        <f t="shared" si="213"/>
        <v>0</v>
      </c>
      <c r="M3713" s="2">
        <v>500</v>
      </c>
    </row>
    <row r="3714" spans="8:13" ht="12.75" hidden="1">
      <c r="H3714" s="5">
        <f t="shared" si="212"/>
        <v>0</v>
      </c>
      <c r="I3714" s="25">
        <f t="shared" si="213"/>
        <v>0</v>
      </c>
      <c r="M3714" s="2">
        <v>500</v>
      </c>
    </row>
    <row r="3715" spans="8:13" ht="12.75" hidden="1">
      <c r="H3715" s="5">
        <f t="shared" si="212"/>
        <v>0</v>
      </c>
      <c r="I3715" s="25">
        <f t="shared" si="213"/>
        <v>0</v>
      </c>
      <c r="M3715" s="2">
        <v>500</v>
      </c>
    </row>
    <row r="3716" spans="8:13" ht="12.75" hidden="1">
      <c r="H3716" s="5">
        <f t="shared" si="212"/>
        <v>0</v>
      </c>
      <c r="I3716" s="25">
        <f t="shared" si="213"/>
        <v>0</v>
      </c>
      <c r="M3716" s="2">
        <v>500</v>
      </c>
    </row>
    <row r="3717" spans="8:13" ht="12.75" hidden="1">
      <c r="H3717" s="5">
        <f t="shared" si="212"/>
        <v>0</v>
      </c>
      <c r="I3717" s="25">
        <f t="shared" si="213"/>
        <v>0</v>
      </c>
      <c r="M3717" s="2">
        <v>500</v>
      </c>
    </row>
    <row r="3718" spans="8:13" ht="12.75" hidden="1">
      <c r="H3718" s="5">
        <f t="shared" si="212"/>
        <v>0</v>
      </c>
      <c r="I3718" s="25">
        <f t="shared" si="213"/>
        <v>0</v>
      </c>
      <c r="M3718" s="2">
        <v>500</v>
      </c>
    </row>
    <row r="3719" spans="8:13" ht="12.75" hidden="1">
      <c r="H3719" s="5">
        <f t="shared" si="212"/>
        <v>0</v>
      </c>
      <c r="I3719" s="25">
        <f t="shared" si="213"/>
        <v>0</v>
      </c>
      <c r="M3719" s="2">
        <v>500</v>
      </c>
    </row>
    <row r="3720" spans="8:13" ht="12.75" hidden="1">
      <c r="H3720" s="5">
        <f t="shared" si="212"/>
        <v>0</v>
      </c>
      <c r="I3720" s="25">
        <f t="shared" si="213"/>
        <v>0</v>
      </c>
      <c r="M3720" s="2">
        <v>500</v>
      </c>
    </row>
    <row r="3721" spans="8:13" ht="12.75" hidden="1">
      <c r="H3721" s="5">
        <f t="shared" si="212"/>
        <v>0</v>
      </c>
      <c r="I3721" s="25">
        <f t="shared" si="213"/>
        <v>0</v>
      </c>
      <c r="M3721" s="2">
        <v>500</v>
      </c>
    </row>
    <row r="3722" spans="8:13" ht="12.75" hidden="1">
      <c r="H3722" s="5">
        <f t="shared" si="212"/>
        <v>0</v>
      </c>
      <c r="I3722" s="25">
        <f t="shared" si="213"/>
        <v>0</v>
      </c>
      <c r="M3722" s="2">
        <v>500</v>
      </c>
    </row>
    <row r="3723" spans="8:13" ht="12.75" hidden="1">
      <c r="H3723" s="5">
        <f t="shared" si="212"/>
        <v>0</v>
      </c>
      <c r="I3723" s="25">
        <f t="shared" si="213"/>
        <v>0</v>
      </c>
      <c r="M3723" s="2">
        <v>500</v>
      </c>
    </row>
    <row r="3724" spans="8:13" ht="12.75" hidden="1">
      <c r="H3724" s="5">
        <f t="shared" si="212"/>
        <v>0</v>
      </c>
      <c r="I3724" s="25">
        <f t="shared" si="213"/>
        <v>0</v>
      </c>
      <c r="M3724" s="2">
        <v>500</v>
      </c>
    </row>
    <row r="3725" spans="8:13" ht="12.75" hidden="1">
      <c r="H3725" s="5">
        <f t="shared" si="212"/>
        <v>0</v>
      </c>
      <c r="I3725" s="25">
        <f t="shared" si="213"/>
        <v>0</v>
      </c>
      <c r="M3725" s="2">
        <v>500</v>
      </c>
    </row>
    <row r="3726" spans="8:13" ht="12.75" hidden="1">
      <c r="H3726" s="5">
        <f t="shared" si="212"/>
        <v>0</v>
      </c>
      <c r="I3726" s="25">
        <f t="shared" si="213"/>
        <v>0</v>
      </c>
      <c r="M3726" s="2">
        <v>500</v>
      </c>
    </row>
    <row r="3727" spans="8:13" ht="12.75" hidden="1">
      <c r="H3727" s="5">
        <f t="shared" si="212"/>
        <v>0</v>
      </c>
      <c r="I3727" s="25">
        <f t="shared" si="213"/>
        <v>0</v>
      </c>
      <c r="M3727" s="2">
        <v>500</v>
      </c>
    </row>
    <row r="3728" spans="8:13" ht="12.75" hidden="1">
      <c r="H3728" s="5">
        <f t="shared" si="212"/>
        <v>0</v>
      </c>
      <c r="I3728" s="25">
        <f t="shared" si="213"/>
        <v>0</v>
      </c>
      <c r="M3728" s="2">
        <v>500</v>
      </c>
    </row>
    <row r="3729" spans="8:13" ht="12.75" hidden="1">
      <c r="H3729" s="5">
        <f t="shared" si="212"/>
        <v>0</v>
      </c>
      <c r="I3729" s="25">
        <f t="shared" si="213"/>
        <v>0</v>
      </c>
      <c r="M3729" s="2">
        <v>500</v>
      </c>
    </row>
    <row r="3730" spans="8:13" ht="12.75" hidden="1">
      <c r="H3730" s="5">
        <f t="shared" si="212"/>
        <v>0</v>
      </c>
      <c r="I3730" s="25">
        <f t="shared" si="213"/>
        <v>0</v>
      </c>
      <c r="M3730" s="2">
        <v>500</v>
      </c>
    </row>
    <row r="3731" spans="8:13" ht="12.75" hidden="1">
      <c r="H3731" s="5">
        <f t="shared" si="212"/>
        <v>0</v>
      </c>
      <c r="I3731" s="25">
        <f t="shared" si="213"/>
        <v>0</v>
      </c>
      <c r="M3731" s="2">
        <v>500</v>
      </c>
    </row>
    <row r="3732" spans="8:13" ht="12.75" hidden="1">
      <c r="H3732" s="5">
        <f t="shared" si="212"/>
        <v>0</v>
      </c>
      <c r="I3732" s="25">
        <f t="shared" si="213"/>
        <v>0</v>
      </c>
      <c r="M3732" s="2">
        <v>500</v>
      </c>
    </row>
    <row r="3733" spans="8:13" ht="12.75" hidden="1">
      <c r="H3733" s="5">
        <f t="shared" si="212"/>
        <v>0</v>
      </c>
      <c r="I3733" s="25">
        <f t="shared" si="213"/>
        <v>0</v>
      </c>
      <c r="M3733" s="2">
        <v>500</v>
      </c>
    </row>
    <row r="3734" spans="8:13" ht="12.75" hidden="1">
      <c r="H3734" s="5">
        <f t="shared" si="212"/>
        <v>0</v>
      </c>
      <c r="I3734" s="25">
        <f t="shared" si="213"/>
        <v>0</v>
      </c>
      <c r="M3734" s="2">
        <v>500</v>
      </c>
    </row>
    <row r="3735" spans="8:13" ht="12.75" hidden="1">
      <c r="H3735" s="5">
        <f t="shared" si="212"/>
        <v>0</v>
      </c>
      <c r="I3735" s="25">
        <f t="shared" si="213"/>
        <v>0</v>
      </c>
      <c r="M3735" s="2">
        <v>500</v>
      </c>
    </row>
    <row r="3736" spans="8:13" ht="12.75" hidden="1">
      <c r="H3736" s="5">
        <f t="shared" si="212"/>
        <v>0</v>
      </c>
      <c r="I3736" s="25">
        <f t="shared" si="213"/>
        <v>0</v>
      </c>
      <c r="M3736" s="2">
        <v>500</v>
      </c>
    </row>
    <row r="3737" spans="8:13" ht="12.75" hidden="1">
      <c r="H3737" s="5">
        <f t="shared" si="212"/>
        <v>0</v>
      </c>
      <c r="I3737" s="25">
        <f t="shared" si="213"/>
        <v>0</v>
      </c>
      <c r="M3737" s="2">
        <v>500</v>
      </c>
    </row>
    <row r="3738" spans="8:13" ht="12.75" hidden="1">
      <c r="H3738" s="5">
        <f t="shared" si="212"/>
        <v>0</v>
      </c>
      <c r="I3738" s="25">
        <f t="shared" si="213"/>
        <v>0</v>
      </c>
      <c r="M3738" s="2">
        <v>500</v>
      </c>
    </row>
    <row r="3739" spans="8:13" ht="12.75" hidden="1">
      <c r="H3739" s="5">
        <f t="shared" si="212"/>
        <v>0</v>
      </c>
      <c r="I3739" s="25">
        <f t="shared" si="213"/>
        <v>0</v>
      </c>
      <c r="M3739" s="2">
        <v>500</v>
      </c>
    </row>
    <row r="3740" spans="8:13" ht="12.75" hidden="1">
      <c r="H3740" s="5">
        <f t="shared" si="212"/>
        <v>0</v>
      </c>
      <c r="I3740" s="25">
        <f t="shared" si="213"/>
        <v>0</v>
      </c>
      <c r="M3740" s="2">
        <v>500</v>
      </c>
    </row>
    <row r="3741" spans="8:13" ht="12.75" hidden="1">
      <c r="H3741" s="5">
        <f t="shared" si="212"/>
        <v>0</v>
      </c>
      <c r="I3741" s="25">
        <f t="shared" si="213"/>
        <v>0</v>
      </c>
      <c r="M3741" s="2">
        <v>500</v>
      </c>
    </row>
    <row r="3742" spans="8:13" ht="12.75" hidden="1">
      <c r="H3742" s="5">
        <f t="shared" si="212"/>
        <v>0</v>
      </c>
      <c r="I3742" s="25">
        <f t="shared" si="213"/>
        <v>0</v>
      </c>
      <c r="M3742" s="2">
        <v>500</v>
      </c>
    </row>
    <row r="3743" spans="8:13" ht="12.75" hidden="1">
      <c r="H3743" s="5">
        <f t="shared" si="212"/>
        <v>0</v>
      </c>
      <c r="I3743" s="25">
        <f t="shared" si="213"/>
        <v>0</v>
      </c>
      <c r="M3743" s="2">
        <v>500</v>
      </c>
    </row>
    <row r="3744" spans="8:13" ht="12.75" hidden="1">
      <c r="H3744" s="5">
        <f t="shared" si="212"/>
        <v>0</v>
      </c>
      <c r="I3744" s="25">
        <f t="shared" si="213"/>
        <v>0</v>
      </c>
      <c r="M3744" s="2">
        <v>500</v>
      </c>
    </row>
    <row r="3745" spans="8:13" ht="12.75" hidden="1">
      <c r="H3745" s="5">
        <f t="shared" si="212"/>
        <v>0</v>
      </c>
      <c r="I3745" s="25">
        <f t="shared" si="213"/>
        <v>0</v>
      </c>
      <c r="M3745" s="2">
        <v>500</v>
      </c>
    </row>
    <row r="3746" spans="8:13" ht="12.75" hidden="1">
      <c r="H3746" s="5">
        <f t="shared" si="212"/>
        <v>0</v>
      </c>
      <c r="I3746" s="25">
        <f t="shared" si="213"/>
        <v>0</v>
      </c>
      <c r="M3746" s="2">
        <v>500</v>
      </c>
    </row>
    <row r="3747" spans="8:13" ht="12.75" hidden="1">
      <c r="H3747" s="5">
        <f t="shared" si="212"/>
        <v>0</v>
      </c>
      <c r="I3747" s="25">
        <f t="shared" si="213"/>
        <v>0</v>
      </c>
      <c r="M3747" s="2">
        <v>500</v>
      </c>
    </row>
    <row r="3748" spans="8:13" ht="12.75" hidden="1">
      <c r="H3748" s="5">
        <f aca="true" t="shared" si="214" ref="H3748:H3811">H3747-B3748</f>
        <v>0</v>
      </c>
      <c r="I3748" s="25">
        <f aca="true" t="shared" si="215" ref="I3748:I3811">+B3748/M3748</f>
        <v>0</v>
      </c>
      <c r="M3748" s="2">
        <v>500</v>
      </c>
    </row>
    <row r="3749" spans="8:13" ht="12.75" hidden="1">
      <c r="H3749" s="5">
        <f t="shared" si="214"/>
        <v>0</v>
      </c>
      <c r="I3749" s="25">
        <f t="shared" si="215"/>
        <v>0</v>
      </c>
      <c r="M3749" s="2">
        <v>500</v>
      </c>
    </row>
    <row r="3750" spans="8:13" ht="12.75" hidden="1">
      <c r="H3750" s="5">
        <f t="shared" si="214"/>
        <v>0</v>
      </c>
      <c r="I3750" s="25">
        <f t="shared" si="215"/>
        <v>0</v>
      </c>
      <c r="M3750" s="2">
        <v>500</v>
      </c>
    </row>
    <row r="3751" spans="8:13" ht="12.75" hidden="1">
      <c r="H3751" s="5">
        <f t="shared" si="214"/>
        <v>0</v>
      </c>
      <c r="I3751" s="25">
        <f t="shared" si="215"/>
        <v>0</v>
      </c>
      <c r="M3751" s="2">
        <v>500</v>
      </c>
    </row>
    <row r="3752" spans="8:13" ht="12.75" hidden="1">
      <c r="H3752" s="5">
        <f t="shared" si="214"/>
        <v>0</v>
      </c>
      <c r="I3752" s="25">
        <f t="shared" si="215"/>
        <v>0</v>
      </c>
      <c r="M3752" s="2">
        <v>500</v>
      </c>
    </row>
    <row r="3753" spans="8:13" ht="12.75" hidden="1">
      <c r="H3753" s="5">
        <f t="shared" si="214"/>
        <v>0</v>
      </c>
      <c r="I3753" s="25">
        <f t="shared" si="215"/>
        <v>0</v>
      </c>
      <c r="M3753" s="2">
        <v>500</v>
      </c>
    </row>
    <row r="3754" spans="8:13" ht="12.75" hidden="1">
      <c r="H3754" s="5">
        <f t="shared" si="214"/>
        <v>0</v>
      </c>
      <c r="I3754" s="25">
        <f t="shared" si="215"/>
        <v>0</v>
      </c>
      <c r="M3754" s="2">
        <v>500</v>
      </c>
    </row>
    <row r="3755" spans="8:13" ht="12.75" hidden="1">
      <c r="H3755" s="5">
        <f t="shared" si="214"/>
        <v>0</v>
      </c>
      <c r="I3755" s="25">
        <f t="shared" si="215"/>
        <v>0</v>
      </c>
      <c r="M3755" s="2">
        <v>500</v>
      </c>
    </row>
    <row r="3756" spans="8:13" ht="12.75" hidden="1">
      <c r="H3756" s="5">
        <f t="shared" si="214"/>
        <v>0</v>
      </c>
      <c r="I3756" s="25">
        <f t="shared" si="215"/>
        <v>0</v>
      </c>
      <c r="M3756" s="2">
        <v>500</v>
      </c>
    </row>
    <row r="3757" spans="8:13" ht="12.75" hidden="1">
      <c r="H3757" s="5">
        <f t="shared" si="214"/>
        <v>0</v>
      </c>
      <c r="I3757" s="25">
        <f t="shared" si="215"/>
        <v>0</v>
      </c>
      <c r="M3757" s="2">
        <v>500</v>
      </c>
    </row>
    <row r="3758" spans="8:13" ht="12.75" hidden="1">
      <c r="H3758" s="5">
        <f t="shared" si="214"/>
        <v>0</v>
      </c>
      <c r="I3758" s="25">
        <f t="shared" si="215"/>
        <v>0</v>
      </c>
      <c r="M3758" s="2">
        <v>500</v>
      </c>
    </row>
    <row r="3759" spans="8:13" ht="12.75" hidden="1">
      <c r="H3759" s="5">
        <f t="shared" si="214"/>
        <v>0</v>
      </c>
      <c r="I3759" s="25">
        <f t="shared" si="215"/>
        <v>0</v>
      </c>
      <c r="M3759" s="2">
        <v>500</v>
      </c>
    </row>
    <row r="3760" spans="8:13" ht="12.75" hidden="1">
      <c r="H3760" s="5">
        <f t="shared" si="214"/>
        <v>0</v>
      </c>
      <c r="I3760" s="25">
        <f t="shared" si="215"/>
        <v>0</v>
      </c>
      <c r="M3760" s="2">
        <v>500</v>
      </c>
    </row>
    <row r="3761" spans="8:13" ht="12.75" hidden="1">
      <c r="H3761" s="5">
        <f t="shared" si="214"/>
        <v>0</v>
      </c>
      <c r="I3761" s="25">
        <f t="shared" si="215"/>
        <v>0</v>
      </c>
      <c r="M3761" s="2">
        <v>500</v>
      </c>
    </row>
    <row r="3762" spans="8:13" ht="12.75" hidden="1">
      <c r="H3762" s="5">
        <f t="shared" si="214"/>
        <v>0</v>
      </c>
      <c r="I3762" s="25">
        <f t="shared" si="215"/>
        <v>0</v>
      </c>
      <c r="M3762" s="2">
        <v>500</v>
      </c>
    </row>
    <row r="3763" spans="8:13" ht="12.75" hidden="1">
      <c r="H3763" s="5">
        <f t="shared" si="214"/>
        <v>0</v>
      </c>
      <c r="I3763" s="25">
        <f t="shared" si="215"/>
        <v>0</v>
      </c>
      <c r="M3763" s="2">
        <v>500</v>
      </c>
    </row>
    <row r="3764" spans="8:13" ht="12.75" hidden="1">
      <c r="H3764" s="5">
        <f t="shared" si="214"/>
        <v>0</v>
      </c>
      <c r="I3764" s="25">
        <f t="shared" si="215"/>
        <v>0</v>
      </c>
      <c r="M3764" s="2">
        <v>500</v>
      </c>
    </row>
    <row r="3765" spans="8:13" ht="12.75" hidden="1">
      <c r="H3765" s="5">
        <f t="shared" si="214"/>
        <v>0</v>
      </c>
      <c r="I3765" s="25">
        <f t="shared" si="215"/>
        <v>0</v>
      </c>
      <c r="M3765" s="2">
        <v>500</v>
      </c>
    </row>
    <row r="3766" spans="8:13" ht="12.75" hidden="1">
      <c r="H3766" s="5">
        <f t="shared" si="214"/>
        <v>0</v>
      </c>
      <c r="I3766" s="25">
        <f t="shared" si="215"/>
        <v>0</v>
      </c>
      <c r="M3766" s="2">
        <v>500</v>
      </c>
    </row>
    <row r="3767" spans="8:13" ht="12.75" hidden="1">
      <c r="H3767" s="5">
        <f t="shared" si="214"/>
        <v>0</v>
      </c>
      <c r="I3767" s="25">
        <f t="shared" si="215"/>
        <v>0</v>
      </c>
      <c r="M3767" s="2">
        <v>500</v>
      </c>
    </row>
    <row r="3768" spans="8:13" ht="12.75" hidden="1">
      <c r="H3768" s="5">
        <f t="shared" si="214"/>
        <v>0</v>
      </c>
      <c r="I3768" s="25">
        <f t="shared" si="215"/>
        <v>0</v>
      </c>
      <c r="M3768" s="2">
        <v>500</v>
      </c>
    </row>
    <row r="3769" spans="8:13" ht="12.75" hidden="1">
      <c r="H3769" s="5">
        <f t="shared" si="214"/>
        <v>0</v>
      </c>
      <c r="I3769" s="25">
        <f t="shared" si="215"/>
        <v>0</v>
      </c>
      <c r="M3769" s="2">
        <v>500</v>
      </c>
    </row>
    <row r="3770" spans="8:13" ht="12.75" hidden="1">
      <c r="H3770" s="5">
        <f t="shared" si="214"/>
        <v>0</v>
      </c>
      <c r="I3770" s="25">
        <f t="shared" si="215"/>
        <v>0</v>
      </c>
      <c r="M3770" s="2">
        <v>500</v>
      </c>
    </row>
    <row r="3771" spans="8:13" ht="12.75" hidden="1">
      <c r="H3771" s="5">
        <f t="shared" si="214"/>
        <v>0</v>
      </c>
      <c r="I3771" s="25">
        <f t="shared" si="215"/>
        <v>0</v>
      </c>
      <c r="M3771" s="2">
        <v>500</v>
      </c>
    </row>
    <row r="3772" spans="8:13" ht="12.75" hidden="1">
      <c r="H3772" s="5">
        <f t="shared" si="214"/>
        <v>0</v>
      </c>
      <c r="I3772" s="25">
        <f t="shared" si="215"/>
        <v>0</v>
      </c>
      <c r="M3772" s="2">
        <v>500</v>
      </c>
    </row>
    <row r="3773" spans="8:13" ht="12.75" hidden="1">
      <c r="H3773" s="5">
        <f t="shared" si="214"/>
        <v>0</v>
      </c>
      <c r="I3773" s="25">
        <f t="shared" si="215"/>
        <v>0</v>
      </c>
      <c r="M3773" s="2">
        <v>500</v>
      </c>
    </row>
    <row r="3774" spans="8:13" ht="12.75" hidden="1">
      <c r="H3774" s="5">
        <f t="shared" si="214"/>
        <v>0</v>
      </c>
      <c r="I3774" s="25">
        <f t="shared" si="215"/>
        <v>0</v>
      </c>
      <c r="M3774" s="2">
        <v>500</v>
      </c>
    </row>
    <row r="3775" spans="8:13" ht="12.75" hidden="1">
      <c r="H3775" s="5">
        <f t="shared" si="214"/>
        <v>0</v>
      </c>
      <c r="I3775" s="25">
        <f t="shared" si="215"/>
        <v>0</v>
      </c>
      <c r="M3775" s="2">
        <v>500</v>
      </c>
    </row>
    <row r="3776" spans="8:13" ht="12.75" hidden="1">
      <c r="H3776" s="5">
        <f t="shared" si="214"/>
        <v>0</v>
      </c>
      <c r="I3776" s="25">
        <f t="shared" si="215"/>
        <v>0</v>
      </c>
      <c r="M3776" s="2">
        <v>500</v>
      </c>
    </row>
    <row r="3777" spans="8:13" ht="12.75" hidden="1">
      <c r="H3777" s="5">
        <f t="shared" si="214"/>
        <v>0</v>
      </c>
      <c r="I3777" s="25">
        <f t="shared" si="215"/>
        <v>0</v>
      </c>
      <c r="M3777" s="2">
        <v>500</v>
      </c>
    </row>
    <row r="3778" spans="8:13" ht="12.75" hidden="1">
      <c r="H3778" s="5">
        <f t="shared" si="214"/>
        <v>0</v>
      </c>
      <c r="I3778" s="25">
        <f t="shared" si="215"/>
        <v>0</v>
      </c>
      <c r="M3778" s="2">
        <v>500</v>
      </c>
    </row>
    <row r="3779" spans="8:13" ht="12.75" hidden="1">
      <c r="H3779" s="5">
        <f t="shared" si="214"/>
        <v>0</v>
      </c>
      <c r="I3779" s="25">
        <f t="shared" si="215"/>
        <v>0</v>
      </c>
      <c r="M3779" s="2">
        <v>500</v>
      </c>
    </row>
    <row r="3780" spans="8:13" ht="12.75" hidden="1">
      <c r="H3780" s="5">
        <f t="shared" si="214"/>
        <v>0</v>
      </c>
      <c r="I3780" s="25">
        <f t="shared" si="215"/>
        <v>0</v>
      </c>
      <c r="M3780" s="2">
        <v>500</v>
      </c>
    </row>
    <row r="3781" spans="8:13" ht="12.75" hidden="1">
      <c r="H3781" s="5">
        <f t="shared" si="214"/>
        <v>0</v>
      </c>
      <c r="I3781" s="25">
        <f t="shared" si="215"/>
        <v>0</v>
      </c>
      <c r="M3781" s="2">
        <v>500</v>
      </c>
    </row>
    <row r="3782" spans="8:13" ht="12.75" hidden="1">
      <c r="H3782" s="5">
        <f t="shared" si="214"/>
        <v>0</v>
      </c>
      <c r="I3782" s="25">
        <f t="shared" si="215"/>
        <v>0</v>
      </c>
      <c r="M3782" s="2">
        <v>500</v>
      </c>
    </row>
    <row r="3783" spans="8:13" ht="12.75" hidden="1">
      <c r="H3783" s="5">
        <f t="shared" si="214"/>
        <v>0</v>
      </c>
      <c r="I3783" s="25">
        <f t="shared" si="215"/>
        <v>0</v>
      </c>
      <c r="M3783" s="2">
        <v>500</v>
      </c>
    </row>
    <row r="3784" spans="8:13" ht="12.75" hidden="1">
      <c r="H3784" s="5">
        <f t="shared" si="214"/>
        <v>0</v>
      </c>
      <c r="I3784" s="25">
        <f t="shared" si="215"/>
        <v>0</v>
      </c>
      <c r="M3784" s="2">
        <v>500</v>
      </c>
    </row>
    <row r="3785" spans="8:13" ht="12.75" hidden="1">
      <c r="H3785" s="5">
        <f t="shared" si="214"/>
        <v>0</v>
      </c>
      <c r="I3785" s="25">
        <f t="shared" si="215"/>
        <v>0</v>
      </c>
      <c r="M3785" s="2">
        <v>500</v>
      </c>
    </row>
    <row r="3786" spans="8:13" ht="12.75" hidden="1">
      <c r="H3786" s="5">
        <f t="shared" si="214"/>
        <v>0</v>
      </c>
      <c r="I3786" s="25">
        <f t="shared" si="215"/>
        <v>0</v>
      </c>
      <c r="M3786" s="2">
        <v>500</v>
      </c>
    </row>
    <row r="3787" spans="8:13" ht="12.75" hidden="1">
      <c r="H3787" s="5">
        <f t="shared" si="214"/>
        <v>0</v>
      </c>
      <c r="I3787" s="25">
        <f t="shared" si="215"/>
        <v>0</v>
      </c>
      <c r="M3787" s="2">
        <v>500</v>
      </c>
    </row>
    <row r="3788" spans="8:13" ht="12.75" hidden="1">
      <c r="H3788" s="5">
        <f t="shared" si="214"/>
        <v>0</v>
      </c>
      <c r="I3788" s="25">
        <f t="shared" si="215"/>
        <v>0</v>
      </c>
      <c r="M3788" s="2">
        <v>500</v>
      </c>
    </row>
    <row r="3789" spans="8:13" ht="12.75" hidden="1">
      <c r="H3789" s="5">
        <f t="shared" si="214"/>
        <v>0</v>
      </c>
      <c r="I3789" s="25">
        <f t="shared" si="215"/>
        <v>0</v>
      </c>
      <c r="M3789" s="2">
        <v>500</v>
      </c>
    </row>
    <row r="3790" spans="8:13" ht="12.75" hidden="1">
      <c r="H3790" s="5">
        <f t="shared" si="214"/>
        <v>0</v>
      </c>
      <c r="I3790" s="25">
        <f t="shared" si="215"/>
        <v>0</v>
      </c>
      <c r="M3790" s="2">
        <v>500</v>
      </c>
    </row>
    <row r="3791" spans="8:13" ht="12.75" hidden="1">
      <c r="H3791" s="5">
        <f t="shared" si="214"/>
        <v>0</v>
      </c>
      <c r="I3791" s="25">
        <f t="shared" si="215"/>
        <v>0</v>
      </c>
      <c r="M3791" s="2">
        <v>500</v>
      </c>
    </row>
    <row r="3792" spans="8:13" ht="12.75" hidden="1">
      <c r="H3792" s="5">
        <f t="shared" si="214"/>
        <v>0</v>
      </c>
      <c r="I3792" s="25">
        <f t="shared" si="215"/>
        <v>0</v>
      </c>
      <c r="M3792" s="2">
        <v>500</v>
      </c>
    </row>
    <row r="3793" spans="8:13" ht="12.75" hidden="1">
      <c r="H3793" s="5">
        <f t="shared" si="214"/>
        <v>0</v>
      </c>
      <c r="I3793" s="25">
        <f t="shared" si="215"/>
        <v>0</v>
      </c>
      <c r="M3793" s="2">
        <v>500</v>
      </c>
    </row>
    <row r="3794" spans="8:13" ht="12.75" hidden="1">
      <c r="H3794" s="5">
        <f t="shared" si="214"/>
        <v>0</v>
      </c>
      <c r="I3794" s="25">
        <f t="shared" si="215"/>
        <v>0</v>
      </c>
      <c r="M3794" s="2">
        <v>500</v>
      </c>
    </row>
    <row r="3795" spans="8:13" ht="12.75" hidden="1">
      <c r="H3795" s="5">
        <f t="shared" si="214"/>
        <v>0</v>
      </c>
      <c r="I3795" s="25">
        <f t="shared" si="215"/>
        <v>0</v>
      </c>
      <c r="M3795" s="2">
        <v>500</v>
      </c>
    </row>
    <row r="3796" spans="8:13" ht="12.75" hidden="1">
      <c r="H3796" s="5">
        <f t="shared" si="214"/>
        <v>0</v>
      </c>
      <c r="I3796" s="25">
        <f t="shared" si="215"/>
        <v>0</v>
      </c>
      <c r="M3796" s="2">
        <v>500</v>
      </c>
    </row>
    <row r="3797" spans="8:13" ht="12.75" hidden="1">
      <c r="H3797" s="5">
        <f t="shared" si="214"/>
        <v>0</v>
      </c>
      <c r="I3797" s="25">
        <f t="shared" si="215"/>
        <v>0</v>
      </c>
      <c r="M3797" s="2">
        <v>500</v>
      </c>
    </row>
    <row r="3798" spans="8:13" ht="12.75" hidden="1">
      <c r="H3798" s="5">
        <f t="shared" si="214"/>
        <v>0</v>
      </c>
      <c r="I3798" s="25">
        <f t="shared" si="215"/>
        <v>0</v>
      </c>
      <c r="M3798" s="2">
        <v>500</v>
      </c>
    </row>
    <row r="3799" spans="8:13" ht="12.75" hidden="1">
      <c r="H3799" s="5">
        <f t="shared" si="214"/>
        <v>0</v>
      </c>
      <c r="I3799" s="25">
        <f t="shared" si="215"/>
        <v>0</v>
      </c>
      <c r="M3799" s="2">
        <v>500</v>
      </c>
    </row>
    <row r="3800" spans="8:13" ht="12.75" hidden="1">
      <c r="H3800" s="5">
        <f t="shared" si="214"/>
        <v>0</v>
      </c>
      <c r="I3800" s="25">
        <f t="shared" si="215"/>
        <v>0</v>
      </c>
      <c r="M3800" s="2">
        <v>500</v>
      </c>
    </row>
    <row r="3801" spans="8:13" ht="12.75" hidden="1">
      <c r="H3801" s="5">
        <f t="shared" si="214"/>
        <v>0</v>
      </c>
      <c r="I3801" s="25">
        <f t="shared" si="215"/>
        <v>0</v>
      </c>
      <c r="M3801" s="2">
        <v>500</v>
      </c>
    </row>
    <row r="3802" spans="8:13" ht="12.75" hidden="1">
      <c r="H3802" s="5">
        <f t="shared" si="214"/>
        <v>0</v>
      </c>
      <c r="I3802" s="25">
        <f t="shared" si="215"/>
        <v>0</v>
      </c>
      <c r="M3802" s="2">
        <v>500</v>
      </c>
    </row>
    <row r="3803" spans="8:13" ht="12.75" hidden="1">
      <c r="H3803" s="5">
        <f t="shared" si="214"/>
        <v>0</v>
      </c>
      <c r="I3803" s="25">
        <f t="shared" si="215"/>
        <v>0</v>
      </c>
      <c r="M3803" s="2">
        <v>500</v>
      </c>
    </row>
    <row r="3804" spans="8:13" ht="12.75" hidden="1">
      <c r="H3804" s="5">
        <f t="shared" si="214"/>
        <v>0</v>
      </c>
      <c r="I3804" s="25">
        <f t="shared" si="215"/>
        <v>0</v>
      </c>
      <c r="M3804" s="2">
        <v>500</v>
      </c>
    </row>
    <row r="3805" spans="8:13" ht="12.75" hidden="1">
      <c r="H3805" s="5">
        <f t="shared" si="214"/>
        <v>0</v>
      </c>
      <c r="I3805" s="25">
        <f t="shared" si="215"/>
        <v>0</v>
      </c>
      <c r="M3805" s="2">
        <v>500</v>
      </c>
    </row>
    <row r="3806" spans="8:13" ht="12.75" hidden="1">
      <c r="H3806" s="5">
        <f t="shared" si="214"/>
        <v>0</v>
      </c>
      <c r="I3806" s="25">
        <f t="shared" si="215"/>
        <v>0</v>
      </c>
      <c r="M3806" s="2">
        <v>500</v>
      </c>
    </row>
    <row r="3807" spans="8:13" ht="12.75" hidden="1">
      <c r="H3807" s="5">
        <f t="shared" si="214"/>
        <v>0</v>
      </c>
      <c r="I3807" s="25">
        <f t="shared" si="215"/>
        <v>0</v>
      </c>
      <c r="M3807" s="2">
        <v>500</v>
      </c>
    </row>
    <row r="3808" spans="8:13" ht="12.75" hidden="1">
      <c r="H3808" s="5">
        <f t="shared" si="214"/>
        <v>0</v>
      </c>
      <c r="I3808" s="25">
        <f t="shared" si="215"/>
        <v>0</v>
      </c>
      <c r="M3808" s="2">
        <v>500</v>
      </c>
    </row>
    <row r="3809" spans="8:13" ht="12.75" hidden="1">
      <c r="H3809" s="5">
        <f t="shared" si="214"/>
        <v>0</v>
      </c>
      <c r="I3809" s="25">
        <f t="shared" si="215"/>
        <v>0</v>
      </c>
      <c r="M3809" s="2">
        <v>500</v>
      </c>
    </row>
    <row r="3810" spans="8:13" ht="12.75" hidden="1">
      <c r="H3810" s="5">
        <f t="shared" si="214"/>
        <v>0</v>
      </c>
      <c r="I3810" s="25">
        <f t="shared" si="215"/>
        <v>0</v>
      </c>
      <c r="M3810" s="2">
        <v>500</v>
      </c>
    </row>
    <row r="3811" spans="8:13" ht="12.75" hidden="1">
      <c r="H3811" s="5">
        <f t="shared" si="214"/>
        <v>0</v>
      </c>
      <c r="I3811" s="25">
        <f t="shared" si="215"/>
        <v>0</v>
      </c>
      <c r="M3811" s="2">
        <v>500</v>
      </c>
    </row>
    <row r="3812" spans="8:13" ht="12.75" hidden="1">
      <c r="H3812" s="5">
        <f aca="true" t="shared" si="216" ref="H3812:H3834">H3811-B3812</f>
        <v>0</v>
      </c>
      <c r="I3812" s="25">
        <f aca="true" t="shared" si="217" ref="I3812:I3834">+B3812/M3812</f>
        <v>0</v>
      </c>
      <c r="M3812" s="2">
        <v>500</v>
      </c>
    </row>
    <row r="3813" spans="8:13" ht="12.75" hidden="1">
      <c r="H3813" s="5">
        <f t="shared" si="216"/>
        <v>0</v>
      </c>
      <c r="I3813" s="25">
        <f t="shared" si="217"/>
        <v>0</v>
      </c>
      <c r="M3813" s="2">
        <v>500</v>
      </c>
    </row>
    <row r="3814" spans="8:13" ht="12.75" hidden="1">
      <c r="H3814" s="5">
        <f t="shared" si="216"/>
        <v>0</v>
      </c>
      <c r="I3814" s="25">
        <f t="shared" si="217"/>
        <v>0</v>
      </c>
      <c r="M3814" s="2">
        <v>500</v>
      </c>
    </row>
    <row r="3815" spans="8:13" ht="12.75" hidden="1">
      <c r="H3815" s="5">
        <f t="shared" si="216"/>
        <v>0</v>
      </c>
      <c r="I3815" s="25">
        <f t="shared" si="217"/>
        <v>0</v>
      </c>
      <c r="M3815" s="2">
        <v>500</v>
      </c>
    </row>
    <row r="3816" spans="8:13" ht="12.75" hidden="1">
      <c r="H3816" s="5">
        <f t="shared" si="216"/>
        <v>0</v>
      </c>
      <c r="I3816" s="25">
        <f t="shared" si="217"/>
        <v>0</v>
      </c>
      <c r="M3816" s="2">
        <v>500</v>
      </c>
    </row>
    <row r="3817" spans="8:13" ht="12.75" hidden="1">
      <c r="H3817" s="5">
        <f t="shared" si="216"/>
        <v>0</v>
      </c>
      <c r="I3817" s="25">
        <f t="shared" si="217"/>
        <v>0</v>
      </c>
      <c r="M3817" s="2">
        <v>500</v>
      </c>
    </row>
    <row r="3818" spans="8:13" ht="12.75" hidden="1">
      <c r="H3818" s="5">
        <f t="shared" si="216"/>
        <v>0</v>
      </c>
      <c r="I3818" s="25">
        <f t="shared" si="217"/>
        <v>0</v>
      </c>
      <c r="M3818" s="2">
        <v>500</v>
      </c>
    </row>
    <row r="3819" spans="8:13" ht="12.75" hidden="1">
      <c r="H3819" s="5">
        <f t="shared" si="216"/>
        <v>0</v>
      </c>
      <c r="I3819" s="25">
        <f t="shared" si="217"/>
        <v>0</v>
      </c>
      <c r="M3819" s="2">
        <v>500</v>
      </c>
    </row>
    <row r="3820" spans="8:13" ht="12.75" hidden="1">
      <c r="H3820" s="5">
        <f t="shared" si="216"/>
        <v>0</v>
      </c>
      <c r="I3820" s="25">
        <f t="shared" si="217"/>
        <v>0</v>
      </c>
      <c r="M3820" s="2">
        <v>500</v>
      </c>
    </row>
    <row r="3821" spans="8:13" ht="12.75" hidden="1">
      <c r="H3821" s="5">
        <f t="shared" si="216"/>
        <v>0</v>
      </c>
      <c r="I3821" s="25">
        <f t="shared" si="217"/>
        <v>0</v>
      </c>
      <c r="M3821" s="2">
        <v>500</v>
      </c>
    </row>
    <row r="3822" spans="8:13" ht="12.75" hidden="1">
      <c r="H3822" s="5">
        <f t="shared" si="216"/>
        <v>0</v>
      </c>
      <c r="I3822" s="25">
        <f t="shared" si="217"/>
        <v>0</v>
      </c>
      <c r="M3822" s="2">
        <v>500</v>
      </c>
    </row>
    <row r="3823" spans="8:13" ht="12.75" hidden="1">
      <c r="H3823" s="5">
        <f t="shared" si="216"/>
        <v>0</v>
      </c>
      <c r="I3823" s="25">
        <f t="shared" si="217"/>
        <v>0</v>
      </c>
      <c r="M3823" s="2">
        <v>500</v>
      </c>
    </row>
    <row r="3824" spans="8:13" ht="12.75" hidden="1">
      <c r="H3824" s="5">
        <f t="shared" si="216"/>
        <v>0</v>
      </c>
      <c r="I3824" s="25">
        <f t="shared" si="217"/>
        <v>0</v>
      </c>
      <c r="M3824" s="2">
        <v>500</v>
      </c>
    </row>
    <row r="3825" spans="8:13" ht="12.75" hidden="1">
      <c r="H3825" s="5">
        <f t="shared" si="216"/>
        <v>0</v>
      </c>
      <c r="I3825" s="25">
        <f t="shared" si="217"/>
        <v>0</v>
      </c>
      <c r="M3825" s="2">
        <v>500</v>
      </c>
    </row>
    <row r="3826" spans="8:13" ht="12.75" hidden="1">
      <c r="H3826" s="5">
        <f t="shared" si="216"/>
        <v>0</v>
      </c>
      <c r="I3826" s="25">
        <f t="shared" si="217"/>
        <v>0</v>
      </c>
      <c r="M3826" s="2">
        <v>500</v>
      </c>
    </row>
    <row r="3827" spans="8:13" ht="12.75" hidden="1">
      <c r="H3827" s="5">
        <f t="shared" si="216"/>
        <v>0</v>
      </c>
      <c r="I3827" s="25">
        <f t="shared" si="217"/>
        <v>0</v>
      </c>
      <c r="M3827" s="2">
        <v>500</v>
      </c>
    </row>
    <row r="3828" spans="8:13" ht="12.75" hidden="1">
      <c r="H3828" s="5">
        <f t="shared" si="216"/>
        <v>0</v>
      </c>
      <c r="I3828" s="25">
        <f t="shared" si="217"/>
        <v>0</v>
      </c>
      <c r="M3828" s="2">
        <v>500</v>
      </c>
    </row>
    <row r="3829" spans="8:13" ht="12.75" hidden="1">
      <c r="H3829" s="5">
        <f t="shared" si="216"/>
        <v>0</v>
      </c>
      <c r="I3829" s="25">
        <f t="shared" si="217"/>
        <v>0</v>
      </c>
      <c r="M3829" s="2">
        <v>500</v>
      </c>
    </row>
    <row r="3830" spans="8:13" ht="12.75" hidden="1">
      <c r="H3830" s="5">
        <f t="shared" si="216"/>
        <v>0</v>
      </c>
      <c r="I3830" s="25">
        <f t="shared" si="217"/>
        <v>0</v>
      </c>
      <c r="M3830" s="2">
        <v>500</v>
      </c>
    </row>
    <row r="3831" spans="8:13" ht="12.75" hidden="1">
      <c r="H3831" s="5">
        <f t="shared" si="216"/>
        <v>0</v>
      </c>
      <c r="I3831" s="25">
        <f t="shared" si="217"/>
        <v>0</v>
      </c>
      <c r="M3831" s="2">
        <v>500</v>
      </c>
    </row>
    <row r="3832" spans="8:13" ht="12.75" hidden="1">
      <c r="H3832" s="5">
        <f t="shared" si="216"/>
        <v>0</v>
      </c>
      <c r="I3832" s="25">
        <f t="shared" si="217"/>
        <v>0</v>
      </c>
      <c r="M3832" s="2">
        <v>500</v>
      </c>
    </row>
    <row r="3833" spans="8:13" ht="12.75" hidden="1">
      <c r="H3833" s="5">
        <f t="shared" si="216"/>
        <v>0</v>
      </c>
      <c r="I3833" s="25">
        <f t="shared" si="217"/>
        <v>0</v>
      </c>
      <c r="M3833" s="2">
        <v>500</v>
      </c>
    </row>
    <row r="3834" spans="8:13" ht="12.75" hidden="1">
      <c r="H3834" s="5">
        <f t="shared" si="216"/>
        <v>0</v>
      </c>
      <c r="I3834" s="25">
        <f t="shared" si="217"/>
        <v>0</v>
      </c>
      <c r="M3834" s="2">
        <v>500</v>
      </c>
    </row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/>
    <row r="3914" ht="12.75"/>
    <row r="3915" spans="1:13" s="159" customFormat="1" ht="12.75">
      <c r="A3915" s="1"/>
      <c r="B3915" s="5"/>
      <c r="C3915" s="1"/>
      <c r="D3915" s="1"/>
      <c r="E3915" s="1"/>
      <c r="F3915" s="62"/>
      <c r="G3915" s="30"/>
      <c r="H3915" s="5"/>
      <c r="I3915" s="4"/>
      <c r="J3915"/>
      <c r="K3915"/>
      <c r="L3915"/>
      <c r="M3915"/>
    </row>
    <row r="3916" spans="1:11" s="324" customFormat="1" ht="12.75">
      <c r="A3916" s="205"/>
      <c r="B3916" s="280"/>
      <c r="C3916" s="322" t="s">
        <v>1360</v>
      </c>
      <c r="D3916" s="205"/>
      <c r="E3916" s="205"/>
      <c r="F3916" s="206"/>
      <c r="G3916" s="206"/>
      <c r="H3916" s="280"/>
      <c r="I3916" s="323"/>
      <c r="K3916" s="325"/>
    </row>
    <row r="3917" spans="1:11" s="324" customFormat="1" ht="12.75">
      <c r="A3917" s="205"/>
      <c r="B3917" s="280"/>
      <c r="C3917" s="205"/>
      <c r="D3917" s="205"/>
      <c r="E3917" s="205" t="s">
        <v>1524</v>
      </c>
      <c r="F3917" s="206"/>
      <c r="G3917" s="206"/>
      <c r="H3917" s="280"/>
      <c r="I3917" s="323"/>
      <c r="K3917" s="325"/>
    </row>
    <row r="3918" spans="1:13" s="324" customFormat="1" ht="12.75">
      <c r="A3918" s="205"/>
      <c r="B3918" s="326">
        <v>-2574389</v>
      </c>
      <c r="C3918" s="280" t="s">
        <v>1400</v>
      </c>
      <c r="D3918" s="205"/>
      <c r="E3918" s="205" t="s">
        <v>1525</v>
      </c>
      <c r="F3918" s="206"/>
      <c r="G3918" s="206" t="s">
        <v>897</v>
      </c>
      <c r="H3918" s="280">
        <f>H3917-B3918</f>
        <v>2574389</v>
      </c>
      <c r="I3918" s="330">
        <v>6089</v>
      </c>
      <c r="K3918" s="327"/>
      <c r="M3918" s="328">
        <f>+-B3918/I3918</f>
        <v>422.7933979306947</v>
      </c>
    </row>
    <row r="3919" spans="1:13" s="324" customFormat="1" ht="12.75">
      <c r="A3919" s="205"/>
      <c r="B3919" s="280">
        <v>12223</v>
      </c>
      <c r="C3919" s="205" t="s">
        <v>1401</v>
      </c>
      <c r="D3919" s="205"/>
      <c r="E3919" s="205"/>
      <c r="F3919" s="206"/>
      <c r="G3919" s="206" t="s">
        <v>897</v>
      </c>
      <c r="H3919" s="280">
        <f>H3918-B3919</f>
        <v>2562166</v>
      </c>
      <c r="I3919" s="330">
        <f>+B3919/M3919</f>
        <v>28.910333735424203</v>
      </c>
      <c r="K3919" s="327"/>
      <c r="M3919" s="324">
        <v>422.79</v>
      </c>
    </row>
    <row r="3920" spans="1:13" s="329" customFormat="1" ht="12.75">
      <c r="A3920" s="205"/>
      <c r="B3920" s="326">
        <f>SUM(B3918:B3919)</f>
        <v>-2562166</v>
      </c>
      <c r="C3920" s="322" t="s">
        <v>1398</v>
      </c>
      <c r="D3920" s="205"/>
      <c r="E3920" s="205"/>
      <c r="F3920" s="206"/>
      <c r="G3920" s="206" t="s">
        <v>897</v>
      </c>
      <c r="H3920" s="280">
        <v>0</v>
      </c>
      <c r="I3920" s="330">
        <f>B3920/M3920</f>
        <v>-6028.6258823529415</v>
      </c>
      <c r="J3920" s="324"/>
      <c r="K3920" s="325"/>
      <c r="L3920" s="324"/>
      <c r="M3920" s="324">
        <v>425</v>
      </c>
    </row>
    <row r="3921" spans="6:7" ht="12.75">
      <c r="F3921" s="62"/>
      <c r="G3921" s="33"/>
    </row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2011-02-27T20:03:06Z</dcterms:modified>
  <cp:category/>
  <cp:version/>
  <cp:contentType/>
  <cp:contentStatus/>
</cp:coreProperties>
</file>