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1100" windowHeight="6600" activeTab="1"/>
  </bookViews>
  <sheets>
    <sheet name="September  09 summary" sheetId="1" r:id="rId1"/>
    <sheet name="September 09 Detailed" sheetId="2" r:id="rId2"/>
  </sheets>
  <definedNames>
    <definedName name="_xlnm.Print_Titles" localSheetId="0">'September  09 summary'!$1:$4</definedName>
    <definedName name="_xlnm.Print_Titles" localSheetId="1">'September 09 Detailed'!$1:$4</definedName>
  </definedNames>
  <calcPr fullCalcOnLoad="1"/>
</workbook>
</file>

<file path=xl/comments2.xml><?xml version="1.0" encoding="utf-8"?>
<comments xmlns="http://schemas.openxmlformats.org/spreadsheetml/2006/main">
  <authors>
    <author>USER</author>
    <author>MANAGEMENT</author>
    <author>Student</author>
    <author>management</author>
    <author>NKWETTA AJONG FELIX</author>
    <author>Admin</author>
    <author>KABALE</author>
    <author>mbarga</author>
    <author>Valued Packard Bell Customer</author>
    <author>user</author>
    <author>media</author>
    <author>sirri</author>
  </authors>
  <commentList>
    <comment ref="C34" authorId="0">
      <text>
        <r>
          <rPr>
            <b/>
            <sz val="8"/>
            <rFont val="Tahoma"/>
            <family val="0"/>
          </rPr>
          <t>i35: By clando.</t>
        </r>
        <r>
          <rPr>
            <sz val="8"/>
            <rFont val="Tahoma"/>
            <family val="0"/>
          </rPr>
          <t xml:space="preserve">
</t>
        </r>
      </text>
    </comment>
    <comment ref="C35" authorId="0">
      <text>
        <r>
          <rPr>
            <b/>
            <sz val="8"/>
            <rFont val="Tahoma"/>
            <family val="0"/>
          </rPr>
          <t>i35: By clando.</t>
        </r>
        <r>
          <rPr>
            <sz val="8"/>
            <rFont val="Tahoma"/>
            <family val="0"/>
          </rPr>
          <t xml:space="preserve">
</t>
        </r>
      </text>
    </comment>
    <comment ref="C36" authorId="0">
      <text>
        <r>
          <rPr>
            <b/>
            <sz val="8"/>
            <rFont val="Tahoma"/>
            <family val="0"/>
          </rPr>
          <t>i35: By clando.</t>
        </r>
        <r>
          <rPr>
            <sz val="8"/>
            <rFont val="Tahoma"/>
            <family val="0"/>
          </rPr>
          <t xml:space="preserve">
</t>
        </r>
      </text>
    </comment>
    <comment ref="C37" authorId="0">
      <text>
        <r>
          <rPr>
            <b/>
            <sz val="8"/>
            <rFont val="Tahoma"/>
            <family val="0"/>
          </rPr>
          <t>i35: By clando.</t>
        </r>
        <r>
          <rPr>
            <sz val="8"/>
            <rFont val="Tahoma"/>
            <family val="0"/>
          </rPr>
          <t xml:space="preserve">
</t>
        </r>
      </text>
    </comment>
    <comment ref="C38" authorId="0">
      <text>
        <r>
          <rPr>
            <b/>
            <sz val="8"/>
            <rFont val="Tahoma"/>
            <family val="0"/>
          </rPr>
          <t>i35: By clando.</t>
        </r>
        <r>
          <rPr>
            <sz val="8"/>
            <rFont val="Tahoma"/>
            <family val="0"/>
          </rPr>
          <t xml:space="preserve">
</t>
        </r>
      </text>
    </comment>
    <comment ref="C39" authorId="0">
      <text>
        <r>
          <rPr>
            <b/>
            <sz val="8"/>
            <rFont val="Tahoma"/>
            <family val="0"/>
          </rPr>
          <t>i35: By clando.</t>
        </r>
        <r>
          <rPr>
            <sz val="8"/>
            <rFont val="Tahoma"/>
            <family val="0"/>
          </rPr>
          <t xml:space="preserve">
</t>
        </r>
      </text>
    </comment>
    <comment ref="C40" authorId="0">
      <text>
        <r>
          <rPr>
            <b/>
            <sz val="8"/>
            <rFont val="Tahoma"/>
            <family val="0"/>
          </rPr>
          <t>i35: By clando.</t>
        </r>
        <r>
          <rPr>
            <sz val="8"/>
            <rFont val="Tahoma"/>
            <family val="0"/>
          </rPr>
          <t xml:space="preserve">
</t>
        </r>
      </text>
    </comment>
    <comment ref="C41" authorId="0">
      <text>
        <r>
          <rPr>
            <b/>
            <sz val="8"/>
            <rFont val="Tahoma"/>
            <family val="0"/>
          </rPr>
          <t>i35: By clando.</t>
        </r>
        <r>
          <rPr>
            <sz val="8"/>
            <rFont val="Tahoma"/>
            <family val="0"/>
          </rPr>
          <t xml:space="preserve">
</t>
        </r>
      </text>
    </comment>
    <comment ref="C42" authorId="0">
      <text>
        <r>
          <rPr>
            <b/>
            <sz val="8"/>
            <rFont val="Tahoma"/>
            <family val="0"/>
          </rPr>
          <t>i35: By clando.</t>
        </r>
        <r>
          <rPr>
            <sz val="8"/>
            <rFont val="Tahoma"/>
            <family val="0"/>
          </rPr>
          <t xml:space="preserve">
</t>
        </r>
      </text>
    </comment>
    <comment ref="C46" authorId="0">
      <text>
        <r>
          <rPr>
            <b/>
            <sz val="8"/>
            <rFont val="Tahoma"/>
            <family val="0"/>
          </rPr>
          <t>i35: Transport to office to plan for mission and sign mission budget.</t>
        </r>
        <r>
          <rPr>
            <sz val="8"/>
            <rFont val="Tahoma"/>
            <family val="0"/>
          </rPr>
          <t xml:space="preserve">
</t>
        </r>
      </text>
    </comment>
    <comment ref="C79" authorId="0">
      <text>
        <r>
          <rPr>
            <b/>
            <sz val="8"/>
            <rFont val="Tahoma"/>
            <family val="0"/>
          </rPr>
          <t>USER:</t>
        </r>
        <r>
          <rPr>
            <sz val="8"/>
            <rFont val="Tahoma"/>
            <family val="0"/>
          </rPr>
          <t xml:space="preserve">
by clando.</t>
        </r>
      </text>
    </comment>
    <comment ref="C80" authorId="0">
      <text>
        <r>
          <rPr>
            <b/>
            <sz val="8"/>
            <rFont val="Tahoma"/>
            <family val="0"/>
          </rPr>
          <t>USER:</t>
        </r>
        <r>
          <rPr>
            <sz val="8"/>
            <rFont val="Tahoma"/>
            <family val="0"/>
          </rPr>
          <t xml:space="preserve">
by clando.</t>
        </r>
      </text>
    </comment>
    <comment ref="C81" authorId="0">
      <text>
        <r>
          <rPr>
            <b/>
            <sz val="8"/>
            <rFont val="Tahoma"/>
            <family val="0"/>
          </rPr>
          <t>USER:</t>
        </r>
        <r>
          <rPr>
            <sz val="8"/>
            <rFont val="Tahoma"/>
            <family val="0"/>
          </rPr>
          <t xml:space="preserve">
by clando.</t>
        </r>
      </text>
    </comment>
    <comment ref="C103" authorId="0">
      <text>
        <r>
          <rPr>
            <b/>
            <sz val="8"/>
            <rFont val="Tahoma"/>
            <family val="0"/>
          </rPr>
          <t>i33: By bike.</t>
        </r>
        <r>
          <rPr>
            <sz val="8"/>
            <rFont val="Tahoma"/>
            <family val="0"/>
          </rPr>
          <t xml:space="preserve">
</t>
        </r>
      </text>
    </comment>
    <comment ref="C104" authorId="0">
      <text>
        <r>
          <rPr>
            <b/>
            <sz val="8"/>
            <rFont val="Tahoma"/>
            <family val="0"/>
          </rPr>
          <t>i33: By bike</t>
        </r>
        <r>
          <rPr>
            <sz val="8"/>
            <rFont val="Tahoma"/>
            <family val="0"/>
          </rPr>
          <t xml:space="preserve">
</t>
        </r>
      </text>
    </comment>
    <comment ref="C174" authorId="0">
      <text>
        <r>
          <rPr>
            <b/>
            <sz val="8"/>
            <rFont val="Tahoma"/>
            <family val="0"/>
          </rPr>
          <t>i33: By bike</t>
        </r>
        <r>
          <rPr>
            <sz val="8"/>
            <rFont val="Tahoma"/>
            <family val="0"/>
          </rPr>
          <t xml:space="preserve">
</t>
        </r>
      </text>
    </comment>
    <comment ref="C175" authorId="0">
      <text>
        <r>
          <rPr>
            <b/>
            <sz val="8"/>
            <rFont val="Tahoma"/>
            <family val="0"/>
          </rPr>
          <t>i33: By bike</t>
        </r>
        <r>
          <rPr>
            <sz val="8"/>
            <rFont val="Tahoma"/>
            <family val="0"/>
          </rPr>
          <t xml:space="preserve">
</t>
        </r>
      </text>
    </comment>
    <comment ref="C218" authorId="0">
      <text>
        <r>
          <rPr>
            <b/>
            <sz val="8"/>
            <rFont val="Tahoma"/>
            <family val="0"/>
          </rPr>
          <t xml:space="preserve">i44: by clando returned late at night. </t>
        </r>
        <r>
          <rPr>
            <sz val="8"/>
            <rFont val="Tahoma"/>
            <family val="0"/>
          </rPr>
          <t xml:space="preserve">
</t>
        </r>
      </text>
    </comment>
    <comment ref="C251" authorId="0">
      <text>
        <r>
          <rPr>
            <b/>
            <sz val="8"/>
            <rFont val="Tahoma"/>
            <family val="0"/>
          </rPr>
          <t>i35: Transport to office to plan for mission and sign mission budget.</t>
        </r>
        <r>
          <rPr>
            <sz val="8"/>
            <rFont val="Tahoma"/>
            <family val="0"/>
          </rPr>
          <t xml:space="preserve">
</t>
        </r>
      </text>
    </comment>
    <comment ref="C294" authorId="0">
      <text>
        <r>
          <rPr>
            <b/>
            <sz val="8"/>
            <rFont val="Tahoma"/>
            <family val="0"/>
          </rPr>
          <t>julius: ngaoundere and douala investigations on Ivory and lion skins.</t>
        </r>
        <r>
          <rPr>
            <sz val="8"/>
            <rFont val="Tahoma"/>
            <family val="0"/>
          </rPr>
          <t xml:space="preserve">
</t>
        </r>
      </text>
    </comment>
    <comment ref="C300" authorId="0">
      <text>
        <r>
          <rPr>
            <b/>
            <sz val="8"/>
            <rFont val="Tahoma"/>
            <family val="0"/>
          </rPr>
          <t>ngouche:</t>
        </r>
        <r>
          <rPr>
            <sz val="8"/>
            <rFont val="Tahoma"/>
            <family val="0"/>
          </rPr>
          <t xml:space="preserve">
by bike.</t>
        </r>
      </text>
    </comment>
    <comment ref="C301" authorId="0">
      <text>
        <r>
          <rPr>
            <b/>
            <sz val="8"/>
            <rFont val="Tahoma"/>
            <family val="0"/>
          </rPr>
          <t>ngouche:</t>
        </r>
        <r>
          <rPr>
            <sz val="8"/>
            <rFont val="Tahoma"/>
            <family val="0"/>
          </rPr>
          <t xml:space="preserve">
by bike.</t>
        </r>
      </text>
    </comment>
    <comment ref="C328" authorId="0">
      <text>
        <r>
          <rPr>
            <b/>
            <sz val="8"/>
            <rFont val="Tahoma"/>
            <family val="0"/>
          </rPr>
          <t>i33: By clando</t>
        </r>
        <r>
          <rPr>
            <sz val="8"/>
            <rFont val="Tahoma"/>
            <family val="0"/>
          </rPr>
          <t xml:space="preserve">
</t>
        </r>
      </text>
    </comment>
    <comment ref="C329" authorId="0">
      <text>
        <r>
          <rPr>
            <b/>
            <sz val="8"/>
            <rFont val="Tahoma"/>
            <family val="0"/>
          </rPr>
          <t>i33: By clando</t>
        </r>
        <r>
          <rPr>
            <sz val="8"/>
            <rFont val="Tahoma"/>
            <family val="0"/>
          </rPr>
          <t xml:space="preserve">
</t>
        </r>
      </text>
    </comment>
    <comment ref="C330" authorId="0">
      <text>
        <r>
          <rPr>
            <b/>
            <sz val="8"/>
            <rFont val="Tahoma"/>
            <family val="0"/>
          </rPr>
          <t>i33: By clando</t>
        </r>
        <r>
          <rPr>
            <sz val="8"/>
            <rFont val="Tahoma"/>
            <family val="0"/>
          </rPr>
          <t xml:space="preserve">
</t>
        </r>
      </text>
    </comment>
    <comment ref="C332" authorId="0">
      <text>
        <r>
          <rPr>
            <b/>
            <sz val="8"/>
            <rFont val="Tahoma"/>
            <family val="0"/>
          </rPr>
          <t>i33: By bike</t>
        </r>
        <r>
          <rPr>
            <sz val="8"/>
            <rFont val="Tahoma"/>
            <family val="0"/>
          </rPr>
          <t xml:space="preserve">
</t>
        </r>
      </text>
    </comment>
    <comment ref="C333" authorId="0">
      <text>
        <r>
          <rPr>
            <b/>
            <sz val="8"/>
            <rFont val="Tahoma"/>
            <family val="0"/>
          </rPr>
          <t>i33: By bike</t>
        </r>
        <r>
          <rPr>
            <sz val="8"/>
            <rFont val="Tahoma"/>
            <family val="0"/>
          </rPr>
          <t xml:space="preserve">
</t>
        </r>
      </text>
    </comment>
    <comment ref="C334" authorId="0">
      <text>
        <r>
          <rPr>
            <b/>
            <sz val="8"/>
            <rFont val="Tahoma"/>
            <family val="0"/>
          </rPr>
          <t>i33: By bike</t>
        </r>
        <r>
          <rPr>
            <sz val="8"/>
            <rFont val="Tahoma"/>
            <family val="0"/>
          </rPr>
          <t xml:space="preserve">
</t>
        </r>
      </text>
    </comment>
    <comment ref="C370" authorId="0">
      <text>
        <r>
          <rPr>
            <b/>
            <sz val="8"/>
            <rFont val="Tahoma"/>
            <family val="0"/>
          </rPr>
          <t>i26: Douala ivory.</t>
        </r>
        <r>
          <rPr>
            <sz val="8"/>
            <rFont val="Tahoma"/>
            <family val="0"/>
          </rPr>
          <t xml:space="preserve">
</t>
        </r>
      </text>
    </comment>
    <comment ref="C371" authorId="0">
      <text>
        <r>
          <rPr>
            <b/>
            <sz val="8"/>
            <rFont val="Tahoma"/>
            <family val="0"/>
          </rPr>
          <t>i26: buea internet investigation.</t>
        </r>
        <r>
          <rPr>
            <sz val="8"/>
            <rFont val="Tahoma"/>
            <family val="0"/>
          </rPr>
          <t xml:space="preserve">
</t>
        </r>
      </text>
    </comment>
    <comment ref="C389" authorId="1">
      <text>
        <r>
          <rPr>
            <b/>
            <sz val="8"/>
            <rFont val="Tahoma"/>
            <family val="0"/>
          </rPr>
          <t>Took a "Clando" for rapid movement considering that it was getting late and I had to work in Buea as well.</t>
        </r>
      </text>
    </comment>
    <comment ref="C391" authorId="1">
      <text>
        <r>
          <rPr>
            <b/>
            <sz val="8"/>
            <rFont val="Tahoma"/>
            <family val="0"/>
          </rPr>
          <t>Used a clando for rapid movement considering I had work in Buea too.</t>
        </r>
      </text>
    </comment>
    <comment ref="C392" authorId="1">
      <text>
        <r>
          <rPr>
            <b/>
            <sz val="8"/>
            <rFont val="Tahoma"/>
            <family val="0"/>
          </rPr>
          <t>Hired a bike to go and meet a dealer in ivory (Mola Ndive). He just made promises but had nothing at hand.</t>
        </r>
      </text>
    </comment>
    <comment ref="C395" authorId="1">
      <text>
        <r>
          <rPr>
            <b/>
            <sz val="8"/>
            <rFont val="Tahoma"/>
            <family val="0"/>
          </rPr>
          <t>Used a clando for fast movement</t>
        </r>
      </text>
    </comment>
    <comment ref="C396" authorId="1">
      <text>
        <r>
          <rPr>
            <b/>
            <sz val="8"/>
            <rFont val="Tahoma"/>
            <family val="0"/>
          </rPr>
          <t>Hired a bike to go and meet an ivory dealer (Pa Nwalipenja) who claimed he is no longer in business but once of his sons who traveled to Douala can get ivory for me. More missions will be carried out to get to the son.</t>
        </r>
      </text>
    </comment>
    <comment ref="C445" authorId="0">
      <text>
        <r>
          <rPr>
            <b/>
            <sz val="8"/>
            <rFont val="Tahoma"/>
            <family val="0"/>
          </rPr>
          <t>i33: By bike</t>
        </r>
        <r>
          <rPr>
            <sz val="8"/>
            <rFont val="Tahoma"/>
            <family val="0"/>
          </rPr>
          <t xml:space="preserve">
</t>
        </r>
      </text>
    </comment>
    <comment ref="C446" authorId="0">
      <text>
        <r>
          <rPr>
            <b/>
            <sz val="8"/>
            <rFont val="Tahoma"/>
            <family val="0"/>
          </rPr>
          <t>i33: By bike</t>
        </r>
        <r>
          <rPr>
            <sz val="8"/>
            <rFont val="Tahoma"/>
            <family val="0"/>
          </rPr>
          <t xml:space="preserve">
</t>
        </r>
      </text>
    </comment>
    <comment ref="C447" authorId="0">
      <text>
        <r>
          <rPr>
            <b/>
            <sz val="8"/>
            <rFont val="Tahoma"/>
            <family val="0"/>
          </rPr>
          <t>i33: By bike</t>
        </r>
        <r>
          <rPr>
            <sz val="8"/>
            <rFont val="Tahoma"/>
            <family val="0"/>
          </rPr>
          <t xml:space="preserve">
</t>
        </r>
      </text>
    </comment>
    <comment ref="C448" authorId="0">
      <text>
        <r>
          <rPr>
            <b/>
            <sz val="8"/>
            <rFont val="Tahoma"/>
            <family val="0"/>
          </rPr>
          <t>i33: By bike</t>
        </r>
        <r>
          <rPr>
            <sz val="8"/>
            <rFont val="Tahoma"/>
            <family val="0"/>
          </rPr>
          <t xml:space="preserve">
</t>
        </r>
      </text>
    </comment>
    <comment ref="C482" authorId="0">
      <text>
        <r>
          <rPr>
            <b/>
            <sz val="8"/>
            <rFont val="Tahoma"/>
            <family val="0"/>
          </rPr>
          <t>i35: By clando.</t>
        </r>
        <r>
          <rPr>
            <sz val="8"/>
            <rFont val="Tahoma"/>
            <family val="0"/>
          </rPr>
          <t xml:space="preserve">
</t>
        </r>
      </text>
    </comment>
    <comment ref="C483" authorId="0">
      <text>
        <r>
          <rPr>
            <b/>
            <sz val="8"/>
            <rFont val="Tahoma"/>
            <family val="0"/>
          </rPr>
          <t>i35: By bike.</t>
        </r>
        <r>
          <rPr>
            <sz val="8"/>
            <rFont val="Tahoma"/>
            <family val="0"/>
          </rPr>
          <t xml:space="preserve">
</t>
        </r>
      </text>
    </comment>
    <comment ref="C485" authorId="0">
      <text>
        <r>
          <rPr>
            <b/>
            <sz val="8"/>
            <rFont val="Tahoma"/>
            <family val="0"/>
          </rPr>
          <t>i35: By bike.</t>
        </r>
        <r>
          <rPr>
            <sz val="8"/>
            <rFont val="Tahoma"/>
            <family val="0"/>
          </rPr>
          <t xml:space="preserve">
</t>
        </r>
      </text>
    </comment>
    <comment ref="C486" authorId="0">
      <text>
        <r>
          <rPr>
            <b/>
            <sz val="8"/>
            <rFont val="Tahoma"/>
            <family val="0"/>
          </rPr>
          <t>i35: By bike.</t>
        </r>
        <r>
          <rPr>
            <sz val="8"/>
            <rFont val="Tahoma"/>
            <family val="0"/>
          </rPr>
          <t xml:space="preserve">
</t>
        </r>
      </text>
    </comment>
    <comment ref="C490" authorId="0">
      <text>
        <r>
          <rPr>
            <b/>
            <sz val="8"/>
            <rFont val="Tahoma"/>
            <family val="0"/>
          </rPr>
          <t>i35: Transport to office to plan for mission and sign mission budget.</t>
        </r>
        <r>
          <rPr>
            <sz val="8"/>
            <rFont val="Tahoma"/>
            <family val="0"/>
          </rPr>
          <t xml:space="preserve">
</t>
        </r>
      </text>
    </comment>
    <comment ref="C520" authorId="0">
      <text>
        <r>
          <rPr>
            <b/>
            <sz val="8"/>
            <rFont val="Tahoma"/>
            <family val="0"/>
          </rPr>
          <t>julius: Douala ivory.</t>
        </r>
        <r>
          <rPr>
            <sz val="8"/>
            <rFont val="Tahoma"/>
            <family val="0"/>
          </rPr>
          <t xml:space="preserve">
</t>
        </r>
      </text>
    </comment>
    <comment ref="C521" authorId="0">
      <text>
        <r>
          <rPr>
            <b/>
            <sz val="8"/>
            <rFont val="Tahoma"/>
            <family val="0"/>
          </rPr>
          <t>julius: douala ivory.</t>
        </r>
        <r>
          <rPr>
            <sz val="8"/>
            <rFont val="Tahoma"/>
            <family val="0"/>
          </rPr>
          <t xml:space="preserve">
</t>
        </r>
      </text>
    </comment>
    <comment ref="C585" authorId="0">
      <text>
        <r>
          <rPr>
            <b/>
            <sz val="8"/>
            <rFont val="Tahoma"/>
            <family val="0"/>
          </rPr>
          <t xml:space="preserve">i44: by clando returned late at night. </t>
        </r>
        <r>
          <rPr>
            <sz val="8"/>
            <rFont val="Tahoma"/>
            <family val="0"/>
          </rPr>
          <t xml:space="preserve">
</t>
        </r>
      </text>
    </comment>
    <comment ref="C616" authorId="0">
      <text>
        <r>
          <rPr>
            <b/>
            <sz val="8"/>
            <rFont val="Tahoma"/>
            <family val="0"/>
          </rPr>
          <t>i35: By clando</t>
        </r>
        <r>
          <rPr>
            <sz val="8"/>
            <rFont val="Tahoma"/>
            <family val="0"/>
          </rPr>
          <t xml:space="preserve">
</t>
        </r>
      </text>
    </comment>
    <comment ref="C617" authorId="0">
      <text>
        <r>
          <rPr>
            <b/>
            <sz val="8"/>
            <rFont val="Tahoma"/>
            <family val="0"/>
          </rPr>
          <t>i35: By clando</t>
        </r>
        <r>
          <rPr>
            <sz val="8"/>
            <rFont val="Tahoma"/>
            <family val="0"/>
          </rPr>
          <t xml:space="preserve">
</t>
        </r>
      </text>
    </comment>
    <comment ref="C650" authorId="0">
      <text>
        <r>
          <rPr>
            <b/>
            <sz val="8"/>
            <rFont val="Tahoma"/>
            <family val="0"/>
          </rPr>
          <t>i33: By bike</t>
        </r>
        <r>
          <rPr>
            <sz val="8"/>
            <rFont val="Tahoma"/>
            <family val="0"/>
          </rPr>
          <t xml:space="preserve">
</t>
        </r>
      </text>
    </comment>
    <comment ref="C651" authorId="0">
      <text>
        <r>
          <rPr>
            <b/>
            <sz val="8"/>
            <rFont val="Tahoma"/>
            <family val="0"/>
          </rPr>
          <t>i33: By bike</t>
        </r>
        <r>
          <rPr>
            <sz val="8"/>
            <rFont val="Tahoma"/>
            <family val="0"/>
          </rPr>
          <t xml:space="preserve">
</t>
        </r>
      </text>
    </comment>
    <comment ref="C652" authorId="0">
      <text>
        <r>
          <rPr>
            <b/>
            <sz val="8"/>
            <rFont val="Tahoma"/>
            <family val="0"/>
          </rPr>
          <t>i33: By bike</t>
        </r>
        <r>
          <rPr>
            <sz val="8"/>
            <rFont val="Tahoma"/>
            <family val="0"/>
          </rPr>
          <t xml:space="preserve">
</t>
        </r>
      </text>
    </comment>
    <comment ref="C675" authorId="0">
      <text>
        <r>
          <rPr>
            <b/>
            <sz val="8"/>
            <rFont val="Tahoma"/>
            <family val="0"/>
          </rPr>
          <t>i26:</t>
        </r>
        <r>
          <rPr>
            <sz val="8"/>
            <rFont val="Tahoma"/>
            <family val="0"/>
          </rPr>
          <t xml:space="preserve">
douala operations</t>
        </r>
      </text>
    </comment>
    <comment ref="C686" authorId="1">
      <text>
        <r>
          <rPr>
            <b/>
            <sz val="8"/>
            <rFont val="Tahoma"/>
            <family val="0"/>
          </rPr>
          <t>The conventional bus we met was totally empty and it was getting late, so we decided to go with Prestige which was already loading and almost full.</t>
        </r>
      </text>
    </comment>
    <comment ref="C720" authorId="0">
      <text>
        <r>
          <rPr>
            <b/>
            <sz val="8"/>
            <rFont val="Tahoma"/>
            <family val="0"/>
          </rPr>
          <t>i35: belabo investigations. Making more calls to dealer and given reports to office.</t>
        </r>
        <r>
          <rPr>
            <sz val="8"/>
            <rFont val="Tahoma"/>
            <family val="0"/>
          </rPr>
          <t xml:space="preserve">
During operations planning.</t>
        </r>
      </text>
    </comment>
    <comment ref="C721" authorId="0">
      <text>
        <r>
          <rPr>
            <b/>
            <sz val="8"/>
            <rFont val="Tahoma"/>
            <family val="0"/>
          </rPr>
          <t>i35: belabo investigations. Making more calls to dealer and given reports to office.</t>
        </r>
        <r>
          <rPr>
            <sz val="8"/>
            <rFont val="Tahoma"/>
            <family val="0"/>
          </rPr>
          <t xml:space="preserve">
During operations planning.</t>
        </r>
      </text>
    </comment>
    <comment ref="C764" authorId="0">
      <text>
        <r>
          <rPr>
            <b/>
            <sz val="8"/>
            <rFont val="Tahoma"/>
            <family val="0"/>
          </rPr>
          <t>juliuys: By clando</t>
        </r>
        <r>
          <rPr>
            <sz val="8"/>
            <rFont val="Tahoma"/>
            <family val="0"/>
          </rPr>
          <t xml:space="preserve">
</t>
        </r>
      </text>
    </comment>
    <comment ref="C765" authorId="0">
      <text>
        <r>
          <rPr>
            <b/>
            <sz val="8"/>
            <rFont val="Tahoma"/>
            <family val="0"/>
          </rPr>
          <t>juliuys: By clando</t>
        </r>
        <r>
          <rPr>
            <sz val="8"/>
            <rFont val="Tahoma"/>
            <family val="0"/>
          </rPr>
          <t xml:space="preserve">
</t>
        </r>
      </text>
    </comment>
    <comment ref="C801" authorId="0">
      <text>
        <r>
          <rPr>
            <b/>
            <sz val="8"/>
            <rFont val="Tahoma"/>
            <family val="0"/>
          </rPr>
          <t>i26: coordinating investigations.</t>
        </r>
        <r>
          <rPr>
            <sz val="8"/>
            <rFont val="Tahoma"/>
            <family val="0"/>
          </rPr>
          <t xml:space="preserve">
</t>
        </r>
      </text>
    </comment>
    <comment ref="C853" authorId="0">
      <text>
        <r>
          <rPr>
            <b/>
            <sz val="8"/>
            <rFont val="Tahoma"/>
            <family val="0"/>
          </rPr>
          <t>hamidou: douala op.</t>
        </r>
        <r>
          <rPr>
            <sz val="8"/>
            <rFont val="Tahoma"/>
            <family val="0"/>
          </rPr>
          <t xml:space="preserve">
</t>
        </r>
      </text>
    </comment>
    <comment ref="C858" authorId="0">
      <text>
        <r>
          <rPr>
            <b/>
            <sz val="8"/>
            <rFont val="Tahoma"/>
            <family val="0"/>
          </rPr>
          <t>hamidou:  douala ivory operations.</t>
        </r>
        <r>
          <rPr>
            <sz val="8"/>
            <rFont val="Tahoma"/>
            <family val="0"/>
          </rPr>
          <t xml:space="preserve">
</t>
        </r>
      </text>
    </comment>
    <comment ref="C861" authorId="0">
      <text>
        <r>
          <rPr>
            <b/>
            <sz val="8"/>
            <rFont val="Tahoma"/>
            <family val="0"/>
          </rPr>
          <t>didier: douala ivory operations.</t>
        </r>
        <r>
          <rPr>
            <sz val="8"/>
            <rFont val="Tahoma"/>
            <family val="0"/>
          </rPr>
          <t xml:space="preserve">
</t>
        </r>
      </text>
    </comment>
    <comment ref="C914" authorId="0">
      <text>
        <r>
          <rPr>
            <b/>
            <sz val="8"/>
            <rFont val="Tahoma"/>
            <family val="0"/>
          </rPr>
          <t>USER:</t>
        </r>
        <r>
          <rPr>
            <sz val="8"/>
            <rFont val="Tahoma"/>
            <family val="0"/>
          </rPr>
          <t xml:space="preserve">
douala op.</t>
        </r>
      </text>
    </comment>
    <comment ref="C915" authorId="0">
      <text>
        <r>
          <rPr>
            <b/>
            <sz val="8"/>
            <rFont val="Tahoma"/>
            <family val="0"/>
          </rPr>
          <t>USER:</t>
        </r>
        <r>
          <rPr>
            <sz val="8"/>
            <rFont val="Tahoma"/>
            <family val="0"/>
          </rPr>
          <t xml:space="preserve">
douala op.</t>
        </r>
      </text>
    </comment>
    <comment ref="C949" authorId="2">
      <text>
        <r>
          <rPr>
            <b/>
            <sz val="8"/>
            <rFont val="Tahoma"/>
            <family val="2"/>
          </rPr>
          <t>francis: Feeding for francis MINFOF elements for the ivory operation in Douala.</t>
        </r>
        <r>
          <rPr>
            <sz val="8"/>
            <rFont val="Tahoma"/>
            <family val="2"/>
          </rPr>
          <t xml:space="preserve">
</t>
        </r>
      </text>
    </comment>
    <comment ref="C397" authorId="1">
      <text>
        <r>
          <rPr>
            <b/>
            <sz val="8"/>
            <rFont val="Tahoma"/>
            <family val="0"/>
          </rPr>
          <t>by clando</t>
        </r>
      </text>
    </comment>
    <comment ref="C393" authorId="1">
      <text>
        <r>
          <rPr>
            <b/>
            <sz val="8"/>
            <rFont val="Tahoma"/>
            <family val="0"/>
          </rPr>
          <t>Still used a clando to go back to Limbe</t>
        </r>
      </text>
    </comment>
    <comment ref="C996" authorId="0">
      <text>
        <r>
          <rPr>
            <b/>
            <sz val="8"/>
            <rFont val="Tahoma"/>
            <family val="0"/>
          </rPr>
          <t>aime: Djoum hearing.</t>
        </r>
        <r>
          <rPr>
            <sz val="8"/>
            <rFont val="Tahoma"/>
            <family val="0"/>
          </rPr>
          <t xml:space="preserve">
</t>
        </r>
      </text>
    </comment>
    <comment ref="C1002" authorId="0">
      <text>
        <r>
          <rPr>
            <b/>
            <sz val="8"/>
            <rFont val="Tahoma"/>
            <family val="0"/>
          </rPr>
          <t>Alain: Bengbis commandant arrest follow up.</t>
        </r>
        <r>
          <rPr>
            <sz val="8"/>
            <rFont val="Tahoma"/>
            <family val="0"/>
          </rPr>
          <t xml:space="preserve">
</t>
        </r>
      </text>
    </comment>
    <comment ref="C1005" authorId="0">
      <text>
        <r>
          <rPr>
            <b/>
            <sz val="8"/>
            <rFont val="Tahoma"/>
            <family val="0"/>
          </rPr>
          <t>alain: follow up chimp bengbis, djoum case and buea case.</t>
        </r>
        <r>
          <rPr>
            <sz val="8"/>
            <rFont val="Tahoma"/>
            <family val="0"/>
          </rPr>
          <t xml:space="preserve">
</t>
        </r>
      </text>
    </comment>
    <comment ref="C1007" authorId="0">
      <text>
        <r>
          <rPr>
            <b/>
            <sz val="8"/>
            <rFont val="Tahoma"/>
            <family val="0"/>
          </rPr>
          <t>alain: follow up Bengbis and belabo operations.</t>
        </r>
        <r>
          <rPr>
            <sz val="8"/>
            <rFont val="Tahoma"/>
            <family val="0"/>
          </rPr>
          <t xml:space="preserve">
</t>
        </r>
      </text>
    </comment>
    <comment ref="C1008" authorId="0">
      <text>
        <r>
          <rPr>
            <b/>
            <sz val="8"/>
            <rFont val="Tahoma"/>
            <family val="0"/>
          </rPr>
          <t>alain: belabo operations.</t>
        </r>
        <r>
          <rPr>
            <sz val="8"/>
            <rFont val="Tahoma"/>
            <family val="0"/>
          </rPr>
          <t xml:space="preserve">
</t>
        </r>
      </text>
    </comment>
    <comment ref="C1009" authorId="0">
      <text>
        <r>
          <rPr>
            <b/>
            <sz val="8"/>
            <rFont val="Tahoma"/>
            <family val="0"/>
          </rPr>
          <t>alain: belabo operations.</t>
        </r>
        <r>
          <rPr>
            <sz val="8"/>
            <rFont val="Tahoma"/>
            <family val="0"/>
          </rPr>
          <t xml:space="preserve">
</t>
        </r>
      </text>
    </comment>
    <comment ref="C1010" authorId="0">
      <text>
        <r>
          <rPr>
            <b/>
            <sz val="8"/>
            <rFont val="Tahoma"/>
            <family val="0"/>
          </rPr>
          <t>alain: Belabo attempted operations</t>
        </r>
      </text>
    </comment>
    <comment ref="C1014" authorId="0">
      <text>
        <r>
          <rPr>
            <b/>
            <sz val="8"/>
            <rFont val="Tahoma"/>
            <family val="0"/>
          </rPr>
          <t>alain: bengbis hunter detention.</t>
        </r>
        <r>
          <rPr>
            <sz val="8"/>
            <rFont val="Tahoma"/>
            <family val="0"/>
          </rPr>
          <t xml:space="preserve">
</t>
        </r>
      </text>
    </comment>
    <comment ref="C1015" authorId="0">
      <text>
        <r>
          <rPr>
            <b/>
            <sz val="8"/>
            <rFont val="Tahoma"/>
            <family val="0"/>
          </rPr>
          <t>alain: investigations Fu, Abongmbang and bengbis.</t>
        </r>
        <r>
          <rPr>
            <sz val="8"/>
            <rFont val="Tahoma"/>
            <family val="0"/>
          </rPr>
          <t xml:space="preserve">
</t>
        </r>
      </text>
    </comment>
    <comment ref="C1017" authorId="0">
      <text>
        <r>
          <rPr>
            <b/>
            <sz val="8"/>
            <rFont val="Tahoma"/>
            <family val="0"/>
          </rPr>
          <t>USER:</t>
        </r>
        <r>
          <rPr>
            <sz val="8"/>
            <rFont val="Tahoma"/>
            <family val="0"/>
          </rPr>
          <t xml:space="preserve">
follow up douala ivory.</t>
        </r>
      </text>
    </comment>
    <comment ref="C1019" authorId="0">
      <text>
        <r>
          <rPr>
            <b/>
            <sz val="8"/>
            <rFont val="Tahoma"/>
            <family val="0"/>
          </rPr>
          <t>USER:</t>
        </r>
        <r>
          <rPr>
            <sz val="8"/>
            <rFont val="Tahoma"/>
            <family val="0"/>
          </rPr>
          <t xml:space="preserve">
follow up douala ivory.</t>
        </r>
      </text>
    </comment>
    <comment ref="C1040" authorId="0">
      <text>
        <r>
          <rPr>
            <b/>
            <sz val="8"/>
            <rFont val="Tahoma"/>
            <family val="0"/>
          </rPr>
          <t>felix: douala ivory.</t>
        </r>
        <r>
          <rPr>
            <sz val="8"/>
            <rFont val="Tahoma"/>
            <family val="0"/>
          </rPr>
          <t xml:space="preserve">
</t>
        </r>
      </text>
    </comment>
    <comment ref="C1042" authorId="0">
      <text>
        <r>
          <rPr>
            <b/>
            <sz val="8"/>
            <rFont val="Tahoma"/>
            <family val="0"/>
          </rPr>
          <t>felix: douala ivory</t>
        </r>
        <r>
          <rPr>
            <sz val="8"/>
            <rFont val="Tahoma"/>
            <family val="0"/>
          </rPr>
          <t xml:space="preserve">
</t>
        </r>
      </text>
    </comment>
    <comment ref="C1045" authorId="0">
      <text>
        <r>
          <rPr>
            <b/>
            <sz val="8"/>
            <rFont val="Tahoma"/>
            <family val="0"/>
          </rPr>
          <t>USER:</t>
        </r>
        <r>
          <rPr>
            <sz val="8"/>
            <rFont val="Tahoma"/>
            <family val="0"/>
          </rPr>
          <t xml:space="preserve">
douala op.</t>
        </r>
      </text>
    </comment>
    <comment ref="C1050" authorId="0">
      <text>
        <r>
          <rPr>
            <b/>
            <sz val="8"/>
            <rFont val="Tahoma"/>
            <family val="0"/>
          </rPr>
          <t>josias: Djoum follow up of the arrest of the ivory dealer.</t>
        </r>
        <r>
          <rPr>
            <sz val="8"/>
            <rFont val="Tahoma"/>
            <family val="0"/>
          </rPr>
          <t xml:space="preserve">
</t>
        </r>
      </text>
    </comment>
    <comment ref="C1053" authorId="0">
      <text>
        <r>
          <rPr>
            <b/>
            <sz val="8"/>
            <rFont val="Tahoma"/>
            <family val="0"/>
          </rPr>
          <t>josias: belabo operations.</t>
        </r>
        <r>
          <rPr>
            <sz val="8"/>
            <rFont val="Tahoma"/>
            <family val="0"/>
          </rPr>
          <t xml:space="preserve">
</t>
        </r>
      </text>
    </comment>
    <comment ref="C1054" authorId="0">
      <text>
        <r>
          <rPr>
            <b/>
            <sz val="8"/>
            <rFont val="Tahoma"/>
            <family val="0"/>
          </rPr>
          <t>josias: belabo operations.</t>
        </r>
        <r>
          <rPr>
            <sz val="8"/>
            <rFont val="Tahoma"/>
            <family val="0"/>
          </rPr>
          <t xml:space="preserve">
</t>
        </r>
      </text>
    </comment>
    <comment ref="C1055" authorId="0">
      <text>
        <r>
          <rPr>
            <b/>
            <sz val="8"/>
            <rFont val="Tahoma"/>
            <family val="0"/>
          </rPr>
          <t>josias: belabo operations.</t>
        </r>
        <r>
          <rPr>
            <sz val="8"/>
            <rFont val="Tahoma"/>
            <family val="0"/>
          </rPr>
          <t xml:space="preserve">
</t>
        </r>
      </text>
    </comment>
    <comment ref="C1061" authorId="3">
      <text>
        <r>
          <rPr>
            <b/>
            <sz val="8"/>
            <rFont val="Tahoma"/>
            <family val="0"/>
          </rPr>
          <t>Josias: preparing CAR journey</t>
        </r>
        <r>
          <rPr>
            <sz val="8"/>
            <rFont val="Tahoma"/>
            <family val="0"/>
          </rPr>
          <t xml:space="preserve">
</t>
        </r>
      </text>
    </comment>
    <comment ref="C1063" authorId="0">
      <text>
        <r>
          <rPr>
            <b/>
            <sz val="8"/>
            <rFont val="Tahoma"/>
            <family val="0"/>
          </rPr>
          <t>USER: Djoum hearing.</t>
        </r>
        <r>
          <rPr>
            <sz val="8"/>
            <rFont val="Tahoma"/>
            <family val="0"/>
          </rPr>
          <t xml:space="preserve">
</t>
        </r>
      </text>
    </comment>
    <comment ref="C1064" authorId="0">
      <text>
        <r>
          <rPr>
            <b/>
            <sz val="8"/>
            <rFont val="Tahoma"/>
            <family val="0"/>
          </rPr>
          <t>user: Follow up Djoum case.</t>
        </r>
        <r>
          <rPr>
            <sz val="8"/>
            <rFont val="Tahoma"/>
            <family val="0"/>
          </rPr>
          <t xml:space="preserve">
</t>
        </r>
      </text>
    </comment>
    <comment ref="C1065" authorId="0">
      <text>
        <r>
          <rPr>
            <b/>
            <sz val="8"/>
            <rFont val="Tahoma"/>
            <family val="0"/>
          </rPr>
          <t>user:
Djoum awono case.</t>
        </r>
        <r>
          <rPr>
            <sz val="8"/>
            <rFont val="Tahoma"/>
            <family val="0"/>
          </rPr>
          <t xml:space="preserve">
</t>
        </r>
      </text>
    </comment>
    <comment ref="C1066" authorId="0">
      <text>
        <r>
          <rPr>
            <b/>
            <sz val="8"/>
            <rFont val="Tahoma"/>
            <family val="0"/>
          </rPr>
          <t>USER:</t>
        </r>
        <r>
          <rPr>
            <sz val="8"/>
            <rFont val="Tahoma"/>
            <family val="0"/>
          </rPr>
          <t xml:space="preserve">
douala ivory follow up.</t>
        </r>
      </text>
    </comment>
    <comment ref="C1077" authorId="4">
      <text>
        <r>
          <rPr>
            <b/>
            <sz val="9"/>
            <rFont val="Tahoma"/>
            <family val="0"/>
          </rPr>
          <t xml:space="preserve"> FELIX:arrived mamfe with a low battery and no electricity thus called from a phonebooth</t>
        </r>
        <r>
          <rPr>
            <sz val="9"/>
            <rFont val="Tahoma"/>
            <family val="0"/>
          </rPr>
          <t xml:space="preserve">
</t>
        </r>
      </text>
    </comment>
    <comment ref="C1078" authorId="5">
      <text>
        <r>
          <rPr>
            <b/>
            <sz val="8"/>
            <rFont val="Tahoma"/>
            <family val="0"/>
          </rPr>
          <t>Felix: In douala called from the phonebooth Sone and Aimé</t>
        </r>
        <r>
          <rPr>
            <sz val="8"/>
            <rFont val="Tahoma"/>
            <family val="0"/>
          </rPr>
          <t xml:space="preserve">
</t>
        </r>
      </text>
    </comment>
    <comment ref="C1079" authorId="5">
      <text>
        <r>
          <rPr>
            <b/>
            <sz val="8"/>
            <rFont val="Tahoma"/>
            <family val="0"/>
          </rPr>
          <t>Felix: called from the phonebooth while on mission in Douala due to low battery</t>
        </r>
        <r>
          <rPr>
            <sz val="8"/>
            <rFont val="Tahoma"/>
            <family val="0"/>
          </rPr>
          <t xml:space="preserve">
</t>
        </r>
      </text>
    </comment>
    <comment ref="C1080" authorId="4">
      <text>
        <r>
          <rPr>
            <b/>
            <sz val="9"/>
            <rFont val="Tahoma"/>
            <family val="0"/>
          </rPr>
          <t xml:space="preserve"> FELIX: Called ofir from the phonebooth on the Douala operation because my battery was down</t>
        </r>
        <r>
          <rPr>
            <sz val="9"/>
            <rFont val="Tahoma"/>
            <family val="0"/>
          </rPr>
          <t xml:space="preserve">
</t>
        </r>
      </text>
    </comment>
    <comment ref="C1095" authorId="5">
      <text>
        <r>
          <rPr>
            <b/>
            <sz val="8"/>
            <rFont val="Tahoma"/>
            <family val="0"/>
          </rPr>
          <t>Aimé: Informed Arrey, Arrived at Buca voyage late in the night and the agency was already closed. I took private car at 3000</t>
        </r>
        <r>
          <rPr>
            <sz val="8"/>
            <rFont val="Tahoma"/>
            <family val="0"/>
          </rPr>
          <t xml:space="preserve">
</t>
        </r>
      </text>
    </comment>
    <comment ref="F1100" authorId="5">
      <text>
        <r>
          <rPr>
            <b/>
            <sz val="8"/>
            <rFont val="Tahoma"/>
            <family val="2"/>
          </rPr>
          <t>Felix: Informed Emeline No receipt because only clandos 4x4 drive vehicles were going down to Mamfe</t>
        </r>
      </text>
    </comment>
    <comment ref="F1101" authorId="5">
      <text>
        <r>
          <rPr>
            <b/>
            <sz val="8"/>
            <rFont val="Tahoma"/>
            <family val="0"/>
          </rPr>
          <t>Felix: Informed Emeline No receipt because only clandos 4x4 drive vehicles were going down to Mamfe</t>
        </r>
        <r>
          <rPr>
            <sz val="8"/>
            <rFont val="Tahoma"/>
            <family val="0"/>
          </rPr>
          <t xml:space="preserve">
</t>
        </r>
      </text>
    </comment>
    <comment ref="C1108" authorId="6">
      <text>
        <r>
          <rPr>
            <b/>
            <sz val="8"/>
            <rFont val="Tahoma"/>
            <family val="0"/>
          </rPr>
          <t>Josias: I did autostop in order to leave to belabo</t>
        </r>
        <r>
          <rPr>
            <sz val="8"/>
            <rFont val="Tahoma"/>
            <family val="0"/>
          </rPr>
          <t xml:space="preserve">
</t>
        </r>
      </text>
    </comment>
    <comment ref="C1109" authorId="5">
      <text>
        <r>
          <rPr>
            <b/>
            <sz val="8"/>
            <rFont val="Tahoma"/>
            <family val="0"/>
          </rPr>
          <t xml:space="preserve">Josias: auto stop, </t>
        </r>
        <r>
          <rPr>
            <sz val="8"/>
            <rFont val="Tahoma"/>
            <family val="0"/>
          </rPr>
          <t xml:space="preserve">
</t>
        </r>
        <r>
          <rPr>
            <b/>
            <sz val="8"/>
            <rFont val="Tahoma"/>
            <family val="2"/>
          </rPr>
          <t>after taking the bus Ofir asked me to return to Belabo</t>
        </r>
      </text>
    </comment>
    <comment ref="C1110" authorId="5">
      <text>
        <r>
          <rPr>
            <b/>
            <sz val="8"/>
            <rFont val="Tahoma"/>
            <family val="0"/>
          </rPr>
          <t>Josias: Auto stop</t>
        </r>
        <r>
          <rPr>
            <sz val="8"/>
            <rFont val="Tahoma"/>
            <family val="0"/>
          </rPr>
          <t xml:space="preserve">
</t>
        </r>
      </text>
    </comment>
    <comment ref="C1111" authorId="6">
      <text>
        <r>
          <rPr>
            <b/>
            <sz val="8"/>
            <rFont val="Tahoma"/>
            <family val="0"/>
          </rPr>
          <t xml:space="preserve">Josias: </t>
        </r>
        <r>
          <rPr>
            <b/>
            <sz val="8"/>
            <rFont val="Tahoma"/>
            <family val="2"/>
          </rPr>
          <t>fuelling the car of delegation</t>
        </r>
      </text>
    </comment>
    <comment ref="C1112" authorId="6">
      <text>
        <r>
          <rPr>
            <b/>
            <sz val="8"/>
            <rFont val="Tahoma"/>
            <family val="0"/>
          </rPr>
          <t>Josias:</t>
        </r>
        <r>
          <rPr>
            <sz val="8"/>
            <rFont val="Tahoma"/>
            <family val="0"/>
          </rPr>
          <t xml:space="preserve">
toll gate to leave belabo</t>
        </r>
      </text>
    </comment>
    <comment ref="C1113" authorId="6">
      <text>
        <r>
          <rPr>
            <b/>
            <sz val="8"/>
            <rFont val="Tahoma"/>
            <family val="0"/>
          </rPr>
          <t xml:space="preserve">Josias: </t>
        </r>
        <r>
          <rPr>
            <b/>
            <sz val="8"/>
            <rFont val="Tahoma"/>
            <family val="2"/>
          </rPr>
          <t>fuelling the car of delegation</t>
        </r>
      </text>
    </comment>
    <comment ref="C1114" authorId="6">
      <text>
        <r>
          <rPr>
            <b/>
            <sz val="8"/>
            <rFont val="Tahoma"/>
            <family val="0"/>
          </rPr>
          <t>Josias:</t>
        </r>
        <r>
          <rPr>
            <sz val="8"/>
            <rFont val="Tahoma"/>
            <family val="0"/>
          </rPr>
          <t xml:space="preserve">
</t>
        </r>
        <r>
          <rPr>
            <b/>
            <sz val="8"/>
            <rFont val="Tahoma"/>
            <family val="2"/>
          </rPr>
          <t>toll gate to back in Bertoua</t>
        </r>
      </text>
    </comment>
    <comment ref="C1115" authorId="5">
      <text>
        <r>
          <rPr>
            <b/>
            <sz val="8"/>
            <rFont val="Tahoma"/>
            <family val="0"/>
          </rPr>
          <t>Josias: Auto stop</t>
        </r>
        <r>
          <rPr>
            <sz val="8"/>
            <rFont val="Tahoma"/>
            <family val="0"/>
          </rPr>
          <t xml:space="preserve">
</t>
        </r>
      </text>
    </comment>
    <comment ref="C1136" authorId="5">
      <text>
        <r>
          <rPr>
            <b/>
            <sz val="8"/>
            <rFont val="Tahoma"/>
            <family val="0"/>
          </rPr>
          <t>Aimé: special taxi to Elvis for bringing the computer home to the repairs</t>
        </r>
        <r>
          <rPr>
            <sz val="8"/>
            <rFont val="Tahoma"/>
            <family val="0"/>
          </rPr>
          <t xml:space="preserve">
</t>
        </r>
      </text>
    </comment>
    <comment ref="C1141" authorId="5">
      <text>
        <r>
          <rPr>
            <b/>
            <sz val="8"/>
            <rFont val="Tahoma"/>
            <family val="0"/>
          </rPr>
          <t xml:space="preserve">Aimé: special taxi arrived in Yde at 1 o'clock in the night </t>
        </r>
        <r>
          <rPr>
            <sz val="8"/>
            <rFont val="Tahoma"/>
            <family val="0"/>
          </rPr>
          <t xml:space="preserve">
</t>
        </r>
      </text>
    </comment>
    <comment ref="C1143" authorId="5">
      <text>
        <r>
          <rPr>
            <b/>
            <sz val="8"/>
            <rFont val="Tahoma"/>
            <family val="0"/>
          </rPr>
          <t>Aimé: local transport in Yde before traveling</t>
        </r>
        <r>
          <rPr>
            <sz val="8"/>
            <rFont val="Tahoma"/>
            <family val="0"/>
          </rPr>
          <t xml:space="preserve">
</t>
        </r>
      </text>
    </comment>
    <comment ref="C1144" authorId="3">
      <text>
        <r>
          <rPr>
            <b/>
            <sz val="8"/>
            <rFont val="Tahoma"/>
            <family val="0"/>
          </rPr>
          <t>Aime: transport in ntui</t>
        </r>
        <r>
          <rPr>
            <sz val="8"/>
            <rFont val="Tahoma"/>
            <family val="0"/>
          </rPr>
          <t xml:space="preserve">
</t>
        </r>
      </text>
    </comment>
    <comment ref="C1156" authorId="5">
      <text>
        <r>
          <rPr>
            <b/>
            <sz val="8"/>
            <rFont val="Tahoma"/>
            <family val="0"/>
          </rPr>
          <t>Aimé: special taxi arrive in Yde late in the night</t>
        </r>
        <r>
          <rPr>
            <sz val="8"/>
            <rFont val="Tahoma"/>
            <family val="0"/>
          </rPr>
          <t xml:space="preserve">
</t>
        </r>
      </text>
    </comment>
    <comment ref="C1161" authorId="5">
      <text>
        <r>
          <rPr>
            <b/>
            <sz val="8"/>
            <rFont val="Tahoma"/>
            <family val="0"/>
          </rPr>
          <t>Aimé: special taxi arrived in Yde at 3 o'clock in the morning</t>
        </r>
        <r>
          <rPr>
            <sz val="8"/>
            <rFont val="Tahoma"/>
            <family val="0"/>
          </rPr>
          <t xml:space="preserve">
</t>
        </r>
      </text>
    </comment>
    <comment ref="C1205" authorId="4">
      <text>
        <r>
          <rPr>
            <b/>
            <sz val="9"/>
            <rFont val="Tahoma"/>
            <family val="0"/>
          </rPr>
          <t xml:space="preserve"> FELIX:On the Monday the dealers were send to the parquet. Had to move from bonanjo to Ndokoti with the lawyer and back to bonanjo. All this movements were to deposit the appeal letter that was prepare for the ivory matter.</t>
        </r>
        <r>
          <rPr>
            <sz val="9"/>
            <rFont val="Tahoma"/>
            <family val="0"/>
          </rPr>
          <t xml:space="preserve">
</t>
        </r>
      </text>
    </comment>
    <comment ref="C1272" authorId="5">
      <text>
        <r>
          <rPr>
            <b/>
            <sz val="8"/>
            <rFont val="Tahoma"/>
            <family val="0"/>
          </rPr>
          <t>Josias: I leave the hotel after 12 pm</t>
        </r>
        <r>
          <rPr>
            <sz val="8"/>
            <rFont val="Tahoma"/>
            <family val="0"/>
          </rPr>
          <t xml:space="preserve">
</t>
        </r>
      </text>
    </comment>
    <comment ref="C1286" authorId="5">
      <text>
        <r>
          <rPr>
            <b/>
            <sz val="8"/>
            <rFont val="Tahoma"/>
            <family val="0"/>
          </rPr>
          <t>Aimé: Mineral water at Ntui</t>
        </r>
        <r>
          <rPr>
            <sz val="8"/>
            <rFont val="Tahoma"/>
            <family val="0"/>
          </rPr>
          <t xml:space="preserve">
</t>
        </r>
      </text>
    </comment>
    <comment ref="C1288" authorId="5">
      <text>
        <r>
          <rPr>
            <b/>
            <sz val="8"/>
            <rFont val="Tahoma"/>
            <family val="0"/>
          </rPr>
          <t>Aimé: Mineral water at Ntui</t>
        </r>
        <r>
          <rPr>
            <sz val="8"/>
            <rFont val="Tahoma"/>
            <family val="0"/>
          </rPr>
          <t xml:space="preserve">
</t>
        </r>
      </text>
    </comment>
    <comment ref="C1289" authorId="5">
      <text>
        <r>
          <rPr>
            <b/>
            <sz val="8"/>
            <rFont val="Tahoma"/>
            <family val="0"/>
          </rPr>
          <t>Aimé: Mineral water at Djoum</t>
        </r>
        <r>
          <rPr>
            <sz val="8"/>
            <rFont val="Tahoma"/>
            <family val="0"/>
          </rPr>
          <t xml:space="preserve">
</t>
        </r>
      </text>
    </comment>
    <comment ref="C1291" authorId="5">
      <text>
        <r>
          <rPr>
            <b/>
            <sz val="8"/>
            <rFont val="Tahoma"/>
            <family val="0"/>
          </rPr>
          <t>Aimé: Mineral water at Djoum</t>
        </r>
        <r>
          <rPr>
            <sz val="8"/>
            <rFont val="Tahoma"/>
            <family val="0"/>
          </rPr>
          <t xml:space="preserve">
</t>
        </r>
      </text>
    </comment>
    <comment ref="C1294" authorId="5">
      <text>
        <r>
          <rPr>
            <b/>
            <sz val="8"/>
            <rFont val="Tahoma"/>
            <family val="0"/>
          </rPr>
          <t>Aimé: mineral water at Djoum</t>
        </r>
        <r>
          <rPr>
            <sz val="8"/>
            <rFont val="Tahoma"/>
            <family val="0"/>
          </rPr>
          <t xml:space="preserve">
</t>
        </r>
      </text>
    </comment>
    <comment ref="C1296" authorId="5">
      <text>
        <r>
          <rPr>
            <b/>
            <sz val="8"/>
            <rFont val="Tahoma"/>
            <family val="0"/>
          </rPr>
          <t>Aimé: mineral water at Djoum</t>
        </r>
        <r>
          <rPr>
            <sz val="8"/>
            <rFont val="Tahoma"/>
            <family val="0"/>
          </rPr>
          <t xml:space="preserve">
</t>
        </r>
      </text>
    </comment>
    <comment ref="C1301" authorId="4">
      <text>
        <r>
          <rPr>
            <b/>
            <sz val="9"/>
            <rFont val="Tahoma"/>
            <family val="0"/>
          </rPr>
          <t xml:space="preserve"> FELIX:Mineral water in mamfe</t>
        </r>
        <r>
          <rPr>
            <sz val="9"/>
            <rFont val="Tahoma"/>
            <family val="0"/>
          </rPr>
          <t xml:space="preserve">
</t>
        </r>
      </text>
    </comment>
    <comment ref="C1303" authorId="4">
      <text>
        <r>
          <rPr>
            <b/>
            <sz val="9"/>
            <rFont val="Tahoma"/>
            <family val="0"/>
          </rPr>
          <t xml:space="preserve"> FELIX:mineral water in mamfe</t>
        </r>
        <r>
          <rPr>
            <sz val="9"/>
            <rFont val="Tahoma"/>
            <family val="0"/>
          </rPr>
          <t xml:space="preserve">
</t>
        </r>
      </text>
    </comment>
    <comment ref="C1318" authorId="6">
      <text>
        <r>
          <rPr>
            <b/>
            <sz val="8"/>
            <rFont val="Tahoma"/>
            <family val="0"/>
          </rPr>
          <t>Josias: mineral water at Belabo</t>
        </r>
        <r>
          <rPr>
            <sz val="8"/>
            <rFont val="Tahoma"/>
            <family val="0"/>
          </rPr>
          <t xml:space="preserve">
</t>
        </r>
      </text>
    </comment>
    <comment ref="C1320" authorId="6">
      <text>
        <r>
          <rPr>
            <b/>
            <sz val="8"/>
            <rFont val="Tahoma"/>
            <family val="0"/>
          </rPr>
          <t xml:space="preserve">Josias: </t>
        </r>
        <r>
          <rPr>
            <b/>
            <sz val="8"/>
            <rFont val="Tahoma"/>
            <family val="2"/>
          </rPr>
          <t>mineral water at Belabo</t>
        </r>
      </text>
    </comment>
    <comment ref="C1322" authorId="5">
      <text>
        <r>
          <rPr>
            <b/>
            <sz val="8"/>
            <rFont val="Tahoma"/>
            <family val="0"/>
          </rPr>
          <t>Aimé: Mineral water at Ntui</t>
        </r>
        <r>
          <rPr>
            <sz val="8"/>
            <rFont val="Tahoma"/>
            <family val="0"/>
          </rPr>
          <t xml:space="preserve">
</t>
        </r>
      </text>
    </comment>
    <comment ref="C1324" authorId="5">
      <text>
        <r>
          <rPr>
            <b/>
            <sz val="8"/>
            <rFont val="Tahoma"/>
            <family val="0"/>
          </rPr>
          <t>Aimé: Mineral water at Ntui</t>
        </r>
        <r>
          <rPr>
            <sz val="8"/>
            <rFont val="Tahoma"/>
            <family val="0"/>
          </rPr>
          <t xml:space="preserve">
</t>
        </r>
      </text>
    </comment>
    <comment ref="C1336" authorId="5">
      <text>
        <r>
          <rPr>
            <b/>
            <sz val="8"/>
            <rFont val="Tahoma"/>
            <family val="0"/>
          </rPr>
          <t xml:space="preserve">Aimé: </t>
        </r>
        <r>
          <rPr>
            <sz val="8"/>
            <rFont val="Tahoma"/>
            <family val="0"/>
          </rPr>
          <t xml:space="preserve">
</t>
        </r>
        <r>
          <rPr>
            <b/>
            <sz val="8"/>
            <rFont val="Tahoma"/>
            <family val="2"/>
          </rPr>
          <t>the file of Alain's journey to Brazil</t>
        </r>
      </text>
    </comment>
    <comment ref="C1337" authorId="5">
      <text>
        <r>
          <rPr>
            <b/>
            <sz val="8"/>
            <rFont val="Tahoma"/>
            <family val="0"/>
          </rPr>
          <t>Aimé: Case file of Mebihi to give to Julius</t>
        </r>
        <r>
          <rPr>
            <sz val="8"/>
            <rFont val="Tahoma"/>
            <family val="0"/>
          </rPr>
          <t xml:space="preserve">
</t>
        </r>
      </text>
    </comment>
    <comment ref="C1340" authorId="5">
      <text>
        <r>
          <rPr>
            <b/>
            <sz val="8"/>
            <rFont val="Tahoma"/>
            <family val="0"/>
          </rPr>
          <t>Aimé: financial form</t>
        </r>
        <r>
          <rPr>
            <sz val="8"/>
            <rFont val="Tahoma"/>
            <family val="0"/>
          </rPr>
          <t xml:space="preserve">
</t>
        </r>
      </text>
    </comment>
    <comment ref="C1341" authorId="5">
      <text>
        <r>
          <rPr>
            <b/>
            <sz val="8"/>
            <rFont val="Tahoma"/>
            <family val="0"/>
          </rPr>
          <t>Aimé: Casefile of Manga Hubert at Djoum</t>
        </r>
        <r>
          <rPr>
            <sz val="8"/>
            <rFont val="Tahoma"/>
            <family val="0"/>
          </rPr>
          <t xml:space="preserve">
</t>
        </r>
      </text>
    </comment>
    <comment ref="C1342" authorId="5">
      <text>
        <r>
          <rPr>
            <sz val="8"/>
            <rFont val="Tahoma"/>
            <family val="0"/>
          </rPr>
          <t xml:space="preserve">Aimé: photocopy of 15 copies of legal kit (570 pages) anda, 40 hearing feedback form </t>
        </r>
      </text>
    </comment>
    <comment ref="C1343" authorId="3">
      <text>
        <r>
          <rPr>
            <b/>
            <sz val="8"/>
            <rFont val="Tahoma"/>
            <family val="0"/>
          </rPr>
          <t>Aime: photocopy of 1994 law</t>
        </r>
        <r>
          <rPr>
            <sz val="8"/>
            <rFont val="Tahoma"/>
            <family val="0"/>
          </rPr>
          <t xml:space="preserve">
</t>
        </r>
      </text>
    </comment>
    <comment ref="C1344" authorId="5">
      <text>
        <r>
          <rPr>
            <b/>
            <sz val="8"/>
            <rFont val="Tahoma"/>
            <family val="0"/>
          </rPr>
          <t>Felix: Case analysis of Ekema to give to Me Epey</t>
        </r>
        <r>
          <rPr>
            <sz val="8"/>
            <rFont val="Tahoma"/>
            <family val="0"/>
          </rPr>
          <t xml:space="preserve">
</t>
        </r>
      </text>
    </comment>
    <comment ref="C1345" authorId="5">
      <text>
        <r>
          <rPr>
            <b/>
            <sz val="8"/>
            <rFont val="Tahoma"/>
            <family val="0"/>
          </rPr>
          <t xml:space="preserve"> FELIX: Drafted an appeal letter with the lawyer conerning the ivory case to send to the state counsel of Bonanjo and the procrurer general</t>
        </r>
        <r>
          <rPr>
            <sz val="8"/>
            <rFont val="Tahoma"/>
            <family val="0"/>
          </rPr>
          <t xml:space="preserve">
</t>
        </r>
      </text>
    </comment>
    <comment ref="C1346" authorId="5">
      <text>
        <r>
          <rPr>
            <b/>
            <sz val="8"/>
            <rFont val="Tahoma"/>
            <family val="0"/>
          </rPr>
          <t xml:space="preserve">Felix: photocopy of appeal letter conerning the ivory case to send to the state counsel of Bonanjo and the procrurer general
</t>
        </r>
        <r>
          <rPr>
            <sz val="8"/>
            <rFont val="Tahoma"/>
            <family val="0"/>
          </rPr>
          <t xml:space="preserve">
</t>
        </r>
      </text>
    </comment>
    <comment ref="C1348" authorId="3">
      <text>
        <r>
          <rPr>
            <b/>
            <sz val="8"/>
            <rFont val="Tahoma"/>
            <family val="0"/>
          </rPr>
          <t>Josias: photocopy of pv</t>
        </r>
        <r>
          <rPr>
            <sz val="8"/>
            <rFont val="Tahoma"/>
            <family val="0"/>
          </rPr>
          <t xml:space="preserve">
</t>
        </r>
      </text>
    </comment>
    <comment ref="C1349" authorId="6">
      <text>
        <r>
          <rPr>
            <b/>
            <sz val="8"/>
            <rFont val="Tahoma"/>
            <family val="0"/>
          </rPr>
          <t>Josias: binding legal book for CAR</t>
        </r>
        <r>
          <rPr>
            <sz val="8"/>
            <rFont val="Tahoma"/>
            <family val="0"/>
          </rPr>
          <t xml:space="preserve">
</t>
        </r>
      </text>
    </comment>
    <comment ref="C1350" authorId="6">
      <text>
        <r>
          <rPr>
            <b/>
            <sz val="8"/>
            <rFont val="Tahoma"/>
            <family val="0"/>
          </rPr>
          <t>Josias: Drafted a requisition for assistance for the forces of law and order</t>
        </r>
        <r>
          <rPr>
            <sz val="8"/>
            <rFont val="Tahoma"/>
            <family val="0"/>
          </rPr>
          <t xml:space="preserve">
</t>
        </r>
      </text>
    </comment>
    <comment ref="C1351" authorId="6">
      <text>
        <r>
          <rPr>
            <b/>
            <sz val="8"/>
            <rFont val="Tahoma"/>
            <family val="0"/>
          </rPr>
          <t xml:space="preserve">Josias:  photocopies of requisition </t>
        </r>
        <r>
          <rPr>
            <sz val="8"/>
            <rFont val="Tahoma"/>
            <family val="0"/>
          </rPr>
          <t xml:space="preserve">
</t>
        </r>
      </text>
    </comment>
    <comment ref="C1352" authorId="5">
      <text>
        <r>
          <rPr>
            <b/>
            <sz val="8"/>
            <rFont val="Tahoma"/>
            <family val="0"/>
          </rPr>
          <t>Josias: Documents of CRA</t>
        </r>
      </text>
    </comment>
    <comment ref="C1354" authorId="5">
      <text>
        <r>
          <rPr>
            <b/>
            <sz val="8"/>
            <rFont val="Tahoma"/>
            <family val="0"/>
          </rPr>
          <t>Josias: To print visit card</t>
        </r>
      </text>
    </comment>
    <comment ref="C1355" authorId="5">
      <text>
        <r>
          <rPr>
            <b/>
            <sz val="8"/>
            <rFont val="Tahoma"/>
            <family val="0"/>
          </rPr>
          <t>Rollin: Photocopy of case file of Megnone</t>
        </r>
        <r>
          <rPr>
            <sz val="8"/>
            <rFont val="Tahoma"/>
            <family val="0"/>
          </rPr>
          <t xml:space="preserve">
</t>
        </r>
      </text>
    </comment>
    <comment ref="C1356" authorId="5">
      <text>
        <r>
          <rPr>
            <b/>
            <sz val="8"/>
            <rFont val="Tahoma"/>
            <family val="0"/>
          </rPr>
          <t>Rollin: MOU and financial law to give to the judge at Bengbis</t>
        </r>
        <r>
          <rPr>
            <sz val="8"/>
            <rFont val="Tahoma"/>
            <family val="0"/>
          </rPr>
          <t xml:space="preserve">
</t>
        </r>
      </text>
    </comment>
    <comment ref="C1357" authorId="5">
      <text>
        <r>
          <rPr>
            <b/>
            <sz val="8"/>
            <rFont val="Tahoma"/>
            <family val="0"/>
          </rPr>
          <t>Rollin: in Sangmelima 2 copies of case file of Ebale</t>
        </r>
        <r>
          <rPr>
            <sz val="8"/>
            <rFont val="Tahoma"/>
            <family val="0"/>
          </rPr>
          <t xml:space="preserve">
</t>
        </r>
      </text>
    </comment>
    <comment ref="C1361" authorId="5">
      <text>
        <r>
          <rPr>
            <b/>
            <sz val="8"/>
            <rFont val="Tahoma"/>
            <family val="0"/>
          </rPr>
          <t xml:space="preserve">Aimé: transport and logistics from Yaounde to Ntui for  the case of Ramoni </t>
        </r>
        <r>
          <rPr>
            <sz val="8"/>
            <rFont val="Tahoma"/>
            <family val="0"/>
          </rPr>
          <t xml:space="preserve">
</t>
        </r>
      </text>
    </comment>
    <comment ref="C1362" authorId="5">
      <text>
        <r>
          <rPr>
            <b/>
            <sz val="8"/>
            <rFont val="Tahoma"/>
            <family val="0"/>
          </rPr>
          <t>Aimé:: transport anda logistics from Kumba to Mamfe for the case of Agbor anda others</t>
        </r>
        <r>
          <rPr>
            <sz val="8"/>
            <rFont val="Tahoma"/>
            <family val="0"/>
          </rPr>
          <t xml:space="preserve">
</t>
        </r>
      </text>
    </comment>
    <comment ref="C1363" authorId="5">
      <text>
        <r>
          <rPr>
            <b/>
            <sz val="8"/>
            <rFont val="Tahoma"/>
            <family val="0"/>
          </rPr>
          <t>Aimé: Transport and logistics from Yaounde to Djoum for the case of Manga Hubert and Manga Clother</t>
        </r>
        <r>
          <rPr>
            <sz val="8"/>
            <rFont val="Tahoma"/>
            <family val="0"/>
          </rPr>
          <t xml:space="preserve">
</t>
        </r>
      </text>
    </comment>
    <comment ref="C1364" authorId="5">
      <text>
        <r>
          <rPr>
            <b/>
            <sz val="8"/>
            <rFont val="Tahoma"/>
            <family val="0"/>
          </rPr>
          <t xml:space="preserve">Alain: Transport anda logistics from Yaounde to Bengbis for the case of Ebale  </t>
        </r>
        <r>
          <rPr>
            <sz val="8"/>
            <rFont val="Tahoma"/>
            <family val="0"/>
          </rPr>
          <t xml:space="preserve">
</t>
        </r>
      </text>
    </comment>
    <comment ref="C1365" authorId="5">
      <text>
        <r>
          <rPr>
            <b/>
            <sz val="8"/>
            <rFont val="Tahoma"/>
            <family val="0"/>
          </rPr>
          <t>Alain: Professional fees for the caseof Mebihi Daniel in Abong-Mbang</t>
        </r>
        <r>
          <rPr>
            <sz val="8"/>
            <rFont val="Tahoma"/>
            <family val="0"/>
          </rPr>
          <t xml:space="preserve">
</t>
        </r>
      </text>
    </comment>
    <comment ref="C1366" authorId="5">
      <text>
        <r>
          <rPr>
            <b/>
            <sz val="8"/>
            <rFont val="Tahoma"/>
            <family val="0"/>
          </rPr>
          <t>Alain: Prfessional fees for the case of Agbor anda others in Mamfe</t>
        </r>
        <r>
          <rPr>
            <sz val="8"/>
            <rFont val="Tahoma"/>
            <family val="0"/>
          </rPr>
          <t xml:space="preserve">
</t>
        </r>
      </text>
    </comment>
    <comment ref="C1367" authorId="7">
      <text>
        <r>
          <rPr>
            <b/>
            <sz val="8"/>
            <rFont val="Tahoma"/>
            <family val="0"/>
          </rPr>
          <t>Felix: Transport and loistics from Kumba to Mamfe for the case of Agbor and others</t>
        </r>
        <r>
          <rPr>
            <sz val="8"/>
            <rFont val="Tahoma"/>
            <family val="0"/>
          </rPr>
          <t xml:space="preserve">
</t>
        </r>
      </text>
    </comment>
    <comment ref="C1368" authorId="5">
      <text>
        <r>
          <rPr>
            <b/>
            <sz val="8"/>
            <rFont val="Tahoma"/>
            <family val="0"/>
          </rPr>
          <t>Felix: Transport and logistics for the case of Mengong anda others in Nkambe</t>
        </r>
        <r>
          <rPr>
            <sz val="8"/>
            <rFont val="Tahoma"/>
            <family val="0"/>
          </rPr>
          <t xml:space="preserve">
</t>
        </r>
      </text>
    </comment>
    <comment ref="C1376" authorId="8">
      <text>
        <r>
          <rPr>
            <b/>
            <sz val="8"/>
            <rFont val="Tahoma"/>
            <family val="0"/>
          </rPr>
          <t xml:space="preserve">Alain: </t>
        </r>
        <r>
          <rPr>
            <b/>
            <sz val="8"/>
            <rFont val="Tahoma"/>
            <family val="2"/>
          </rPr>
          <t xml:space="preserve"> sending of PV  from Abongbang to Yoaunde</t>
        </r>
      </text>
    </comment>
    <comment ref="C1377" authorId="4">
      <text>
        <r>
          <rPr>
            <b/>
            <sz val="9"/>
            <rFont val="Tahoma"/>
            <family val="0"/>
          </rPr>
          <t xml:space="preserve"> FELIX:Send legal kits to maitre che valentine in bamenda</t>
        </r>
        <r>
          <rPr>
            <sz val="9"/>
            <rFont val="Tahoma"/>
            <family val="0"/>
          </rPr>
          <t xml:space="preserve">
</t>
        </r>
      </text>
    </comment>
    <comment ref="C1446" authorId="0">
      <text>
        <r>
          <rPr>
            <b/>
            <sz val="8"/>
            <rFont val="Tahoma"/>
            <family val="0"/>
          </rPr>
          <t>eric: Douala ivory and chimp shooting.</t>
        </r>
        <r>
          <rPr>
            <sz val="8"/>
            <rFont val="Tahoma"/>
            <family val="0"/>
          </rPr>
          <t xml:space="preserve">
</t>
        </r>
      </text>
    </comment>
    <comment ref="C1475" authorId="9">
      <text>
        <r>
          <rPr>
            <b/>
            <sz val="8"/>
            <rFont val="Tahoma"/>
            <family val="0"/>
          </rPr>
          <t>Eric: Sending of press releases on ivory</t>
        </r>
        <r>
          <rPr>
            <sz val="8"/>
            <rFont val="Tahoma"/>
            <family val="0"/>
          </rPr>
          <t xml:space="preserve">
</t>
        </r>
      </text>
    </comment>
    <comment ref="C1534" authorId="9">
      <text>
        <r>
          <rPr>
            <b/>
            <sz val="8"/>
            <rFont val="Tahoma"/>
            <family val="0"/>
          </rPr>
          <t>Eric: Local transport volunteer</t>
        </r>
        <r>
          <rPr>
            <sz val="8"/>
            <rFont val="Tahoma"/>
            <family val="0"/>
          </rPr>
          <t xml:space="preserve">
</t>
        </r>
      </text>
    </comment>
    <comment ref="C1535" authorId="9">
      <text>
        <r>
          <rPr>
            <b/>
            <sz val="8"/>
            <rFont val="Tahoma"/>
            <family val="0"/>
          </rPr>
          <t>Eric: Local Transport volunteer</t>
        </r>
        <r>
          <rPr>
            <sz val="8"/>
            <rFont val="Tahoma"/>
            <family val="0"/>
          </rPr>
          <t xml:space="preserve">
</t>
        </r>
      </text>
    </comment>
    <comment ref="C1536" authorId="9">
      <text>
        <r>
          <rPr>
            <b/>
            <sz val="8"/>
            <rFont val="Tahoma"/>
            <family val="0"/>
          </rPr>
          <t>Eric: Local transport volunteer</t>
        </r>
        <r>
          <rPr>
            <sz val="8"/>
            <rFont val="Tahoma"/>
            <family val="0"/>
          </rPr>
          <t xml:space="preserve">
</t>
        </r>
      </text>
    </comment>
    <comment ref="C1537" authorId="9">
      <text>
        <r>
          <rPr>
            <b/>
            <sz val="8"/>
            <rFont val="Tahoma"/>
            <family val="0"/>
          </rPr>
          <t>Eric: Local transport volunteer</t>
        </r>
        <r>
          <rPr>
            <sz val="8"/>
            <rFont val="Tahoma"/>
            <family val="0"/>
          </rPr>
          <t xml:space="preserve">
</t>
        </r>
      </text>
    </comment>
    <comment ref="C1538" authorId="9">
      <text>
        <r>
          <rPr>
            <b/>
            <sz val="8"/>
            <rFont val="Tahoma"/>
            <family val="0"/>
          </rPr>
          <t>Eric: Transport volunteer</t>
        </r>
        <r>
          <rPr>
            <sz val="8"/>
            <rFont val="Tahoma"/>
            <family val="0"/>
          </rPr>
          <t xml:space="preserve">
</t>
        </r>
      </text>
    </comment>
    <comment ref="C1539" authorId="9">
      <text>
        <r>
          <rPr>
            <b/>
            <sz val="8"/>
            <rFont val="Tahoma"/>
            <family val="0"/>
          </rPr>
          <t>Eric: Local transport volunteer</t>
        </r>
        <r>
          <rPr>
            <sz val="8"/>
            <rFont val="Tahoma"/>
            <family val="0"/>
          </rPr>
          <t xml:space="preserve">
</t>
        </r>
      </text>
    </comment>
    <comment ref="C1540" authorId="9">
      <text>
        <r>
          <rPr>
            <b/>
            <sz val="8"/>
            <rFont val="Tahoma"/>
            <family val="0"/>
          </rPr>
          <t>Eric: Local transport volunteer</t>
        </r>
        <r>
          <rPr>
            <sz val="8"/>
            <rFont val="Tahoma"/>
            <family val="0"/>
          </rPr>
          <t xml:space="preserve">
</t>
        </r>
      </text>
    </comment>
    <comment ref="C1541" authorId="9">
      <text>
        <r>
          <rPr>
            <b/>
            <sz val="8"/>
            <rFont val="Tahoma"/>
            <family val="0"/>
          </rPr>
          <t>Eric: Local transport volunteer</t>
        </r>
        <r>
          <rPr>
            <sz val="8"/>
            <rFont val="Tahoma"/>
            <family val="0"/>
          </rPr>
          <t xml:space="preserve">
</t>
        </r>
      </text>
    </comment>
    <comment ref="C1542" authorId="9">
      <text>
        <r>
          <rPr>
            <b/>
            <sz val="8"/>
            <rFont val="Tahoma"/>
            <family val="0"/>
          </rPr>
          <t>Eric: Local transport volunteer</t>
        </r>
        <r>
          <rPr>
            <sz val="8"/>
            <rFont val="Tahoma"/>
            <family val="0"/>
          </rPr>
          <t xml:space="preserve">
</t>
        </r>
      </text>
    </comment>
    <comment ref="C1543" authorId="9">
      <text>
        <r>
          <rPr>
            <b/>
            <sz val="8"/>
            <rFont val="Tahoma"/>
            <family val="0"/>
          </rPr>
          <t>Eric: Local transport volunteer</t>
        </r>
        <r>
          <rPr>
            <sz val="8"/>
            <rFont val="Tahoma"/>
            <family val="0"/>
          </rPr>
          <t xml:space="preserve">
</t>
        </r>
      </text>
    </comment>
    <comment ref="C1544" authorId="9">
      <text>
        <r>
          <rPr>
            <b/>
            <sz val="8"/>
            <rFont val="Tahoma"/>
            <family val="0"/>
          </rPr>
          <t>Eric: Eric: Local transport volunteer</t>
        </r>
        <r>
          <rPr>
            <sz val="8"/>
            <rFont val="Tahoma"/>
            <family val="0"/>
          </rPr>
          <t xml:space="preserve">
</t>
        </r>
      </text>
    </comment>
    <comment ref="C1545" authorId="9">
      <text>
        <r>
          <rPr>
            <b/>
            <sz val="8"/>
            <rFont val="Tahoma"/>
            <family val="0"/>
          </rPr>
          <t>Eric: Local transport volunteer</t>
        </r>
        <r>
          <rPr>
            <sz val="8"/>
            <rFont val="Tahoma"/>
            <family val="0"/>
          </rPr>
          <t xml:space="preserve">
</t>
        </r>
      </text>
    </comment>
    <comment ref="C1546" authorId="9">
      <text>
        <r>
          <rPr>
            <b/>
            <sz val="8"/>
            <rFont val="Tahoma"/>
            <family val="0"/>
          </rPr>
          <t>Eric: Local transport volunteer</t>
        </r>
        <r>
          <rPr>
            <sz val="8"/>
            <rFont val="Tahoma"/>
            <family val="0"/>
          </rPr>
          <t xml:space="preserve">
</t>
        </r>
      </text>
    </comment>
    <comment ref="C1547" authorId="9">
      <text>
        <r>
          <rPr>
            <b/>
            <sz val="8"/>
            <rFont val="Tahoma"/>
            <family val="0"/>
          </rPr>
          <t>Eric: Local transport volunteer</t>
        </r>
        <r>
          <rPr>
            <sz val="8"/>
            <rFont val="Tahoma"/>
            <family val="0"/>
          </rPr>
          <t xml:space="preserve">
</t>
        </r>
      </text>
    </comment>
    <comment ref="C1548" authorId="9">
      <text>
        <r>
          <rPr>
            <b/>
            <sz val="8"/>
            <rFont val="Tahoma"/>
            <family val="0"/>
          </rPr>
          <t>Eric: Local transport volunteer</t>
        </r>
        <r>
          <rPr>
            <sz val="8"/>
            <rFont val="Tahoma"/>
            <family val="0"/>
          </rPr>
          <t xml:space="preserve">
moved to obili twice to print brunchure and photocopy kits for CAR journey</t>
        </r>
      </text>
    </comment>
    <comment ref="C1549" authorId="9">
      <text>
        <r>
          <rPr>
            <b/>
            <sz val="8"/>
            <rFont val="Tahoma"/>
            <family val="0"/>
          </rPr>
          <t>Eric: Local transport volunteer</t>
        </r>
        <r>
          <rPr>
            <sz val="8"/>
            <rFont val="Tahoma"/>
            <family val="0"/>
          </rPr>
          <t xml:space="preserve">
</t>
        </r>
      </text>
    </comment>
    <comment ref="C1550" authorId="9">
      <text>
        <r>
          <rPr>
            <b/>
            <sz val="8"/>
            <rFont val="Tahoma"/>
            <family val="0"/>
          </rPr>
          <t>Eric: Local transport volunteer</t>
        </r>
        <r>
          <rPr>
            <sz val="8"/>
            <rFont val="Tahoma"/>
            <family val="0"/>
          </rPr>
          <t xml:space="preserve">
</t>
        </r>
      </text>
    </comment>
    <comment ref="C1551" authorId="9">
      <text>
        <r>
          <rPr>
            <b/>
            <sz val="8"/>
            <rFont val="Tahoma"/>
            <family val="0"/>
          </rPr>
          <t>Eric: Local transport volunteer</t>
        </r>
        <r>
          <rPr>
            <sz val="8"/>
            <rFont val="Tahoma"/>
            <family val="0"/>
          </rPr>
          <t xml:space="preserve">
</t>
        </r>
      </text>
    </comment>
    <comment ref="C1552" authorId="9">
      <text>
        <r>
          <rPr>
            <b/>
            <sz val="8"/>
            <rFont val="Tahoma"/>
            <family val="0"/>
          </rPr>
          <t>Eric: local transport Douala</t>
        </r>
        <r>
          <rPr>
            <sz val="8"/>
            <rFont val="Tahoma"/>
            <family val="0"/>
          </rPr>
          <t xml:space="preserve">
</t>
        </r>
      </text>
    </comment>
    <comment ref="C1553" authorId="9">
      <text>
        <r>
          <rPr>
            <b/>
            <sz val="8"/>
            <rFont val="Tahoma"/>
            <family val="0"/>
          </rPr>
          <t>Eric: Special taxi with money for wildlife justice printing first installment</t>
        </r>
        <r>
          <rPr>
            <sz val="8"/>
            <rFont val="Tahoma"/>
            <family val="0"/>
          </rPr>
          <t xml:space="preserve">
</t>
        </r>
      </text>
    </comment>
    <comment ref="C1691" authorId="9">
      <text>
        <r>
          <rPr>
            <b/>
            <sz val="8"/>
            <rFont val="Tahoma"/>
            <family val="0"/>
          </rPr>
          <t>anna: a letter for audience to the minister of Forestry and Wildlife.</t>
        </r>
        <r>
          <rPr>
            <sz val="8"/>
            <rFont val="Tahoma"/>
            <family val="0"/>
          </rPr>
          <t xml:space="preserve">
</t>
        </r>
      </text>
    </comment>
    <comment ref="C1692" authorId="10">
      <text>
        <r>
          <rPr>
            <b/>
            <sz val="8"/>
            <rFont val="Tahoma"/>
            <family val="0"/>
          </rPr>
          <t>Anna: weekly review of newspaper in the office.</t>
        </r>
        <r>
          <rPr>
            <sz val="8"/>
            <rFont val="Tahoma"/>
            <family val="0"/>
          </rPr>
          <t xml:space="preserve">
</t>
        </r>
      </text>
    </comment>
    <comment ref="C1693" authorId="10">
      <text>
        <r>
          <rPr>
            <b/>
            <sz val="8"/>
            <rFont val="Tahoma"/>
            <family val="0"/>
          </rPr>
          <t>anna: Letter of audience to the minister of Forestry and Wildlife.</t>
        </r>
        <r>
          <rPr>
            <sz val="8"/>
            <rFont val="Tahoma"/>
            <family val="0"/>
          </rPr>
          <t xml:space="preserve">
</t>
        </r>
      </text>
    </comment>
    <comment ref="C1695" authorId="10">
      <text>
        <r>
          <rPr>
            <b/>
            <sz val="8"/>
            <rFont val="Tahoma"/>
            <family val="0"/>
          </rPr>
          <t>Anna: weekly review of newspaper in the office.</t>
        </r>
        <r>
          <rPr>
            <sz val="8"/>
            <rFont val="Tahoma"/>
            <family val="0"/>
          </rPr>
          <t xml:space="preserve">
</t>
        </r>
      </text>
    </comment>
    <comment ref="C1696" authorId="10">
      <text>
        <r>
          <rPr>
            <b/>
            <sz val="8"/>
            <rFont val="Tahoma"/>
            <family val="0"/>
          </rPr>
          <t>anna: burnin of presentation, documentary and films Cd for filing.</t>
        </r>
        <r>
          <rPr>
            <sz val="8"/>
            <rFont val="Tahoma"/>
            <family val="0"/>
          </rPr>
          <t xml:space="preserve">
</t>
        </r>
      </text>
    </comment>
    <comment ref="C1698" authorId="10">
      <text>
        <r>
          <rPr>
            <b/>
            <sz val="8"/>
            <rFont val="Tahoma"/>
            <family val="0"/>
          </rPr>
          <t>Anna: weekly review of newspaper in the office.</t>
        </r>
        <r>
          <rPr>
            <sz val="8"/>
            <rFont val="Tahoma"/>
            <family val="0"/>
          </rPr>
          <t xml:space="preserve">
</t>
        </r>
      </text>
    </comment>
    <comment ref="C1700" authorId="10">
      <text>
        <r>
          <rPr>
            <b/>
            <sz val="8"/>
            <rFont val="Tahoma"/>
            <family val="0"/>
          </rPr>
          <t>Anna: weekly review of newspaper in the office.</t>
        </r>
        <r>
          <rPr>
            <sz val="8"/>
            <rFont val="Tahoma"/>
            <family val="0"/>
          </rPr>
          <t xml:space="preserve">
</t>
        </r>
      </text>
    </comment>
    <comment ref="C1701" authorId="9">
      <text>
        <r>
          <rPr>
            <b/>
            <sz val="8"/>
            <rFont val="Tahoma"/>
            <family val="0"/>
          </rPr>
          <t>Eric: Press Release for archives</t>
        </r>
        <r>
          <rPr>
            <sz val="8"/>
            <rFont val="Tahoma"/>
            <family val="0"/>
          </rPr>
          <t xml:space="preserve">
</t>
        </r>
      </text>
    </comment>
    <comment ref="C1702" authorId="9">
      <text>
        <r>
          <rPr>
            <b/>
            <sz val="8"/>
            <rFont val="Tahoma"/>
            <family val="0"/>
          </rPr>
          <t>Eric: Photos of business lady</t>
        </r>
        <r>
          <rPr>
            <sz val="8"/>
            <rFont val="Tahoma"/>
            <family val="0"/>
          </rPr>
          <t xml:space="preserve">
</t>
        </r>
      </text>
    </comment>
    <comment ref="C1703" authorId="9">
      <text>
        <r>
          <rPr>
            <b/>
            <sz val="8"/>
            <rFont val="Tahoma"/>
            <family val="0"/>
          </rPr>
          <t>Eric: Media Information kits</t>
        </r>
        <r>
          <rPr>
            <sz val="8"/>
            <rFont val="Tahoma"/>
            <family val="0"/>
          </rPr>
          <t xml:space="preserve">
</t>
        </r>
      </text>
    </comment>
    <comment ref="C1704" authorId="10">
      <text>
        <r>
          <rPr>
            <b/>
            <sz val="8"/>
            <rFont val="Tahoma"/>
            <family val="0"/>
          </rPr>
          <t>Eric: photocopy of wildlife conservation for radio broadcast.</t>
        </r>
        <r>
          <rPr>
            <sz val="8"/>
            <rFont val="Tahoma"/>
            <family val="0"/>
          </rPr>
          <t xml:space="preserve">
</t>
        </r>
      </text>
    </comment>
    <comment ref="C1706" authorId="9">
      <text>
        <r>
          <rPr>
            <b/>
            <sz val="8"/>
            <rFont val="Tahoma"/>
            <family val="0"/>
          </rPr>
          <t>Eric: Photos of Vincent in Europe</t>
        </r>
        <r>
          <rPr>
            <sz val="8"/>
            <rFont val="Tahoma"/>
            <family val="0"/>
          </rPr>
          <t xml:space="preserve">
</t>
        </r>
      </text>
    </comment>
    <comment ref="C1708" authorId="9">
      <text>
        <r>
          <rPr>
            <b/>
            <sz val="8"/>
            <rFont val="Tahoma"/>
            <family val="0"/>
          </rPr>
          <t xml:space="preserve">Eric: Photos from Judicial Police Douala Ivory Operation </t>
        </r>
      </text>
    </comment>
    <comment ref="C1709" authorId="9">
      <text>
        <r>
          <rPr>
            <b/>
            <sz val="8"/>
            <rFont val="Tahoma"/>
            <family val="0"/>
          </rPr>
          <t>Eric: Batteries for still camera during the Ivory operation in Douala</t>
        </r>
        <r>
          <rPr>
            <sz val="8"/>
            <rFont val="Tahoma"/>
            <family val="0"/>
          </rPr>
          <t xml:space="preserve">
</t>
        </r>
      </text>
    </comment>
    <comment ref="C1710" authorId="9">
      <text>
        <r>
          <rPr>
            <b/>
            <sz val="8"/>
            <rFont val="Tahoma"/>
            <family val="0"/>
          </rPr>
          <t>Eric: Letter to Minister on ivory operation in Douala</t>
        </r>
        <r>
          <rPr>
            <sz val="8"/>
            <rFont val="Tahoma"/>
            <family val="0"/>
          </rPr>
          <t xml:space="preserve">
</t>
        </r>
      </text>
    </comment>
    <comment ref="C1711" authorId="10">
      <text>
        <r>
          <rPr>
            <b/>
            <sz val="8"/>
            <rFont val="Tahoma"/>
            <family val="0"/>
          </rPr>
          <t>vincent: Printing of letters in reply to S.E MINFOF's invitation to an oU meeting and to the chief of communication MINFOFs' observation on LAGA press releases sent for publication "Lettre Verte"</t>
        </r>
        <r>
          <rPr>
            <sz val="8"/>
            <rFont val="Tahoma"/>
            <family val="0"/>
          </rPr>
          <t xml:space="preserve">
</t>
        </r>
      </text>
    </comment>
    <comment ref="C1712" authorId="10">
      <text>
        <r>
          <rPr>
            <b/>
            <sz val="8"/>
            <rFont val="Tahoma"/>
            <family val="0"/>
          </rPr>
          <t>vincent: Photocopy of the letter and press releases on scamming in Buea.</t>
        </r>
        <r>
          <rPr>
            <sz val="8"/>
            <rFont val="Tahoma"/>
            <family val="0"/>
          </rPr>
          <t xml:space="preserve">
</t>
        </r>
      </text>
    </comment>
    <comment ref="C1713" authorId="10">
      <text>
        <r>
          <rPr>
            <b/>
            <sz val="8"/>
            <rFont val="Tahoma"/>
            <family val="0"/>
          </rPr>
          <t>vincent: photocopy of press release on arrest of chimpanzee dealer in Bengbis in french and English for Tv news and Hello Cameroon.</t>
        </r>
        <r>
          <rPr>
            <sz val="8"/>
            <rFont val="Tahoma"/>
            <family val="0"/>
          </rPr>
          <t xml:space="preserve">
</t>
        </r>
      </text>
    </comment>
    <comment ref="C1714" authorId="10">
      <text>
        <r>
          <rPr>
            <b/>
            <sz val="8"/>
            <rFont val="Tahoma"/>
            <family val="0"/>
          </rPr>
          <t>vincent: Photocopy of press releases on Douala ivory operation.</t>
        </r>
        <r>
          <rPr>
            <sz val="8"/>
            <rFont val="Tahoma"/>
            <family val="0"/>
          </rPr>
          <t xml:space="preserve">
</t>
        </r>
      </text>
    </comment>
    <comment ref="C1715" authorId="10">
      <text>
        <r>
          <rPr>
            <b/>
            <sz val="8"/>
            <rFont val="Tahoma"/>
            <family val="0"/>
          </rPr>
          <t>vincent: Photocopy of media information kits on LAGA MINFOF partnership in wildlife law enforcement.</t>
        </r>
        <r>
          <rPr>
            <sz val="8"/>
            <rFont val="Tahoma"/>
            <family val="0"/>
          </rPr>
          <t xml:space="preserve">
</t>
        </r>
      </text>
    </comment>
    <comment ref="C1724" authorId="9">
      <text>
        <r>
          <rPr>
            <b/>
            <sz val="8"/>
            <rFont val="Tahoma"/>
            <family val="0"/>
          </rPr>
          <t>cynthia: for the work she is doing on website while in the UK</t>
        </r>
        <r>
          <rPr>
            <sz val="8"/>
            <rFont val="Tahoma"/>
            <family val="0"/>
          </rPr>
          <t xml:space="preserve">
</t>
        </r>
      </text>
    </comment>
    <comment ref="C1737" authorId="0">
      <text>
        <r>
          <rPr>
            <b/>
            <sz val="8"/>
            <rFont val="Tahoma"/>
            <family val="0"/>
          </rPr>
          <t>josias: called congo.</t>
        </r>
        <r>
          <rPr>
            <sz val="8"/>
            <rFont val="Tahoma"/>
            <family val="0"/>
          </rPr>
          <t xml:space="preserve">
</t>
        </r>
      </text>
    </comment>
    <comment ref="C1738" authorId="0">
      <text>
        <r>
          <rPr>
            <b/>
            <sz val="8"/>
            <rFont val="Tahoma"/>
            <family val="0"/>
          </rPr>
          <t>josias: called congo.</t>
        </r>
        <r>
          <rPr>
            <sz val="8"/>
            <rFont val="Tahoma"/>
            <family val="0"/>
          </rPr>
          <t xml:space="preserve">
</t>
        </r>
      </text>
    </comment>
    <comment ref="C1739" authorId="0">
      <text>
        <r>
          <rPr>
            <b/>
            <sz val="8"/>
            <rFont val="Tahoma"/>
            <family val="0"/>
          </rPr>
          <t>anna: called cynthia in UK for putting presentations on web. Site.</t>
        </r>
        <r>
          <rPr>
            <sz val="8"/>
            <rFont val="Tahoma"/>
            <family val="0"/>
          </rPr>
          <t xml:space="preserve">
</t>
        </r>
      </text>
    </comment>
    <comment ref="C1740" authorId="0">
      <text>
        <r>
          <rPr>
            <b/>
            <sz val="8"/>
            <rFont val="Tahoma"/>
            <family val="0"/>
          </rPr>
          <t>ofir: Investigations france.</t>
        </r>
        <r>
          <rPr>
            <sz val="8"/>
            <rFont val="Tahoma"/>
            <family val="0"/>
          </rPr>
          <t xml:space="preserve">
</t>
        </r>
      </text>
    </comment>
    <comment ref="C1742" authorId="0">
      <text>
        <r>
          <rPr>
            <b/>
            <sz val="8"/>
            <rFont val="Tahoma"/>
            <family val="0"/>
          </rPr>
          <t>arrey: called congo.</t>
        </r>
        <r>
          <rPr>
            <sz val="8"/>
            <rFont val="Tahoma"/>
            <family val="0"/>
          </rPr>
          <t xml:space="preserve">
</t>
        </r>
      </text>
    </comment>
    <comment ref="C1743" authorId="0">
      <text>
        <r>
          <rPr>
            <b/>
            <sz val="8"/>
            <rFont val="Tahoma"/>
            <family val="0"/>
          </rPr>
          <t>anna: called synthia in UK.</t>
        </r>
        <r>
          <rPr>
            <sz val="8"/>
            <rFont val="Tahoma"/>
            <family val="0"/>
          </rPr>
          <t xml:space="preserve">
Web site.</t>
        </r>
      </text>
    </comment>
    <comment ref="C1744" authorId="0">
      <text>
        <r>
          <rPr>
            <b/>
            <sz val="8"/>
            <rFont val="Tahoma"/>
            <family val="0"/>
          </rPr>
          <t>alain: arranging hotel reservation for brazil.</t>
        </r>
        <r>
          <rPr>
            <sz val="8"/>
            <rFont val="Tahoma"/>
            <family val="0"/>
          </rPr>
          <t xml:space="preserve">
</t>
        </r>
      </text>
    </comment>
    <comment ref="C1752" authorId="0">
      <text>
        <r>
          <rPr>
            <b/>
            <sz val="8"/>
            <rFont val="Tahoma"/>
            <family val="0"/>
          </rPr>
          <t>arrey: Visa de sortie for the director's visa to Central African Republic.</t>
        </r>
        <r>
          <rPr>
            <sz val="8"/>
            <rFont val="Tahoma"/>
            <family val="0"/>
          </rPr>
          <t xml:space="preserve">
</t>
        </r>
      </text>
    </comment>
    <comment ref="C1757" authorId="0">
      <text>
        <r>
          <rPr>
            <b/>
            <sz val="8"/>
            <rFont val="Tahoma"/>
            <family val="0"/>
          </rPr>
          <t>anna: communication CAR.</t>
        </r>
        <r>
          <rPr>
            <sz val="8"/>
            <rFont val="Tahoma"/>
            <family val="0"/>
          </rPr>
          <t xml:space="preserve">
</t>
        </r>
      </text>
    </comment>
    <comment ref="C1758" authorId="0">
      <text>
        <r>
          <rPr>
            <b/>
            <sz val="8"/>
            <rFont val="Tahoma"/>
            <family val="0"/>
          </rPr>
          <t>josias: called CAR.</t>
        </r>
        <r>
          <rPr>
            <sz val="8"/>
            <rFont val="Tahoma"/>
            <family val="0"/>
          </rPr>
          <t xml:space="preserve">
</t>
        </r>
      </text>
    </comment>
    <comment ref="C1759" authorId="0">
      <text>
        <r>
          <rPr>
            <b/>
            <sz val="8"/>
            <rFont val="Tahoma"/>
            <family val="0"/>
          </rPr>
          <t>arrey:  called car.</t>
        </r>
        <r>
          <rPr>
            <sz val="8"/>
            <rFont val="Tahoma"/>
            <family val="0"/>
          </rPr>
          <t xml:space="preserve">
</t>
        </r>
      </text>
    </comment>
    <comment ref="C1760" authorId="0">
      <text>
        <r>
          <rPr>
            <b/>
            <sz val="8"/>
            <rFont val="Tahoma"/>
            <family val="0"/>
          </rPr>
          <t>ofir: called car.</t>
        </r>
        <r>
          <rPr>
            <sz val="8"/>
            <rFont val="Tahoma"/>
            <family val="0"/>
          </rPr>
          <t xml:space="preserve">
</t>
        </r>
      </text>
    </comment>
    <comment ref="C1761" authorId="0">
      <text>
        <r>
          <rPr>
            <b/>
            <sz val="8"/>
            <rFont val="Tahoma"/>
            <family val="0"/>
          </rPr>
          <t>josias: called car.</t>
        </r>
        <r>
          <rPr>
            <sz val="8"/>
            <rFont val="Tahoma"/>
            <family val="0"/>
          </rPr>
          <t xml:space="preserve">
</t>
        </r>
      </text>
    </comment>
    <comment ref="C1762" authorId="0">
      <text>
        <r>
          <rPr>
            <b/>
            <sz val="8"/>
            <rFont val="Tahoma"/>
            <family val="0"/>
          </rPr>
          <t>emeline: called car</t>
        </r>
        <r>
          <rPr>
            <sz val="8"/>
            <rFont val="Tahoma"/>
            <family val="0"/>
          </rPr>
          <t xml:space="preserve">
</t>
        </r>
      </text>
    </comment>
    <comment ref="C1763" authorId="0">
      <text>
        <r>
          <rPr>
            <b/>
            <sz val="8"/>
            <rFont val="Tahoma"/>
            <family val="0"/>
          </rPr>
          <t>felix: called CAR</t>
        </r>
        <r>
          <rPr>
            <sz val="8"/>
            <rFont val="Tahoma"/>
            <family val="0"/>
          </rPr>
          <t xml:space="preserve">
</t>
        </r>
      </text>
    </comment>
    <comment ref="C1764" authorId="0">
      <text>
        <r>
          <rPr>
            <b/>
            <sz val="8"/>
            <rFont val="Tahoma"/>
            <family val="0"/>
          </rPr>
          <t>i26: called CAR</t>
        </r>
        <r>
          <rPr>
            <sz val="8"/>
            <rFont val="Tahoma"/>
            <family val="0"/>
          </rPr>
          <t xml:space="preserve">
</t>
        </r>
      </text>
    </comment>
    <comment ref="C1765" authorId="0">
      <text>
        <r>
          <rPr>
            <b/>
            <sz val="8"/>
            <rFont val="Tahoma"/>
            <family val="0"/>
          </rPr>
          <t>vincent: called CAR</t>
        </r>
        <r>
          <rPr>
            <sz val="8"/>
            <rFont val="Tahoma"/>
            <family val="0"/>
          </rPr>
          <t xml:space="preserve">
</t>
        </r>
      </text>
    </comment>
    <comment ref="C1766" authorId="0">
      <text>
        <r>
          <rPr>
            <b/>
            <sz val="8"/>
            <rFont val="Tahoma"/>
            <family val="0"/>
          </rPr>
          <t>emeline: called CAR.</t>
        </r>
        <r>
          <rPr>
            <sz val="8"/>
            <rFont val="Tahoma"/>
            <family val="0"/>
          </rPr>
          <t xml:space="preserve">
</t>
        </r>
      </text>
    </comment>
    <comment ref="C1767" authorId="0">
      <text>
        <r>
          <rPr>
            <b/>
            <sz val="8"/>
            <rFont val="Tahoma"/>
            <family val="0"/>
          </rPr>
          <t>aime: called CAR.</t>
        </r>
        <r>
          <rPr>
            <sz val="8"/>
            <rFont val="Tahoma"/>
            <family val="0"/>
          </rPr>
          <t xml:space="preserve">
</t>
        </r>
      </text>
    </comment>
    <comment ref="C1768" authorId="3">
      <text>
        <r>
          <rPr>
            <b/>
            <sz val="8"/>
            <rFont val="Tahoma"/>
            <family val="0"/>
          </rPr>
          <t>Julius: call Ofir inCAR</t>
        </r>
        <r>
          <rPr>
            <sz val="8"/>
            <rFont val="Tahoma"/>
            <family val="0"/>
          </rPr>
          <t xml:space="preserve">
</t>
        </r>
      </text>
    </comment>
    <comment ref="C1769" authorId="0">
      <text>
        <r>
          <rPr>
            <b/>
            <sz val="8"/>
            <rFont val="Tahoma"/>
            <family val="0"/>
          </rPr>
          <t>vincent: called ofir</t>
        </r>
        <r>
          <rPr>
            <sz val="8"/>
            <rFont val="Tahoma"/>
            <family val="0"/>
          </rPr>
          <t xml:space="preserve">
</t>
        </r>
      </text>
    </comment>
    <comment ref="C1770" authorId="0">
      <text>
        <r>
          <rPr>
            <b/>
            <sz val="8"/>
            <rFont val="Tahoma"/>
            <family val="0"/>
          </rPr>
          <t>anna: called ofir</t>
        </r>
        <r>
          <rPr>
            <sz val="8"/>
            <rFont val="Tahoma"/>
            <family val="0"/>
          </rPr>
          <t xml:space="preserve">
</t>
        </r>
      </text>
    </comment>
    <comment ref="C1771" authorId="0">
      <text>
        <r>
          <rPr>
            <b/>
            <sz val="8"/>
            <rFont val="Tahoma"/>
            <family val="0"/>
          </rPr>
          <t>i26: called car.</t>
        </r>
        <r>
          <rPr>
            <sz val="8"/>
            <rFont val="Tahoma"/>
            <family val="0"/>
          </rPr>
          <t xml:space="preserve">
</t>
        </r>
      </text>
    </comment>
    <comment ref="C1772" authorId="0">
      <text>
        <r>
          <rPr>
            <b/>
            <sz val="8"/>
            <rFont val="Tahoma"/>
            <family val="0"/>
          </rPr>
          <t>emeline: Called ofir.</t>
        </r>
        <r>
          <rPr>
            <sz val="8"/>
            <rFont val="Tahoma"/>
            <family val="0"/>
          </rPr>
          <t xml:space="preserve">
</t>
        </r>
      </text>
    </comment>
    <comment ref="C1773" authorId="0">
      <text>
        <r>
          <rPr>
            <b/>
            <sz val="8"/>
            <rFont val="Tahoma"/>
            <family val="0"/>
          </rPr>
          <t>aime: called josias in rca.</t>
        </r>
        <r>
          <rPr>
            <sz val="8"/>
            <rFont val="Tahoma"/>
            <family val="0"/>
          </rPr>
          <t xml:space="preserve">
</t>
        </r>
      </text>
    </comment>
    <comment ref="C1774" authorId="0">
      <text>
        <r>
          <rPr>
            <b/>
            <sz val="8"/>
            <rFont val="Tahoma"/>
            <family val="0"/>
          </rPr>
          <t>vincent: called ofir in CAR.</t>
        </r>
        <r>
          <rPr>
            <sz val="8"/>
            <rFont val="Tahoma"/>
            <family val="0"/>
          </rPr>
          <t xml:space="preserve">
</t>
        </r>
      </text>
    </comment>
    <comment ref="C1775" authorId="0">
      <text>
        <r>
          <rPr>
            <b/>
            <sz val="8"/>
            <rFont val="Tahoma"/>
            <family val="0"/>
          </rPr>
          <t>anna: called ofir in CAR.</t>
        </r>
        <r>
          <rPr>
            <sz val="8"/>
            <rFont val="Tahoma"/>
            <family val="0"/>
          </rPr>
          <t xml:space="preserve">
</t>
        </r>
      </text>
    </comment>
    <comment ref="C1776" authorId="0">
      <text>
        <r>
          <rPr>
            <b/>
            <sz val="8"/>
            <rFont val="Tahoma"/>
            <family val="0"/>
          </rPr>
          <t>i26: called ofir in CAR.</t>
        </r>
        <r>
          <rPr>
            <sz val="8"/>
            <rFont val="Tahoma"/>
            <family val="0"/>
          </rPr>
          <t xml:space="preserve">
</t>
        </r>
      </text>
    </comment>
    <comment ref="C1777" authorId="0">
      <text>
        <r>
          <rPr>
            <b/>
            <sz val="8"/>
            <rFont val="Tahoma"/>
            <family val="0"/>
          </rPr>
          <t>alain: called ofir in CAR update for ivory operations.</t>
        </r>
        <r>
          <rPr>
            <sz val="8"/>
            <rFont val="Tahoma"/>
            <family val="0"/>
          </rPr>
          <t xml:space="preserve">
</t>
        </r>
      </text>
    </comment>
    <comment ref="C1778" authorId="0">
      <text>
        <r>
          <rPr>
            <b/>
            <sz val="8"/>
            <rFont val="Tahoma"/>
            <family val="0"/>
          </rPr>
          <t>eric: Called ofir in CAR.</t>
        </r>
        <r>
          <rPr>
            <sz val="8"/>
            <rFont val="Tahoma"/>
            <family val="0"/>
          </rPr>
          <t xml:space="preserve">
</t>
        </r>
      </text>
    </comment>
    <comment ref="C1779" authorId="0">
      <text>
        <r>
          <rPr>
            <b/>
            <sz val="8"/>
            <rFont val="Tahoma"/>
            <family val="0"/>
          </rPr>
          <t>aime: Called Josias in CAR.</t>
        </r>
        <r>
          <rPr>
            <sz val="8"/>
            <rFont val="Tahoma"/>
            <family val="0"/>
          </rPr>
          <t xml:space="preserve">
</t>
        </r>
      </text>
    </comment>
    <comment ref="C1780" authorId="0">
      <text>
        <r>
          <rPr>
            <b/>
            <sz val="8"/>
            <rFont val="Tahoma"/>
            <family val="0"/>
          </rPr>
          <t>julius: called ofir in CAR.</t>
        </r>
        <r>
          <rPr>
            <sz val="8"/>
            <rFont val="Tahoma"/>
            <family val="0"/>
          </rPr>
          <t xml:space="preserve">
</t>
        </r>
      </text>
    </comment>
    <comment ref="C1781" authorId="0">
      <text>
        <r>
          <rPr>
            <b/>
            <sz val="8"/>
            <rFont val="Tahoma"/>
            <family val="0"/>
          </rPr>
          <t>arrey: called ofir in CAR for up dates.</t>
        </r>
        <r>
          <rPr>
            <sz val="8"/>
            <rFont val="Tahoma"/>
            <family val="0"/>
          </rPr>
          <t xml:space="preserve">
</t>
        </r>
      </text>
    </comment>
    <comment ref="C1782" authorId="0">
      <text>
        <r>
          <rPr>
            <b/>
            <sz val="8"/>
            <rFont val="Tahoma"/>
            <family val="0"/>
          </rPr>
          <t>emeline: called ofir in CAR.</t>
        </r>
        <r>
          <rPr>
            <sz val="8"/>
            <rFont val="Tahoma"/>
            <family val="0"/>
          </rPr>
          <t xml:space="preserve">
</t>
        </r>
      </text>
    </comment>
    <comment ref="C1783" authorId="0">
      <text>
        <r>
          <rPr>
            <b/>
            <sz val="8"/>
            <rFont val="Tahoma"/>
            <family val="0"/>
          </rPr>
          <t>i26: i26</t>
        </r>
        <r>
          <rPr>
            <sz val="8"/>
            <rFont val="Tahoma"/>
            <family val="0"/>
          </rPr>
          <t xml:space="preserve">
 called ofir in CAR. For up date on follow up ivory op.</t>
        </r>
      </text>
    </comment>
    <comment ref="C1784" authorId="0">
      <text>
        <r>
          <rPr>
            <b/>
            <sz val="8"/>
            <rFont val="Tahoma"/>
            <family val="0"/>
          </rPr>
          <t>anna: called ofir in CAR.</t>
        </r>
        <r>
          <rPr>
            <sz val="8"/>
            <rFont val="Tahoma"/>
            <family val="0"/>
          </rPr>
          <t xml:space="preserve">
</t>
        </r>
      </text>
    </comment>
    <comment ref="C1785" authorId="0">
      <text>
        <r>
          <rPr>
            <b/>
            <sz val="8"/>
            <rFont val="Tahoma"/>
            <family val="0"/>
          </rPr>
          <t>eric: called ofir in CAR.</t>
        </r>
        <r>
          <rPr>
            <sz val="8"/>
            <rFont val="Tahoma"/>
            <family val="0"/>
          </rPr>
          <t xml:space="preserve">
</t>
        </r>
      </text>
    </comment>
    <comment ref="C1786" authorId="3">
      <text>
        <r>
          <rPr>
            <b/>
            <sz val="8"/>
            <rFont val="Tahoma"/>
            <family val="0"/>
          </rPr>
          <t>Eric: called Ofir in CAR</t>
        </r>
        <r>
          <rPr>
            <sz val="8"/>
            <rFont val="Tahoma"/>
            <family val="0"/>
          </rPr>
          <t xml:space="preserve">
</t>
        </r>
      </text>
    </comment>
    <comment ref="B1805" authorId="3">
      <text>
        <r>
          <rPr>
            <b/>
            <sz val="8"/>
            <rFont val="Tahoma"/>
            <family val="0"/>
          </rPr>
          <t>Alain: 50 Rand x 100=5.000frs cfa</t>
        </r>
        <r>
          <rPr>
            <sz val="8"/>
            <rFont val="Tahoma"/>
            <family val="0"/>
          </rPr>
          <t xml:space="preserve">
</t>
        </r>
      </text>
    </comment>
    <comment ref="C1805" authorId="8">
      <text>
        <r>
          <rPr>
            <b/>
            <sz val="8"/>
            <rFont val="Tahoma"/>
            <family val="0"/>
          </rPr>
          <t>Aalinr:</t>
        </r>
        <r>
          <rPr>
            <sz val="8"/>
            <rFont val="Tahoma"/>
            <family val="0"/>
          </rPr>
          <t xml:space="preserve">
</t>
        </r>
        <r>
          <rPr>
            <b/>
            <sz val="8"/>
            <rFont val="Tahoma"/>
            <family val="2"/>
          </rPr>
          <t>phone in johannesburg</t>
        </r>
      </text>
    </comment>
    <comment ref="B1806" authorId="3">
      <text>
        <r>
          <rPr>
            <b/>
            <sz val="8"/>
            <rFont val="Tahoma"/>
            <family val="0"/>
          </rPr>
          <t>Alain:  48 BRL / 1.8300 X 450=11,803FRS CFA</t>
        </r>
        <r>
          <rPr>
            <sz val="8"/>
            <rFont val="Tahoma"/>
            <family val="0"/>
          </rPr>
          <t xml:space="preserve">
</t>
        </r>
      </text>
    </comment>
    <comment ref="C1806" authorId="8">
      <text>
        <r>
          <rPr>
            <b/>
            <sz val="8"/>
            <rFont val="Tahoma"/>
            <family val="0"/>
          </rPr>
          <t>Alain:</t>
        </r>
        <r>
          <rPr>
            <sz val="8"/>
            <rFont val="Tahoma"/>
            <family val="0"/>
          </rPr>
          <t xml:space="preserve">
</t>
        </r>
        <r>
          <rPr>
            <b/>
            <sz val="8"/>
            <rFont val="Tahoma"/>
            <family val="2"/>
          </rPr>
          <t>phone in sao paulo</t>
        </r>
      </text>
    </comment>
    <comment ref="B1807" authorId="3">
      <text>
        <r>
          <rPr>
            <b/>
            <sz val="8"/>
            <rFont val="Tahoma"/>
            <family val="0"/>
          </rPr>
          <t>Alain: 38BRL/ 1.8300 X 450=9,344CFA</t>
        </r>
        <r>
          <rPr>
            <sz val="8"/>
            <rFont val="Tahoma"/>
            <family val="0"/>
          </rPr>
          <t xml:space="preserve">
</t>
        </r>
      </text>
    </comment>
    <comment ref="B1808" authorId="3">
      <text>
        <r>
          <rPr>
            <b/>
            <sz val="8"/>
            <rFont val="Tahoma"/>
            <family val="0"/>
          </rPr>
          <t>Alain: 38BRL/ 1.8300 X 450=9,344CFA</t>
        </r>
        <r>
          <rPr>
            <sz val="8"/>
            <rFont val="Tahoma"/>
            <family val="0"/>
          </rPr>
          <t xml:space="preserve">
</t>
        </r>
      </text>
    </comment>
    <comment ref="B1809" authorId="3">
      <text>
        <r>
          <rPr>
            <b/>
            <sz val="8"/>
            <rFont val="Tahoma"/>
            <family val="0"/>
          </rPr>
          <t>Alain: 50 Rand x 100=5.000frs cfa</t>
        </r>
        <r>
          <rPr>
            <sz val="8"/>
            <rFont val="Tahoma"/>
            <family val="0"/>
          </rPr>
          <t xml:space="preserve">
</t>
        </r>
      </text>
    </comment>
    <comment ref="C1809" authorId="8">
      <text>
        <r>
          <rPr>
            <b/>
            <sz val="8"/>
            <rFont val="Tahoma"/>
            <family val="0"/>
          </rPr>
          <t>Alain:</t>
        </r>
        <r>
          <rPr>
            <sz val="8"/>
            <rFont val="Tahoma"/>
            <family val="0"/>
          </rPr>
          <t xml:space="preserve">
</t>
        </r>
        <r>
          <rPr>
            <b/>
            <sz val="8"/>
            <rFont val="Tahoma"/>
            <family val="2"/>
          </rPr>
          <t>in johannesburg</t>
        </r>
      </text>
    </comment>
    <comment ref="B1813" authorId="3">
      <text>
        <r>
          <rPr>
            <b/>
            <sz val="8"/>
            <rFont val="Tahoma"/>
            <family val="0"/>
          </rPr>
          <t>Alain: 5 BRL / 1.8300 X 450=1,230frs cfa</t>
        </r>
        <r>
          <rPr>
            <sz val="8"/>
            <rFont val="Tahoma"/>
            <family val="0"/>
          </rPr>
          <t xml:space="preserve">
</t>
        </r>
      </text>
    </comment>
    <comment ref="B1814" authorId="3">
      <text>
        <r>
          <rPr>
            <b/>
            <sz val="8"/>
            <rFont val="Tahoma"/>
            <family val="0"/>
          </rPr>
          <t>Alain: $5 x 450=2,250frs cfa</t>
        </r>
        <r>
          <rPr>
            <sz val="8"/>
            <rFont val="Tahoma"/>
            <family val="0"/>
          </rPr>
          <t xml:space="preserve">
</t>
        </r>
      </text>
    </comment>
    <comment ref="B1815" authorId="3">
      <text>
        <r>
          <rPr>
            <b/>
            <sz val="8"/>
            <rFont val="Tahoma"/>
            <family val="0"/>
          </rPr>
          <t>Alain: $5 x 450=2,250frs cfa</t>
        </r>
        <r>
          <rPr>
            <sz val="8"/>
            <rFont val="Tahoma"/>
            <family val="0"/>
          </rPr>
          <t xml:space="preserve">
</t>
        </r>
      </text>
    </comment>
    <comment ref="B1816" authorId="3">
      <text>
        <r>
          <rPr>
            <b/>
            <sz val="8"/>
            <rFont val="Tahoma"/>
            <family val="0"/>
          </rPr>
          <t>Alain: $5 x 450=2,250frs cfa</t>
        </r>
        <r>
          <rPr>
            <sz val="8"/>
            <rFont val="Tahoma"/>
            <family val="0"/>
          </rPr>
          <t xml:space="preserve">
</t>
        </r>
      </text>
    </comment>
    <comment ref="B1817" authorId="3">
      <text>
        <r>
          <rPr>
            <b/>
            <sz val="8"/>
            <rFont val="Tahoma"/>
            <family val="0"/>
          </rPr>
          <t>Alain: 20 BRL / 1.8300 X 450=4,918CFA</t>
        </r>
        <r>
          <rPr>
            <sz val="8"/>
            <rFont val="Tahoma"/>
            <family val="0"/>
          </rPr>
          <t xml:space="preserve">
</t>
        </r>
      </text>
    </comment>
    <comment ref="B1818" authorId="3">
      <text>
        <r>
          <rPr>
            <b/>
            <sz val="8"/>
            <rFont val="Tahoma"/>
            <family val="0"/>
          </rPr>
          <t>Alain: 20 BRL / 1.8300 X 450=4,918CFA</t>
        </r>
        <r>
          <rPr>
            <sz val="8"/>
            <rFont val="Tahoma"/>
            <family val="0"/>
          </rPr>
          <t xml:space="preserve">
</t>
        </r>
      </text>
    </comment>
    <comment ref="B1819" authorId="3">
      <text>
        <r>
          <rPr>
            <b/>
            <sz val="8"/>
            <rFont val="Tahoma"/>
            <family val="0"/>
          </rPr>
          <t>Alain: 20 BRL / 1.8300 X 450=4,918CFA</t>
        </r>
        <r>
          <rPr>
            <sz val="8"/>
            <rFont val="Tahoma"/>
            <family val="0"/>
          </rPr>
          <t xml:space="preserve">
</t>
        </r>
      </text>
    </comment>
    <comment ref="B1820" authorId="3">
      <text>
        <r>
          <rPr>
            <b/>
            <sz val="8"/>
            <rFont val="Tahoma"/>
            <family val="0"/>
          </rPr>
          <t>Alain: 20 BRL / 1.8300 X 450=4,918CFA</t>
        </r>
        <r>
          <rPr>
            <sz val="8"/>
            <rFont val="Tahoma"/>
            <family val="0"/>
          </rPr>
          <t xml:space="preserve">
</t>
        </r>
      </text>
    </comment>
    <comment ref="C1825" authorId="8">
      <text>
        <r>
          <rPr>
            <b/>
            <sz val="8"/>
            <rFont val="Tahoma"/>
            <family val="0"/>
          </rPr>
          <t>Alain:</t>
        </r>
        <r>
          <rPr>
            <sz val="8"/>
            <rFont val="Tahoma"/>
            <family val="0"/>
          </rPr>
          <t xml:space="preserve">
finished to prepare my presentation late in the office, travelled at 7.00pm no classic departure available</t>
        </r>
      </text>
    </comment>
    <comment ref="C1833" authorId="8">
      <text>
        <r>
          <rPr>
            <b/>
            <sz val="8"/>
            <rFont val="Tahoma"/>
            <family val="0"/>
          </rPr>
          <t>Alain:</t>
        </r>
        <r>
          <rPr>
            <sz val="8"/>
            <rFont val="Tahoma"/>
            <family val="0"/>
          </rPr>
          <t xml:space="preserve">
</t>
        </r>
        <r>
          <rPr>
            <b/>
            <sz val="8"/>
            <rFont val="Tahoma"/>
            <family val="2"/>
          </rPr>
          <t>from hotel to dla airport</t>
        </r>
      </text>
    </comment>
    <comment ref="B1834" authorId="3">
      <text>
        <r>
          <rPr>
            <b/>
            <sz val="8"/>
            <rFont val="Tahoma"/>
            <family val="0"/>
          </rPr>
          <t>Alain: 40 BRL / 1.8300 X 450=9,836frs cfa</t>
        </r>
        <r>
          <rPr>
            <sz val="8"/>
            <rFont val="Tahoma"/>
            <family val="0"/>
          </rPr>
          <t xml:space="preserve">
</t>
        </r>
      </text>
    </comment>
    <comment ref="C1834" authorId="8">
      <text>
        <r>
          <rPr>
            <b/>
            <sz val="8"/>
            <rFont val="Tahoma"/>
            <family val="0"/>
          </rPr>
          <t>Alain:</t>
        </r>
        <r>
          <rPr>
            <sz val="8"/>
            <rFont val="Tahoma"/>
            <family val="0"/>
          </rPr>
          <t xml:space="preserve">
</t>
        </r>
        <r>
          <rPr>
            <b/>
            <sz val="8"/>
            <rFont val="Tahoma"/>
            <family val="2"/>
          </rPr>
          <t>from manaus airport to hotel</t>
        </r>
      </text>
    </comment>
    <comment ref="B1835" authorId="3">
      <text>
        <r>
          <rPr>
            <b/>
            <sz val="8"/>
            <rFont val="Tahoma"/>
            <family val="0"/>
          </rPr>
          <t>Alain: 40 BRL / 1.8300 X 450=9,836frs cfa</t>
        </r>
        <r>
          <rPr>
            <sz val="8"/>
            <rFont val="Tahoma"/>
            <family val="0"/>
          </rPr>
          <t xml:space="preserve">
</t>
        </r>
      </text>
    </comment>
    <comment ref="B1836" authorId="3">
      <text>
        <r>
          <rPr>
            <b/>
            <sz val="8"/>
            <rFont val="Tahoma"/>
            <family val="0"/>
          </rPr>
          <t>Alain: 40 BRL / 1.8300 X 450=9,836frs cfa</t>
        </r>
        <r>
          <rPr>
            <sz val="8"/>
            <rFont val="Tahoma"/>
            <family val="0"/>
          </rPr>
          <t xml:space="preserve">
</t>
        </r>
      </text>
    </comment>
    <comment ref="B1837" authorId="3">
      <text>
        <r>
          <rPr>
            <b/>
            <sz val="8"/>
            <rFont val="Tahoma"/>
            <family val="0"/>
          </rPr>
          <t>Alain: 40 BRL / 1.8300 X 450=9,836frs cfa</t>
        </r>
        <r>
          <rPr>
            <sz val="8"/>
            <rFont val="Tahoma"/>
            <family val="0"/>
          </rPr>
          <t xml:space="preserve">
</t>
        </r>
      </text>
    </comment>
    <comment ref="B1838" authorId="3">
      <text>
        <r>
          <rPr>
            <b/>
            <sz val="8"/>
            <rFont val="Tahoma"/>
            <family val="0"/>
          </rPr>
          <t>Alain: 40 BRL / 1.8300 X 450=9,836frs cfa</t>
        </r>
        <r>
          <rPr>
            <sz val="8"/>
            <rFont val="Tahoma"/>
            <family val="0"/>
          </rPr>
          <t xml:space="preserve">
</t>
        </r>
      </text>
    </comment>
    <comment ref="B1839" authorId="3">
      <text>
        <r>
          <rPr>
            <b/>
            <sz val="8"/>
            <rFont val="Tahoma"/>
            <family val="0"/>
          </rPr>
          <t>Alain: 40 BRL / 1.8300 X 450=9,836frs cfa</t>
        </r>
        <r>
          <rPr>
            <sz val="8"/>
            <rFont val="Tahoma"/>
            <family val="0"/>
          </rPr>
          <t xml:space="preserve">
</t>
        </r>
      </text>
    </comment>
    <comment ref="C1839" authorId="8">
      <text>
        <r>
          <rPr>
            <b/>
            <sz val="8"/>
            <rFont val="Tahoma"/>
            <family val="0"/>
          </rPr>
          <t>Alain:</t>
        </r>
        <r>
          <rPr>
            <b/>
            <sz val="8"/>
            <rFont val="Tahoma"/>
            <family val="2"/>
          </rPr>
          <t xml:space="preserve">
from hotel to airport</t>
        </r>
      </text>
    </comment>
    <comment ref="C1845" authorId="3">
      <text>
        <r>
          <rPr>
            <b/>
            <sz val="8"/>
            <rFont val="Tahoma"/>
            <family val="0"/>
          </rPr>
          <t>Alain: money paid to a travel agency for reserving my hotel in Brazil</t>
        </r>
      </text>
    </comment>
    <comment ref="B1847" authorId="3">
      <text>
        <r>
          <rPr>
            <b/>
            <sz val="8"/>
            <rFont val="Tahoma"/>
            <family val="0"/>
          </rPr>
          <t>Alain: $184 x 450=82,000frs</t>
        </r>
        <r>
          <rPr>
            <sz val="8"/>
            <rFont val="Tahoma"/>
            <family val="0"/>
          </rPr>
          <t xml:space="preserve">
</t>
        </r>
      </text>
    </comment>
    <comment ref="B1848" authorId="3">
      <text>
        <r>
          <rPr>
            <b/>
            <sz val="8"/>
            <rFont val="Tahoma"/>
            <family val="0"/>
          </rPr>
          <t>Alain: $184 x 450=82,000frs</t>
        </r>
        <r>
          <rPr>
            <sz val="8"/>
            <rFont val="Tahoma"/>
            <family val="0"/>
          </rPr>
          <t xml:space="preserve">
</t>
        </r>
      </text>
    </comment>
    <comment ref="B1849" authorId="3">
      <text>
        <r>
          <rPr>
            <b/>
            <sz val="8"/>
            <rFont val="Tahoma"/>
            <family val="0"/>
          </rPr>
          <t>Alain: $184 x 450=82,000frs</t>
        </r>
        <r>
          <rPr>
            <sz val="8"/>
            <rFont val="Tahoma"/>
            <family val="0"/>
          </rPr>
          <t xml:space="preserve">
</t>
        </r>
      </text>
    </comment>
    <comment ref="B1851" authorId="3">
      <text>
        <r>
          <rPr>
            <b/>
            <sz val="8"/>
            <rFont val="Tahoma"/>
            <family val="0"/>
          </rPr>
          <t>Alain: 140 BRL / 1.8300 X 450=34,426CFA</t>
        </r>
        <r>
          <rPr>
            <sz val="8"/>
            <rFont val="Tahoma"/>
            <family val="0"/>
          </rPr>
          <t xml:space="preserve">
</t>
        </r>
      </text>
    </comment>
    <comment ref="B1852" authorId="3">
      <text>
        <r>
          <rPr>
            <b/>
            <sz val="8"/>
            <rFont val="Tahoma"/>
            <family val="0"/>
          </rPr>
          <t>Alain: 140 BRL / 1.8300 X 450=34,426CFA</t>
        </r>
        <r>
          <rPr>
            <sz val="8"/>
            <rFont val="Tahoma"/>
            <family val="0"/>
          </rPr>
          <t xml:space="preserve">
</t>
        </r>
      </text>
    </comment>
    <comment ref="B1853" authorId="3">
      <text>
        <r>
          <rPr>
            <b/>
            <sz val="8"/>
            <rFont val="Tahoma"/>
            <family val="0"/>
          </rPr>
          <t>Alain: 140 BRL / 1.8300 X 450=34,426CFA</t>
        </r>
        <r>
          <rPr>
            <sz val="8"/>
            <rFont val="Tahoma"/>
            <family val="0"/>
          </rPr>
          <t xml:space="preserve">
</t>
        </r>
      </text>
    </comment>
    <comment ref="B1859" authorId="3">
      <text>
        <r>
          <rPr>
            <b/>
            <sz val="8"/>
            <rFont val="Tahoma"/>
            <family val="0"/>
          </rPr>
          <t>Alain: 250Rand x 100=15.000frs cfa</t>
        </r>
        <r>
          <rPr>
            <sz val="8"/>
            <rFont val="Tahoma"/>
            <family val="0"/>
          </rPr>
          <t xml:space="preserve">
</t>
        </r>
      </text>
    </comment>
    <comment ref="B1860" authorId="3">
      <text>
        <r>
          <rPr>
            <b/>
            <sz val="8"/>
            <rFont val="Tahoma"/>
            <family val="0"/>
          </rPr>
          <t>Alain: 40 BRL / 1.8300 X 450=9,836frs cfa</t>
        </r>
        <r>
          <rPr>
            <sz val="8"/>
            <rFont val="Tahoma"/>
            <family val="0"/>
          </rPr>
          <t xml:space="preserve">
</t>
        </r>
      </text>
    </comment>
    <comment ref="B1861" authorId="3">
      <text>
        <r>
          <rPr>
            <b/>
            <sz val="8"/>
            <rFont val="Tahoma"/>
            <family val="0"/>
          </rPr>
          <t>Alain: 60 BRL  / 1.8300 x 450=14,754cfa</t>
        </r>
        <r>
          <rPr>
            <sz val="8"/>
            <rFont val="Tahoma"/>
            <family val="0"/>
          </rPr>
          <t xml:space="preserve">
</t>
        </r>
      </text>
    </comment>
    <comment ref="B1862" authorId="3">
      <text>
        <r>
          <rPr>
            <b/>
            <sz val="8"/>
            <rFont val="Tahoma"/>
            <family val="0"/>
          </rPr>
          <t>Alain: 40 BRL / 1.8300 X 450=9,836frs cfa</t>
        </r>
        <r>
          <rPr>
            <sz val="8"/>
            <rFont val="Tahoma"/>
            <family val="0"/>
          </rPr>
          <t xml:space="preserve">
</t>
        </r>
      </text>
    </comment>
    <comment ref="B1863" authorId="3">
      <text>
        <r>
          <rPr>
            <b/>
            <sz val="8"/>
            <rFont val="Tahoma"/>
            <family val="0"/>
          </rPr>
          <t>Alain: 60 BRL  / 1.8300 x 450=14,754cfa</t>
        </r>
        <r>
          <rPr>
            <sz val="8"/>
            <rFont val="Tahoma"/>
            <family val="0"/>
          </rPr>
          <t xml:space="preserve">
</t>
        </r>
      </text>
    </comment>
    <comment ref="B1864" authorId="3">
      <text>
        <r>
          <rPr>
            <b/>
            <sz val="8"/>
            <rFont val="Tahoma"/>
            <family val="0"/>
          </rPr>
          <t>Alain: 60 BRL  / 1.8300 x 450=14,754cfa</t>
        </r>
        <r>
          <rPr>
            <sz val="8"/>
            <rFont val="Tahoma"/>
            <family val="0"/>
          </rPr>
          <t xml:space="preserve">
</t>
        </r>
      </text>
    </comment>
    <comment ref="B1865" authorId="3">
      <text>
        <r>
          <rPr>
            <b/>
            <sz val="8"/>
            <rFont val="Tahoma"/>
            <family val="0"/>
          </rPr>
          <t>Alain: 60 BRL  / 1.8300 x 450=14,754cfa</t>
        </r>
        <r>
          <rPr>
            <sz val="8"/>
            <rFont val="Tahoma"/>
            <family val="0"/>
          </rPr>
          <t xml:space="preserve">
</t>
        </r>
      </text>
    </comment>
    <comment ref="B1866" authorId="3">
      <text>
        <r>
          <rPr>
            <b/>
            <sz val="8"/>
            <rFont val="Tahoma"/>
            <family val="0"/>
          </rPr>
          <t>Alain: 60 BRL  / 1.8300 x 450=14,754cfa</t>
        </r>
        <r>
          <rPr>
            <sz val="8"/>
            <rFont val="Tahoma"/>
            <family val="0"/>
          </rPr>
          <t xml:space="preserve">
</t>
        </r>
      </text>
    </comment>
    <comment ref="B1872" authorId="3">
      <text>
        <r>
          <rPr>
            <b/>
            <sz val="8"/>
            <rFont val="Tahoma"/>
            <family val="0"/>
          </rPr>
          <t>Alain: 29 Rand x 100=2.900frs cfa</t>
        </r>
        <r>
          <rPr>
            <sz val="8"/>
            <rFont val="Tahoma"/>
            <family val="0"/>
          </rPr>
          <t xml:space="preserve">
</t>
        </r>
      </text>
    </comment>
    <comment ref="B1877" authorId="3">
      <text>
        <r>
          <rPr>
            <b/>
            <sz val="8"/>
            <rFont val="Tahoma"/>
            <family val="0"/>
          </rPr>
          <t>Alain: $100 x 450=45.000cfa</t>
        </r>
        <r>
          <rPr>
            <sz val="8"/>
            <rFont val="Tahoma"/>
            <family val="0"/>
          </rPr>
          <t xml:space="preserve">
</t>
        </r>
      </text>
    </comment>
    <comment ref="B1881" authorId="3">
      <text>
        <r>
          <rPr>
            <b/>
            <sz val="8"/>
            <rFont val="Tahoma"/>
            <family val="0"/>
          </rPr>
          <t>Alain: 2.78BRL / 1.8300 X 450=684CFA</t>
        </r>
        <r>
          <rPr>
            <sz val="8"/>
            <rFont val="Tahoma"/>
            <family val="0"/>
          </rPr>
          <t xml:space="preserve">
</t>
        </r>
      </text>
    </comment>
    <comment ref="C1912" authorId="0">
      <text>
        <r>
          <rPr>
            <b/>
            <sz val="8"/>
            <rFont val="Tahoma"/>
            <family val="0"/>
          </rPr>
          <t>ofir: Investigations</t>
        </r>
        <r>
          <rPr>
            <sz val="8"/>
            <rFont val="Tahoma"/>
            <family val="0"/>
          </rPr>
          <t xml:space="preserve">
</t>
        </r>
      </text>
    </comment>
    <comment ref="C1974" authorId="0">
      <text>
        <r>
          <rPr>
            <b/>
            <sz val="8"/>
            <rFont val="Tahoma"/>
            <family val="0"/>
          </rPr>
          <t xml:space="preserve">arrey: making calls in emeline absence. </t>
        </r>
        <r>
          <rPr>
            <sz val="8"/>
            <rFont val="Tahoma"/>
            <family val="0"/>
          </rPr>
          <t xml:space="preserve">
</t>
        </r>
      </text>
    </comment>
    <comment ref="C1977" authorId="0">
      <text>
        <r>
          <rPr>
            <b/>
            <sz val="8"/>
            <rFont val="Tahoma"/>
            <family val="0"/>
          </rPr>
          <t>arrey: belabo operation attempt.</t>
        </r>
        <r>
          <rPr>
            <sz val="8"/>
            <rFont val="Tahoma"/>
            <family val="0"/>
          </rPr>
          <t xml:space="preserve">
</t>
        </r>
      </text>
    </comment>
    <comment ref="C1986" authorId="3">
      <text>
        <r>
          <rPr>
            <b/>
            <sz val="8"/>
            <rFont val="Tahoma"/>
            <family val="0"/>
          </rPr>
          <t>Arrey: calling investigator to correct report and hotels</t>
        </r>
        <r>
          <rPr>
            <sz val="8"/>
            <rFont val="Tahoma"/>
            <family val="0"/>
          </rPr>
          <t xml:space="preserve">
</t>
        </r>
      </text>
    </comment>
    <comment ref="C1996" authorId="0">
      <text>
        <r>
          <rPr>
            <b/>
            <sz val="8"/>
            <rFont val="Tahoma"/>
            <family val="0"/>
          </rPr>
          <t>USER:</t>
        </r>
        <r>
          <rPr>
            <sz val="8"/>
            <rFont val="Tahoma"/>
            <family val="0"/>
          </rPr>
          <t xml:space="preserve">
douala ivory operations.</t>
        </r>
      </text>
    </comment>
    <comment ref="C1997" authorId="0">
      <text>
        <r>
          <rPr>
            <b/>
            <sz val="8"/>
            <rFont val="Tahoma"/>
            <family val="0"/>
          </rPr>
          <t>arrey: making calls in emelin's absence and the douala ivory operations.</t>
        </r>
        <r>
          <rPr>
            <sz val="8"/>
            <rFont val="Tahoma"/>
            <family val="0"/>
          </rPr>
          <t xml:space="preserve">
</t>
        </r>
      </text>
    </comment>
    <comment ref="C2003" authorId="3">
      <text>
        <r>
          <rPr>
            <b/>
            <sz val="8"/>
            <rFont val="Tahoma"/>
            <family val="0"/>
          </rPr>
          <t>Emeline: depot to deposit salaries in UNICs</t>
        </r>
        <r>
          <rPr>
            <sz val="8"/>
            <rFont val="Tahoma"/>
            <family val="0"/>
          </rPr>
          <t xml:space="preserve">
</t>
        </r>
      </text>
    </comment>
    <comment ref="C2005" authorId="3">
      <text>
        <r>
          <rPr>
            <b/>
            <sz val="8"/>
            <rFont val="Tahoma"/>
            <family val="0"/>
          </rPr>
          <t>Emeline: depot to deposit salaries in UNICs</t>
        </r>
        <r>
          <rPr>
            <sz val="8"/>
            <rFont val="Tahoma"/>
            <family val="0"/>
          </rPr>
          <t xml:space="preserve">
</t>
        </r>
      </text>
    </comment>
    <comment ref="C2008" authorId="3">
      <text>
        <r>
          <rPr>
            <b/>
            <sz val="8"/>
            <rFont val="Tahoma"/>
            <family val="0"/>
          </rPr>
          <t xml:space="preserve">Emeline: from office to unics and back to office. </t>
        </r>
        <r>
          <rPr>
            <sz val="8"/>
            <rFont val="Tahoma"/>
            <family val="0"/>
          </rPr>
          <t xml:space="preserve">
</t>
        </r>
      </text>
    </comment>
    <comment ref="C2012" authorId="3">
      <text>
        <r>
          <rPr>
            <b/>
            <sz val="8"/>
            <rFont val="Tahoma"/>
            <family val="0"/>
          </rPr>
          <t xml:space="preserve">Emeline: from office to unics and back to office. </t>
        </r>
        <r>
          <rPr>
            <sz val="8"/>
            <rFont val="Tahoma"/>
            <family val="0"/>
          </rPr>
          <t xml:space="preserve">
</t>
        </r>
      </text>
    </comment>
    <comment ref="C2015" authorId="3">
      <text>
        <r>
          <rPr>
            <b/>
            <sz val="8"/>
            <rFont val="Tahoma"/>
            <family val="0"/>
          </rPr>
          <t xml:space="preserve">Emeline: from office to unics and back to office. </t>
        </r>
        <r>
          <rPr>
            <sz val="8"/>
            <rFont val="Tahoma"/>
            <family val="0"/>
          </rPr>
          <t xml:space="preserve">
</t>
        </r>
      </text>
    </comment>
    <comment ref="C2024" authorId="3">
      <text>
        <r>
          <rPr>
            <b/>
            <sz val="8"/>
            <rFont val="Tahoma"/>
            <family val="0"/>
          </rPr>
          <t xml:space="preserve">Emeline: from office to unics and back to office. </t>
        </r>
        <r>
          <rPr>
            <sz val="8"/>
            <rFont val="Tahoma"/>
            <family val="0"/>
          </rPr>
          <t xml:space="preserve">
</t>
        </r>
      </text>
    </comment>
    <comment ref="C2029" authorId="3">
      <text>
        <r>
          <rPr>
            <b/>
            <sz val="8"/>
            <rFont val="Tahoma"/>
            <family val="0"/>
          </rPr>
          <t xml:space="preserve">Emeline: from office to unics and back to office. </t>
        </r>
        <r>
          <rPr>
            <sz val="8"/>
            <rFont val="Tahoma"/>
            <family val="0"/>
          </rPr>
          <t xml:space="preserve">
</t>
        </r>
      </text>
    </comment>
    <comment ref="C2067" authorId="0">
      <text>
        <r>
          <rPr>
            <b/>
            <sz val="8"/>
            <rFont val="Tahoma"/>
            <family val="0"/>
          </rPr>
          <t>arrey: 250x3=750 fcfa.</t>
        </r>
        <r>
          <rPr>
            <sz val="8"/>
            <rFont val="Tahoma"/>
            <family val="0"/>
          </rPr>
          <t xml:space="preserve">
</t>
        </r>
      </text>
    </comment>
    <comment ref="C2070" authorId="0">
      <text>
        <r>
          <rPr>
            <b/>
            <sz val="8"/>
            <rFont val="Tahoma"/>
            <family val="0"/>
          </rPr>
          <t>arrey: 25x6=150 fcfa.</t>
        </r>
        <r>
          <rPr>
            <sz val="8"/>
            <rFont val="Tahoma"/>
            <family val="0"/>
          </rPr>
          <t xml:space="preserve">
</t>
        </r>
      </text>
    </comment>
    <comment ref="C2071" authorId="0">
      <text>
        <r>
          <rPr>
            <b/>
            <sz val="8"/>
            <rFont val="Tahoma"/>
            <family val="0"/>
          </rPr>
          <t>arrey: 250x11=2750 Fcfa. Badges for the classification of office drawers.</t>
        </r>
        <r>
          <rPr>
            <sz val="8"/>
            <rFont val="Tahoma"/>
            <family val="0"/>
          </rPr>
          <t xml:space="preserve">
</t>
        </r>
      </text>
    </comment>
    <comment ref="C2072" authorId="0">
      <text>
        <r>
          <rPr>
            <b/>
            <sz val="8"/>
            <rFont val="Tahoma"/>
            <family val="0"/>
          </rPr>
          <t>arrey: 75x12=900 fcfa.</t>
        </r>
        <r>
          <rPr>
            <sz val="8"/>
            <rFont val="Tahoma"/>
            <family val="0"/>
          </rPr>
          <t xml:space="preserve">
</t>
        </r>
      </text>
    </comment>
    <comment ref="C2073" authorId="0">
      <text>
        <r>
          <rPr>
            <b/>
            <sz val="8"/>
            <rFont val="Tahoma"/>
            <family val="0"/>
          </rPr>
          <t>arrey: 12x50=600 fcfa.</t>
        </r>
        <r>
          <rPr>
            <sz val="8"/>
            <rFont val="Tahoma"/>
            <family val="0"/>
          </rPr>
          <t xml:space="preserve">
</t>
        </r>
      </text>
    </comment>
    <comment ref="C2074" authorId="0">
      <text>
        <r>
          <rPr>
            <b/>
            <sz val="8"/>
            <rFont val="Tahoma"/>
            <family val="0"/>
          </rPr>
          <t>arrey: 12x25=300 fcfa.</t>
        </r>
        <r>
          <rPr>
            <sz val="8"/>
            <rFont val="Tahoma"/>
            <family val="0"/>
          </rPr>
          <t xml:space="preserve">
</t>
        </r>
      </text>
    </comment>
    <comment ref="C2076" authorId="0">
      <text>
        <r>
          <rPr>
            <b/>
            <sz val="8"/>
            <rFont val="Tahoma"/>
            <family val="0"/>
          </rPr>
          <t>arrey: 10x250=2500 fcfa. Pens used in office by personnells.</t>
        </r>
        <r>
          <rPr>
            <sz val="8"/>
            <rFont val="Tahoma"/>
            <family val="0"/>
          </rPr>
          <t xml:space="preserve">
</t>
        </r>
      </text>
    </comment>
    <comment ref="C2077" authorId="0">
      <text>
        <r>
          <rPr>
            <b/>
            <sz val="8"/>
            <rFont val="Tahoma"/>
            <family val="0"/>
          </rPr>
          <t>arrey: 100x12=1200 fcfa.</t>
        </r>
        <r>
          <rPr>
            <sz val="8"/>
            <rFont val="Tahoma"/>
            <family val="0"/>
          </rPr>
          <t xml:space="preserve">
</t>
        </r>
      </text>
    </comment>
    <comment ref="C2078" authorId="0">
      <text>
        <r>
          <rPr>
            <b/>
            <sz val="8"/>
            <rFont val="Tahoma"/>
            <family val="0"/>
          </rPr>
          <t>arrey: Printing of RAC documents in preperation for traveling of Ofir and Josias.</t>
        </r>
        <r>
          <rPr>
            <sz val="8"/>
            <rFont val="Tahoma"/>
            <family val="0"/>
          </rPr>
          <t xml:space="preserve">
</t>
        </r>
      </text>
    </comment>
    <comment ref="C2079" authorId="0">
      <text>
        <r>
          <rPr>
            <b/>
            <sz val="8"/>
            <rFont val="Tahoma"/>
            <family val="0"/>
          </rPr>
          <t>arrey: Printing of RAC documents in preperation for traveling of Ofir and Josias.</t>
        </r>
        <r>
          <rPr>
            <sz val="8"/>
            <rFont val="Tahoma"/>
            <family val="0"/>
          </rPr>
          <t xml:space="preserve">
</t>
        </r>
      </text>
    </comment>
    <comment ref="C2083" authorId="0">
      <text>
        <r>
          <rPr>
            <b/>
            <sz val="8"/>
            <rFont val="Tahoma"/>
            <family val="0"/>
          </rPr>
          <t>arrey: sponge for the cleaning of plates used in the office.</t>
        </r>
        <r>
          <rPr>
            <sz val="8"/>
            <rFont val="Tahoma"/>
            <family val="0"/>
          </rPr>
          <t xml:space="preserve">
</t>
        </r>
      </text>
    </comment>
    <comment ref="C2088" authorId="10">
      <text>
        <r>
          <rPr>
            <b/>
            <sz val="8"/>
            <rFont val="Tahoma"/>
            <family val="0"/>
          </rPr>
          <t>anna: photocopy of the following books; Aid and other dirty business x3, The road to hell x2, The trouble with Africa x2 and Bottom Billion x2</t>
        </r>
        <r>
          <rPr>
            <sz val="8"/>
            <rFont val="Tahoma"/>
            <family val="0"/>
          </rPr>
          <t xml:space="preserve">
</t>
        </r>
      </text>
    </comment>
    <comment ref="C2089" authorId="10">
      <text>
        <r>
          <rPr>
            <b/>
            <sz val="8"/>
            <rFont val="Tahoma"/>
            <family val="0"/>
          </rPr>
          <t>anna: Binding of the following books; Aid and other dirty  business x3, The road to hell x2, The trouble with Africa x2, and Bottom billion x2.</t>
        </r>
        <r>
          <rPr>
            <sz val="8"/>
            <rFont val="Tahoma"/>
            <family val="0"/>
          </rPr>
          <t xml:space="preserve">
</t>
        </r>
      </text>
    </comment>
    <comment ref="C2090" authorId="10">
      <text>
        <r>
          <rPr>
            <b/>
            <sz val="8"/>
            <rFont val="Tahoma"/>
            <family val="0"/>
          </rPr>
          <t>Eric: Hiring of projector for screening presentation office</t>
        </r>
        <r>
          <rPr>
            <sz val="8"/>
            <rFont val="Tahoma"/>
            <family val="0"/>
          </rPr>
          <t xml:space="preserve">
</t>
        </r>
      </text>
    </comment>
    <comment ref="C2091" authorId="9">
      <text>
        <r>
          <rPr>
            <b/>
            <sz val="8"/>
            <rFont val="Tahoma"/>
            <family val="0"/>
          </rPr>
          <t>Eric: Hiring of projector for screening presentation office</t>
        </r>
        <r>
          <rPr>
            <sz val="8"/>
            <rFont val="Tahoma"/>
            <family val="0"/>
          </rPr>
          <t xml:space="preserve">
</t>
        </r>
      </text>
    </comment>
    <comment ref="C2093" authorId="10">
      <text>
        <r>
          <rPr>
            <b/>
            <sz val="8"/>
            <rFont val="Tahoma"/>
            <family val="0"/>
          </rPr>
          <t>Eric: Hiring of projector for screening presentation office</t>
        </r>
        <r>
          <rPr>
            <sz val="8"/>
            <rFont val="Tahoma"/>
            <family val="0"/>
          </rPr>
          <t xml:space="preserve">
</t>
        </r>
      </text>
    </comment>
    <comment ref="C2097" authorId="0">
      <text>
        <r>
          <rPr>
            <b/>
            <sz val="8"/>
            <rFont val="Tahoma"/>
            <family val="0"/>
          </rPr>
          <t>arrey: transferred 10,000 fcfa to i44 in Bafoussam.</t>
        </r>
        <r>
          <rPr>
            <sz val="8"/>
            <rFont val="Tahoma"/>
            <family val="0"/>
          </rPr>
          <t xml:space="preserve">
</t>
        </r>
      </text>
    </comment>
    <comment ref="C2098" authorId="0">
      <text>
        <r>
          <rPr>
            <b/>
            <sz val="8"/>
            <rFont val="Tahoma"/>
            <family val="0"/>
          </rPr>
          <t>arrey: transferred 17,400 fcfa to i30 in Baham.</t>
        </r>
        <r>
          <rPr>
            <sz val="8"/>
            <rFont val="Tahoma"/>
            <family val="0"/>
          </rPr>
          <t xml:space="preserve">
</t>
        </r>
      </text>
    </comment>
    <comment ref="C2099" authorId="0">
      <text>
        <r>
          <rPr>
            <b/>
            <sz val="8"/>
            <rFont val="Tahoma"/>
            <family val="0"/>
          </rPr>
          <t>arrey: transferred 13,000 fcfa to i35 in Bagante.</t>
        </r>
        <r>
          <rPr>
            <sz val="8"/>
            <rFont val="Tahoma"/>
            <family val="0"/>
          </rPr>
          <t xml:space="preserve">
</t>
        </r>
      </text>
    </comment>
    <comment ref="C2100" authorId="0">
      <text>
        <r>
          <rPr>
            <b/>
            <sz val="8"/>
            <rFont val="Tahoma"/>
            <family val="0"/>
          </rPr>
          <t>arrey: Transferred 50,000 fcfa to Me. Tambe in Kumba.</t>
        </r>
        <r>
          <rPr>
            <sz val="8"/>
            <rFont val="Tahoma"/>
            <family val="0"/>
          </rPr>
          <t xml:space="preserve">
</t>
        </r>
      </text>
    </comment>
    <comment ref="C2101" authorId="0">
      <text>
        <r>
          <rPr>
            <b/>
            <sz val="8"/>
            <rFont val="Tahoma"/>
            <family val="0"/>
          </rPr>
          <t>arrey: Transferred 11,7050 Fcfa to i33 in baham.</t>
        </r>
        <r>
          <rPr>
            <sz val="8"/>
            <rFont val="Tahoma"/>
            <family val="0"/>
          </rPr>
          <t xml:space="preserve">
</t>
        </r>
      </text>
    </comment>
    <comment ref="C2102" authorId="0">
      <text>
        <r>
          <rPr>
            <b/>
            <sz val="8"/>
            <rFont val="Tahoma"/>
            <family val="0"/>
          </rPr>
          <t>arrey: transferred 26,600 Fcfa to i30 in Ngaoundere.</t>
        </r>
        <r>
          <rPr>
            <sz val="8"/>
            <rFont val="Tahoma"/>
            <family val="0"/>
          </rPr>
          <t xml:space="preserve">
</t>
        </r>
      </text>
    </comment>
    <comment ref="C2103" authorId="0">
      <text>
        <r>
          <rPr>
            <b/>
            <sz val="8"/>
            <rFont val="Tahoma"/>
            <family val="0"/>
          </rPr>
          <t>arrey: transferred 50,000 Fcfa to Tum valentine in Bamenda.</t>
        </r>
        <r>
          <rPr>
            <sz val="8"/>
            <rFont val="Tahoma"/>
            <family val="0"/>
          </rPr>
          <t xml:space="preserve">
</t>
        </r>
      </text>
    </comment>
    <comment ref="C2104" authorId="0">
      <text>
        <r>
          <rPr>
            <b/>
            <sz val="8"/>
            <rFont val="Tahoma"/>
            <family val="0"/>
          </rPr>
          <t>arrey: transferred 40,000 fcfa to i30 in garoua.</t>
        </r>
        <r>
          <rPr>
            <sz val="8"/>
            <rFont val="Tahoma"/>
            <family val="0"/>
          </rPr>
          <t xml:space="preserve">
</t>
        </r>
      </text>
    </comment>
    <comment ref="C2105" authorId="0">
      <text>
        <r>
          <rPr>
            <b/>
            <sz val="8"/>
            <rFont val="Tahoma"/>
            <family val="0"/>
          </rPr>
          <t>arrey: transferred 12,000 fcfa to i44 in bafoussam.</t>
        </r>
        <r>
          <rPr>
            <sz val="8"/>
            <rFont val="Tahoma"/>
            <family val="0"/>
          </rPr>
          <t xml:space="preserve">
</t>
        </r>
      </text>
    </comment>
    <comment ref="C2106" authorId="0">
      <text>
        <r>
          <rPr>
            <b/>
            <sz val="8"/>
            <rFont val="Tahoma"/>
            <family val="0"/>
          </rPr>
          <t>arrey: Transferred 10,000 Fcfa to i44 in Magba.</t>
        </r>
        <r>
          <rPr>
            <sz val="8"/>
            <rFont val="Tahoma"/>
            <family val="0"/>
          </rPr>
          <t xml:space="preserve">
</t>
        </r>
      </text>
    </comment>
    <comment ref="C2107" authorId="0">
      <text>
        <r>
          <rPr>
            <b/>
            <sz val="8"/>
            <rFont val="Tahoma"/>
            <family val="0"/>
          </rPr>
          <t>arrey:transferred 40,000 Fcfa to i30 in ngaoundere.</t>
        </r>
        <r>
          <rPr>
            <sz val="8"/>
            <rFont val="Tahoma"/>
            <family val="0"/>
          </rPr>
          <t xml:space="preserve">
</t>
        </r>
      </text>
    </comment>
    <comment ref="C2108" authorId="0">
      <text>
        <r>
          <rPr>
            <b/>
            <sz val="8"/>
            <rFont val="Tahoma"/>
            <family val="0"/>
          </rPr>
          <t xml:space="preserve">arrey: transferred 5000 fcfa to i35 in douala. </t>
        </r>
        <r>
          <rPr>
            <sz val="8"/>
            <rFont val="Tahoma"/>
            <family val="0"/>
          </rPr>
          <t xml:space="preserve">
</t>
        </r>
      </text>
    </comment>
    <comment ref="C2109" authorId="0">
      <text>
        <r>
          <rPr>
            <b/>
            <sz val="8"/>
            <rFont val="Tahoma"/>
            <family val="0"/>
          </rPr>
          <t>arrey: transferred 39,500 Fcfa to i33 in ngaoundere.</t>
        </r>
        <r>
          <rPr>
            <sz val="8"/>
            <rFont val="Tahoma"/>
            <family val="0"/>
          </rPr>
          <t xml:space="preserve">
</t>
        </r>
      </text>
    </comment>
    <comment ref="C2110" authorId="0">
      <text>
        <r>
          <rPr>
            <b/>
            <sz val="8"/>
            <rFont val="Tahoma"/>
            <family val="0"/>
          </rPr>
          <t>arrey: Transferred 125,000 Fcfa to Me. Tanyi tambe kenneth in Kumba.</t>
        </r>
        <r>
          <rPr>
            <sz val="8"/>
            <rFont val="Tahoma"/>
            <family val="0"/>
          </rPr>
          <t xml:space="preserve">
</t>
        </r>
      </text>
    </comment>
    <comment ref="C2111" authorId="0">
      <text>
        <r>
          <rPr>
            <b/>
            <sz val="8"/>
            <rFont val="Tahoma"/>
            <family val="0"/>
          </rPr>
          <t>arrey: transferred 9,500 fcfa to i35 in Douala.</t>
        </r>
        <r>
          <rPr>
            <sz val="8"/>
            <rFont val="Tahoma"/>
            <family val="0"/>
          </rPr>
          <t xml:space="preserve">
</t>
        </r>
      </text>
    </comment>
    <comment ref="C2112" authorId="0">
      <text>
        <r>
          <rPr>
            <b/>
            <sz val="8"/>
            <rFont val="Tahoma"/>
            <family val="0"/>
          </rPr>
          <t>arrey: transferred 40,000 Fcfa to Tah eric in Kumbo.</t>
        </r>
        <r>
          <rPr>
            <sz val="8"/>
            <rFont val="Tahoma"/>
            <family val="0"/>
          </rPr>
          <t xml:space="preserve">
</t>
        </r>
      </text>
    </comment>
    <comment ref="C2113" authorId="0">
      <text>
        <r>
          <rPr>
            <b/>
            <sz val="8"/>
            <rFont val="Tahoma"/>
            <family val="0"/>
          </rPr>
          <t>arrey: transferred 30,000 Fcfa to i33 in ngaoundere.</t>
        </r>
        <r>
          <rPr>
            <sz val="8"/>
            <rFont val="Tahoma"/>
            <family val="0"/>
          </rPr>
          <t xml:space="preserve">
</t>
        </r>
      </text>
    </comment>
    <comment ref="C2114" authorId="0">
      <text>
        <r>
          <rPr>
            <b/>
            <sz val="8"/>
            <rFont val="Tahoma"/>
            <family val="0"/>
          </rPr>
          <t>arrey: transferred 35,500 ti i33 in garoua.</t>
        </r>
        <r>
          <rPr>
            <sz val="8"/>
            <rFont val="Tahoma"/>
            <family val="0"/>
          </rPr>
          <t xml:space="preserve">
</t>
        </r>
      </text>
    </comment>
    <comment ref="C2115" authorId="0">
      <text>
        <r>
          <rPr>
            <b/>
            <sz val="8"/>
            <rFont val="Tahoma"/>
            <family val="0"/>
          </rPr>
          <t>arrey: Transferred 19,000 fcfa to felix in Douala.</t>
        </r>
        <r>
          <rPr>
            <sz val="8"/>
            <rFont val="Tahoma"/>
            <family val="0"/>
          </rPr>
          <t xml:space="preserve">
</t>
        </r>
      </text>
    </comment>
    <comment ref="C2116" authorId="0">
      <text>
        <r>
          <rPr>
            <b/>
            <sz val="8"/>
            <rFont val="Tahoma"/>
            <family val="0"/>
          </rPr>
          <t>arrey: transferred 27,500 fcfa to i33 in Garoua.</t>
        </r>
        <r>
          <rPr>
            <sz val="8"/>
            <rFont val="Tahoma"/>
            <family val="0"/>
          </rPr>
          <t xml:space="preserve">
</t>
        </r>
      </text>
    </comment>
    <comment ref="C2117" authorId="0">
      <text>
        <r>
          <rPr>
            <b/>
            <sz val="8"/>
            <rFont val="Tahoma"/>
            <family val="0"/>
          </rPr>
          <t>arrey: transferred 10,000 fcfa to i44 in bafoussam.</t>
        </r>
        <r>
          <rPr>
            <sz val="8"/>
            <rFont val="Tahoma"/>
            <family val="0"/>
          </rPr>
          <t xml:space="preserve">
</t>
        </r>
      </text>
    </comment>
    <comment ref="C2118" authorId="0">
      <text>
        <r>
          <rPr>
            <b/>
            <sz val="8"/>
            <rFont val="Tahoma"/>
            <family val="0"/>
          </rPr>
          <t xml:space="preserve">arrey: Transferred 55000 Fcfa to julius in Douala.
</t>
        </r>
        <r>
          <rPr>
            <sz val="8"/>
            <rFont val="Tahoma"/>
            <family val="0"/>
          </rPr>
          <t xml:space="preserve">
</t>
        </r>
      </text>
    </comment>
    <comment ref="C2119" authorId="0">
      <text>
        <r>
          <rPr>
            <b/>
            <sz val="8"/>
            <rFont val="Tahoma"/>
            <family val="0"/>
          </rPr>
          <t>arrey: Transferred 40,000 fcfa to i26 in Buea.</t>
        </r>
        <r>
          <rPr>
            <sz val="8"/>
            <rFont val="Tahoma"/>
            <family val="0"/>
          </rPr>
          <t xml:space="preserve">
</t>
        </r>
      </text>
    </comment>
    <comment ref="C2120" authorId="0">
      <text>
        <r>
          <rPr>
            <b/>
            <sz val="8"/>
            <rFont val="Tahoma"/>
            <family val="0"/>
          </rPr>
          <t>arrey: transferred 20,000 fcaf to felix in Douala.</t>
        </r>
        <r>
          <rPr>
            <sz val="8"/>
            <rFont val="Tahoma"/>
            <family val="0"/>
          </rPr>
          <t xml:space="preserve">
</t>
        </r>
      </text>
    </comment>
    <comment ref="C2121" authorId="0">
      <text>
        <r>
          <rPr>
            <b/>
            <sz val="8"/>
            <rFont val="Tahoma"/>
            <family val="0"/>
          </rPr>
          <t>arrey:  Transferred 14,000 fcfa to i35 in Djoum.</t>
        </r>
        <r>
          <rPr>
            <sz val="8"/>
            <rFont val="Tahoma"/>
            <family val="0"/>
          </rPr>
          <t xml:space="preserve">
</t>
        </r>
      </text>
    </comment>
    <comment ref="C2122" authorId="0">
      <text>
        <r>
          <rPr>
            <b/>
            <sz val="8"/>
            <rFont val="Tahoma"/>
            <family val="0"/>
          </rPr>
          <t>arrey: Transferred 10,000 fcfa to i44 in Kekem.</t>
        </r>
        <r>
          <rPr>
            <sz val="8"/>
            <rFont val="Tahoma"/>
            <family val="0"/>
          </rPr>
          <t xml:space="preserve">
</t>
        </r>
      </text>
    </comment>
    <comment ref="C2123" authorId="0">
      <text>
        <r>
          <rPr>
            <b/>
            <sz val="8"/>
            <rFont val="Tahoma"/>
            <family val="0"/>
          </rPr>
          <t>arrey: transferred 8,500 fcfa to felix in Douala.</t>
        </r>
        <r>
          <rPr>
            <sz val="8"/>
            <rFont val="Tahoma"/>
            <family val="0"/>
          </rPr>
          <t xml:space="preserve">
</t>
        </r>
      </text>
    </comment>
    <comment ref="C2124" authorId="0">
      <text>
        <r>
          <rPr>
            <b/>
            <sz val="8"/>
            <rFont val="Tahoma"/>
            <family val="0"/>
          </rPr>
          <t>arrey: transferred 9,000 fcfa to julius in Douala.</t>
        </r>
      </text>
    </comment>
    <comment ref="C2125" authorId="0">
      <text>
        <r>
          <rPr>
            <b/>
            <sz val="8"/>
            <rFont val="Tahoma"/>
            <family val="0"/>
          </rPr>
          <t>arrey: transferred 27,000 fcfa to felix in Douala.</t>
        </r>
        <r>
          <rPr>
            <sz val="8"/>
            <rFont val="Tahoma"/>
            <family val="0"/>
          </rPr>
          <t xml:space="preserve">
</t>
        </r>
      </text>
    </comment>
    <comment ref="C2126" authorId="0">
      <text>
        <r>
          <rPr>
            <b/>
            <sz val="8"/>
            <rFont val="Tahoma"/>
            <family val="0"/>
          </rPr>
          <t>arrey:</t>
        </r>
        <r>
          <rPr>
            <sz val="8"/>
            <rFont val="Tahoma"/>
            <family val="0"/>
          </rPr>
          <t xml:space="preserve">
 Ttransfered 18,000 fcfa to i35 in Djoum.</t>
        </r>
      </text>
    </comment>
    <comment ref="C2127" authorId="0">
      <text>
        <r>
          <rPr>
            <b/>
            <sz val="8"/>
            <rFont val="Tahoma"/>
            <family val="0"/>
          </rPr>
          <t>arrey: transferred 20,500 fcfa to i33 in ngaoundere.</t>
        </r>
        <r>
          <rPr>
            <sz val="8"/>
            <rFont val="Tahoma"/>
            <family val="0"/>
          </rPr>
          <t xml:space="preserve">
</t>
        </r>
      </text>
    </comment>
    <comment ref="C2128" authorId="0">
      <text>
        <r>
          <rPr>
            <b/>
            <sz val="8"/>
            <rFont val="Tahoma"/>
            <family val="0"/>
          </rPr>
          <t>arrey: transferred 50,000 fcfa to Me. Tanyi tambe kenneth in Kumba.</t>
        </r>
        <r>
          <rPr>
            <sz val="8"/>
            <rFont val="Tahoma"/>
            <family val="0"/>
          </rPr>
          <t xml:space="preserve">
</t>
        </r>
      </text>
    </comment>
    <comment ref="C2129" authorId="0">
      <text>
        <r>
          <rPr>
            <b/>
            <sz val="8"/>
            <rFont val="Tahoma"/>
            <family val="0"/>
          </rPr>
          <t>arrey: transferred 32,000 fcfa to Rollin in mamfe.</t>
        </r>
        <r>
          <rPr>
            <sz val="8"/>
            <rFont val="Tahoma"/>
            <family val="0"/>
          </rPr>
          <t xml:space="preserve">
</t>
        </r>
      </text>
    </comment>
    <comment ref="C2130" authorId="0">
      <text>
        <r>
          <rPr>
            <b/>
            <sz val="8"/>
            <rFont val="Tahoma"/>
            <family val="0"/>
          </rPr>
          <t>arrey: transferred 15,000 fcfa to i35 in Douala.</t>
        </r>
        <r>
          <rPr>
            <sz val="8"/>
            <rFont val="Tahoma"/>
            <family val="0"/>
          </rPr>
          <t xml:space="preserve">
</t>
        </r>
      </text>
    </comment>
    <comment ref="C2131" authorId="0">
      <text>
        <r>
          <rPr>
            <b/>
            <sz val="8"/>
            <rFont val="Tahoma"/>
            <family val="0"/>
          </rPr>
          <t>arrey: transferred 70,500 fcfa to eric in Douala.</t>
        </r>
        <r>
          <rPr>
            <sz val="8"/>
            <rFont val="Tahoma"/>
            <family val="0"/>
          </rPr>
          <t xml:space="preserve">
</t>
        </r>
      </text>
    </comment>
    <comment ref="C2132" authorId="0">
      <text>
        <r>
          <rPr>
            <b/>
            <sz val="8"/>
            <rFont val="Tahoma"/>
            <family val="0"/>
          </rPr>
          <t>arrey: Transferred 1250,000 fcfa to i26 in douala.</t>
        </r>
        <r>
          <rPr>
            <sz val="8"/>
            <rFont val="Tahoma"/>
            <family val="0"/>
          </rPr>
          <t xml:space="preserve">
</t>
        </r>
      </text>
    </comment>
    <comment ref="C2133" authorId="0">
      <text>
        <r>
          <rPr>
            <b/>
            <sz val="8"/>
            <rFont val="Tahoma"/>
            <family val="0"/>
          </rPr>
          <t>arrey: transferred 15,000 fcfa to felix in douala.</t>
        </r>
        <r>
          <rPr>
            <sz val="8"/>
            <rFont val="Tahoma"/>
            <family val="0"/>
          </rPr>
          <t xml:space="preserve">
</t>
        </r>
      </text>
    </comment>
    <comment ref="C2134" authorId="0">
      <text>
        <r>
          <rPr>
            <b/>
            <sz val="8"/>
            <rFont val="Tahoma"/>
            <family val="0"/>
          </rPr>
          <t>arrey: transferred 29,000 fcfa to alain in Douala.</t>
        </r>
        <r>
          <rPr>
            <sz val="8"/>
            <rFont val="Tahoma"/>
            <family val="0"/>
          </rPr>
          <t xml:space="preserve">
</t>
        </r>
      </text>
    </comment>
    <comment ref="C2135" authorId="0">
      <text>
        <r>
          <rPr>
            <b/>
            <sz val="8"/>
            <rFont val="Tahoma"/>
            <family val="0"/>
          </rPr>
          <t>arrey: transferred 65,000 fcfa to julius in Douala.</t>
        </r>
        <r>
          <rPr>
            <sz val="8"/>
            <rFont val="Tahoma"/>
            <family val="0"/>
          </rPr>
          <t xml:space="preserve">
</t>
        </r>
      </text>
    </comment>
    <comment ref="C2144" authorId="3">
      <text>
        <r>
          <rPr>
            <b/>
            <sz val="8"/>
            <rFont val="Tahoma"/>
            <family val="0"/>
          </rPr>
          <t>Emeline: 17nights x 5.500frs=93.500frs</t>
        </r>
        <r>
          <rPr>
            <sz val="8"/>
            <rFont val="Tahoma"/>
            <family val="0"/>
          </rPr>
          <t xml:space="preserve">
tax 17.999frs</t>
        </r>
      </text>
    </comment>
    <comment ref="C2153" authorId="9">
      <text>
        <r>
          <rPr>
            <b/>
            <sz val="8"/>
            <rFont val="Tahoma"/>
            <family val="0"/>
          </rPr>
          <t>Emeline: rent of 24/07/09 to 24/08/09 paid on the 08/09/09</t>
        </r>
        <r>
          <rPr>
            <sz val="8"/>
            <rFont val="Tahoma"/>
            <family val="0"/>
          </rPr>
          <t xml:space="preserve">
</t>
        </r>
      </text>
    </comment>
    <comment ref="C2154" authorId="9">
      <text>
        <r>
          <rPr>
            <b/>
            <sz val="8"/>
            <rFont val="Tahoma"/>
            <family val="0"/>
          </rPr>
          <t>Emeline: rent of 24/08/09 to 24/09/09 paid on the 08/09/09</t>
        </r>
        <r>
          <rPr>
            <sz val="8"/>
            <rFont val="Tahoma"/>
            <family val="0"/>
          </rPr>
          <t xml:space="preserve">
</t>
        </r>
      </text>
    </comment>
    <comment ref="C1741" authorId="3">
      <text>
        <r>
          <rPr>
            <b/>
            <sz val="8"/>
            <rFont val="Tahoma"/>
            <family val="0"/>
          </rPr>
          <t>user: Josias</t>
        </r>
        <r>
          <rPr>
            <sz val="8"/>
            <rFont val="Tahoma"/>
            <family val="0"/>
          </rPr>
          <t xml:space="preserve">
</t>
        </r>
      </text>
    </comment>
    <comment ref="C1790" authorId="9">
      <text>
        <r>
          <rPr>
            <b/>
            <sz val="8"/>
            <rFont val="Tahoma"/>
            <family val="0"/>
          </rPr>
          <t>anna: photocopy of french kit for journey to CAR.</t>
        </r>
        <r>
          <rPr>
            <sz val="8"/>
            <rFont val="Tahoma"/>
            <family val="0"/>
          </rPr>
          <t xml:space="preserve">
</t>
        </r>
      </text>
    </comment>
    <comment ref="C1791" authorId="9">
      <text>
        <r>
          <rPr>
            <b/>
            <sz val="8"/>
            <rFont val="Tahoma"/>
            <family val="0"/>
          </rPr>
          <t>anna: photocopy of english kits and ralf legal book for journey to CAR.</t>
        </r>
        <r>
          <rPr>
            <sz val="8"/>
            <rFont val="Tahoma"/>
            <family val="0"/>
          </rPr>
          <t xml:space="preserve">
</t>
        </r>
      </text>
    </comment>
    <comment ref="C1792" authorId="9">
      <text>
        <r>
          <rPr>
            <b/>
            <sz val="8"/>
            <rFont val="Tahoma"/>
            <family val="0"/>
          </rPr>
          <t>anna: binding of 3 ralf legal book.</t>
        </r>
        <r>
          <rPr>
            <sz val="8"/>
            <rFont val="Tahoma"/>
            <family val="0"/>
          </rPr>
          <t xml:space="preserve">
</t>
        </r>
      </text>
    </comment>
    <comment ref="C1797" authorId="3">
      <text>
        <r>
          <rPr>
            <b/>
            <sz val="8"/>
            <rFont val="Tahoma"/>
            <family val="0"/>
          </rPr>
          <t>Anna: to print bisiness card for Director</t>
        </r>
        <r>
          <rPr>
            <sz val="8"/>
            <rFont val="Tahoma"/>
            <family val="0"/>
          </rPr>
          <t xml:space="preserve">
</t>
        </r>
      </text>
    </comment>
    <comment ref="C1462" authorId="3">
      <text>
        <r>
          <rPr>
            <b/>
            <sz val="8"/>
            <rFont val="Tahoma"/>
            <family val="0"/>
          </rPr>
          <t>Anna : creating contact with jornalist</t>
        </r>
        <r>
          <rPr>
            <sz val="8"/>
            <rFont val="Tahoma"/>
            <family val="0"/>
          </rPr>
          <t xml:space="preserve">
</t>
        </r>
      </text>
    </comment>
    <comment ref="C1432" authorId="3">
      <text>
        <r>
          <rPr>
            <b/>
            <sz val="8"/>
            <rFont val="Tahoma"/>
            <family val="0"/>
          </rPr>
          <t>Eric: creating contact with newspaper jornalist</t>
        </r>
        <r>
          <rPr>
            <sz val="8"/>
            <rFont val="Tahoma"/>
            <family val="0"/>
          </rPr>
          <t xml:space="preserve">
</t>
        </r>
      </text>
    </comment>
    <comment ref="C1440" authorId="3">
      <text>
        <r>
          <rPr>
            <b/>
            <sz val="8"/>
            <rFont val="Tahoma"/>
            <family val="0"/>
          </rPr>
          <t>Eric: creating contact with newspaper jornalist</t>
        </r>
        <r>
          <rPr>
            <sz val="8"/>
            <rFont val="Tahoma"/>
            <family val="0"/>
          </rPr>
          <t xml:space="preserve">
</t>
        </r>
      </text>
    </comment>
    <comment ref="C870" authorId="0">
      <text>
        <r>
          <rPr>
            <b/>
            <sz val="8"/>
            <rFont val="Tahoma"/>
            <family val="0"/>
          </rPr>
          <t>i35: Transport to office to plan for mission and sign mission budget.</t>
        </r>
        <r>
          <rPr>
            <sz val="8"/>
            <rFont val="Tahoma"/>
            <family val="0"/>
          </rPr>
          <t xml:space="preserve">
</t>
        </r>
      </text>
    </comment>
    <comment ref="C1120" authorId="5">
      <text>
        <r>
          <rPr>
            <b/>
            <sz val="8"/>
            <rFont val="Tahoma"/>
            <family val="0"/>
          </rPr>
          <t>Rollin: Clando</t>
        </r>
        <r>
          <rPr>
            <sz val="8"/>
            <rFont val="Tahoma"/>
            <family val="0"/>
          </rPr>
          <t xml:space="preserve">
</t>
        </r>
      </text>
    </comment>
    <comment ref="C1121" authorId="5">
      <text>
        <r>
          <rPr>
            <b/>
            <sz val="8"/>
            <rFont val="Tahoma"/>
            <family val="0"/>
          </rPr>
          <t>Rollin: Clando</t>
        </r>
        <r>
          <rPr>
            <sz val="8"/>
            <rFont val="Tahoma"/>
            <family val="0"/>
          </rPr>
          <t xml:space="preserve">
</t>
        </r>
      </text>
    </comment>
    <comment ref="C1873" authorId="5">
      <text>
        <r>
          <rPr>
            <b/>
            <sz val="8"/>
            <rFont val="Tahoma"/>
            <family val="0"/>
          </rPr>
          <t>Aimé: Alain presentation for Brazil</t>
        </r>
        <r>
          <rPr>
            <sz val="8"/>
            <rFont val="Tahoma"/>
            <family val="0"/>
          </rPr>
          <t xml:space="preserve">
</t>
        </r>
      </text>
    </comment>
    <comment ref="B1850" authorId="3">
      <text>
        <r>
          <rPr>
            <b/>
            <sz val="8"/>
            <rFont val="Tahoma"/>
            <family val="0"/>
          </rPr>
          <t>Alain: 56.7 X 450=22,515CFA</t>
        </r>
        <r>
          <rPr>
            <sz val="8"/>
            <rFont val="Tahoma"/>
            <family val="0"/>
          </rPr>
          <t xml:space="preserve">
</t>
        </r>
      </text>
    </comment>
    <comment ref="C1850" authorId="3">
      <text>
        <r>
          <rPr>
            <b/>
            <sz val="8"/>
            <rFont val="Tahoma"/>
            <family val="0"/>
          </rPr>
          <t>Alain: 10% OF hotel bill in Tropical hotel</t>
        </r>
        <r>
          <rPr>
            <sz val="8"/>
            <rFont val="Tahoma"/>
            <family val="0"/>
          </rPr>
          <t xml:space="preserve">
</t>
        </r>
      </text>
    </comment>
    <comment ref="C1895" authorId="0">
      <text>
        <r>
          <rPr>
            <b/>
            <sz val="8"/>
            <rFont val="Tahoma"/>
            <family val="0"/>
          </rPr>
          <t>arrey: fax to the US for Joseph kamsao's fulbright scolarship.</t>
        </r>
        <r>
          <rPr>
            <sz val="8"/>
            <rFont val="Tahoma"/>
            <family val="0"/>
          </rPr>
          <t xml:space="preserve">
From the university of Buea.</t>
        </r>
      </text>
    </comment>
    <comment ref="C1896" authorId="0">
      <text>
        <r>
          <rPr>
            <b/>
            <sz val="8"/>
            <rFont val="Tahoma"/>
            <family val="0"/>
          </rPr>
          <t>arrey: fax to the US for Joseph kamsao's fulbright scolarship.</t>
        </r>
        <r>
          <rPr>
            <sz val="8"/>
            <rFont val="Tahoma"/>
            <family val="0"/>
          </rPr>
          <t xml:space="preserve">
</t>
        </r>
      </text>
    </comment>
    <comment ref="C950" authorId="2">
      <text>
        <r>
          <rPr>
            <b/>
            <sz val="8"/>
            <rFont val="Tahoma"/>
            <family val="2"/>
          </rPr>
          <t>francis: Feeding for Obiang MINFOF elements for the ivory operation in Douala.</t>
        </r>
        <r>
          <rPr>
            <sz val="8"/>
            <rFont val="Tahoma"/>
            <family val="2"/>
          </rPr>
          <t xml:space="preserve">
</t>
        </r>
      </text>
    </comment>
    <comment ref="C951" authorId="2">
      <text>
        <r>
          <rPr>
            <b/>
            <sz val="8"/>
            <rFont val="Tahoma"/>
            <family val="2"/>
          </rPr>
          <t>francis: Feeding for madola MINFOF elements for the ivory operation in Douala.</t>
        </r>
        <r>
          <rPr>
            <sz val="8"/>
            <rFont val="Tahoma"/>
            <family val="2"/>
          </rPr>
          <t xml:space="preserve">
</t>
        </r>
      </text>
    </comment>
    <comment ref="C2164" authorId="0">
      <text>
        <r>
          <rPr>
            <b/>
            <sz val="8"/>
            <rFont val="Tahoma"/>
            <family val="0"/>
          </rPr>
          <t>arrey: By clando.</t>
        </r>
        <r>
          <rPr>
            <sz val="8"/>
            <rFont val="Tahoma"/>
            <family val="0"/>
          </rPr>
          <t xml:space="preserve">
</t>
        </r>
      </text>
    </comment>
    <comment ref="C2165" authorId="0">
      <text>
        <r>
          <rPr>
            <b/>
            <sz val="8"/>
            <rFont val="Tahoma"/>
            <family val="0"/>
          </rPr>
          <t>arrey: By Bike. Arrived late in melong, no vehichles and bad road.</t>
        </r>
        <r>
          <rPr>
            <sz val="8"/>
            <rFont val="Tahoma"/>
            <family val="0"/>
          </rPr>
          <t xml:space="preserve">
</t>
        </r>
      </text>
    </comment>
    <comment ref="C2166" authorId="0">
      <text>
        <r>
          <rPr>
            <b/>
            <sz val="8"/>
            <rFont val="Tahoma"/>
            <family val="0"/>
          </rPr>
          <t>arrey: By bike.</t>
        </r>
        <r>
          <rPr>
            <sz val="8"/>
            <rFont val="Tahoma"/>
            <family val="0"/>
          </rPr>
          <t xml:space="preserve">
</t>
        </r>
      </text>
    </comment>
    <comment ref="C1685" authorId="9">
      <text>
        <r>
          <rPr>
            <b/>
            <sz val="8"/>
            <rFont val="Tahoma"/>
            <family val="0"/>
          </rPr>
          <t>Eric: Fees for camera  man for shooting one day one video tape. For ivory transfer</t>
        </r>
        <r>
          <rPr>
            <sz val="8"/>
            <rFont val="Tahoma"/>
            <family val="0"/>
          </rPr>
          <t xml:space="preserve">
</t>
        </r>
      </text>
    </comment>
    <comment ref="C1686" authorId="9">
      <text>
        <r>
          <rPr>
            <b/>
            <sz val="8"/>
            <rFont val="Tahoma"/>
            <family val="0"/>
          </rPr>
          <t>Eric: Fees for camera  man for shooting one day one video tape. For ivory transfer</t>
        </r>
        <r>
          <rPr>
            <sz val="8"/>
            <rFont val="Tahoma"/>
            <family val="0"/>
          </rPr>
          <t xml:space="preserve">
</t>
        </r>
      </text>
    </comment>
    <comment ref="C484" authorId="0">
      <text>
        <r>
          <rPr>
            <b/>
            <sz val="8"/>
            <rFont val="Tahoma"/>
            <family val="0"/>
          </rPr>
          <t>i35: By bike.</t>
        </r>
        <r>
          <rPr>
            <sz val="8"/>
            <rFont val="Tahoma"/>
            <family val="0"/>
          </rPr>
          <t xml:space="preserve">
</t>
        </r>
      </text>
    </comment>
    <comment ref="C2169" authorId="8">
      <text>
        <r>
          <rPr>
            <b/>
            <sz val="8"/>
            <rFont val="Tahoma"/>
            <family val="0"/>
          </rPr>
          <t>Alain:</t>
        </r>
        <r>
          <rPr>
            <sz val="8"/>
            <rFont val="Tahoma"/>
            <family val="0"/>
          </rPr>
          <t xml:space="preserve">
took a clando in dla</t>
        </r>
      </text>
    </comment>
    <comment ref="C2170" authorId="8">
      <text>
        <r>
          <rPr>
            <b/>
            <sz val="8"/>
            <rFont val="Tahoma"/>
            <family val="0"/>
          </rPr>
          <t>Alain:</t>
        </r>
        <r>
          <rPr>
            <sz val="8"/>
            <rFont val="Tahoma"/>
            <family val="0"/>
          </rPr>
          <t xml:space="preserve">
on a bike</t>
        </r>
      </text>
    </comment>
    <comment ref="C2171" authorId="8">
      <text>
        <r>
          <rPr>
            <b/>
            <sz val="8"/>
            <rFont val="Tahoma"/>
            <family val="2"/>
          </rPr>
          <t>Alainr: on motor bike</t>
        </r>
      </text>
    </comment>
    <comment ref="C1719" authorId="3">
      <text>
        <r>
          <rPr>
            <b/>
            <sz val="8"/>
            <rFont val="Tahoma"/>
            <family val="0"/>
          </rPr>
          <t>Anna: printing  of 500 LAGA brunchure</t>
        </r>
        <r>
          <rPr>
            <sz val="8"/>
            <rFont val="Tahoma"/>
            <family val="0"/>
          </rPr>
          <t xml:space="preserve">
</t>
        </r>
      </text>
    </comment>
    <comment ref="E2203" authorId="11">
      <text>
        <r>
          <rPr>
            <b/>
            <sz val="8"/>
            <rFont val="Tahoma"/>
            <family val="0"/>
          </rPr>
          <t>sirri:</t>
        </r>
        <r>
          <rPr>
            <sz val="8"/>
            <rFont val="Tahoma"/>
            <family val="0"/>
          </rPr>
          <t xml:space="preserve">
bonus work done when Director travelled to Thailand 7.000 x 24=168000</t>
        </r>
      </text>
    </comment>
    <comment ref="E2204" authorId="11">
      <text>
        <r>
          <rPr>
            <b/>
            <sz val="8"/>
            <rFont val="Tahoma"/>
            <family val="0"/>
          </rPr>
          <t>sirri:</t>
        </r>
        <r>
          <rPr>
            <sz val="8"/>
            <rFont val="Tahoma"/>
            <family val="0"/>
          </rPr>
          <t xml:space="preserve">
bonus work done when Director travelled to Geneva  7.000 x 7=49.000</t>
        </r>
      </text>
    </comment>
    <comment ref="E2205" authorId="11">
      <text>
        <r>
          <rPr>
            <b/>
            <sz val="8"/>
            <rFont val="Tahoma"/>
            <family val="0"/>
          </rPr>
          <t>sirri:</t>
        </r>
        <r>
          <rPr>
            <sz val="8"/>
            <rFont val="Tahoma"/>
            <family val="0"/>
          </rPr>
          <t xml:space="preserve">
bonus work done when Director travelled to Israel 7.000 x 16=112.000</t>
        </r>
      </text>
    </comment>
    <comment ref="E898" authorId="11">
      <text>
        <r>
          <rPr>
            <b/>
            <sz val="8"/>
            <rFont val="Tahoma"/>
            <family val="0"/>
          </rPr>
          <t>i26: bonus for work with Louis</t>
        </r>
      </text>
    </comment>
    <comment ref="E899" authorId="11">
      <text>
        <r>
          <rPr>
            <b/>
            <sz val="8"/>
            <rFont val="Tahoma"/>
            <family val="0"/>
          </rPr>
          <t>i26: bonus for Bamenda operations</t>
        </r>
      </text>
    </comment>
    <comment ref="E900" authorId="11">
      <text>
        <r>
          <rPr>
            <b/>
            <sz val="8"/>
            <rFont val="Tahoma"/>
            <family val="0"/>
          </rPr>
          <t>i26: bonus for Buea operation</t>
        </r>
      </text>
    </comment>
    <comment ref="E1385" authorId="11">
      <text>
        <r>
          <rPr>
            <b/>
            <sz val="8"/>
            <rFont val="Tahoma"/>
            <family val="0"/>
          </rPr>
          <t>Alain: Bonus for Bamenda operation</t>
        </r>
        <r>
          <rPr>
            <sz val="8"/>
            <rFont val="Tahoma"/>
            <family val="0"/>
          </rPr>
          <t xml:space="preserve">
</t>
        </r>
      </text>
    </comment>
    <comment ref="E1386" authorId="11">
      <text>
        <r>
          <rPr>
            <b/>
            <sz val="8"/>
            <rFont val="Tahoma"/>
            <family val="0"/>
          </rPr>
          <t>Alain: Bonus for Buea operation</t>
        </r>
        <r>
          <rPr>
            <sz val="8"/>
            <rFont val="Tahoma"/>
            <family val="0"/>
          </rPr>
          <t xml:space="preserve">
</t>
        </r>
      </text>
    </comment>
    <comment ref="E1387" authorId="11">
      <text>
        <r>
          <rPr>
            <b/>
            <sz val="8"/>
            <rFont val="Tahoma"/>
            <family val="0"/>
          </rPr>
          <t>Alain: Bonus for Bengbis  operation</t>
        </r>
        <r>
          <rPr>
            <sz val="8"/>
            <rFont val="Tahoma"/>
            <family val="0"/>
          </rPr>
          <t xml:space="preserve">
</t>
        </r>
      </text>
    </comment>
  </commentList>
</comments>
</file>

<file path=xl/sharedStrings.xml><?xml version="1.0" encoding="utf-8"?>
<sst xmlns="http://schemas.openxmlformats.org/spreadsheetml/2006/main" count="9573" uniqueCount="1302">
  <si>
    <t>phone</t>
  </si>
  <si>
    <t>internet</t>
  </si>
  <si>
    <t>Exp.CFA</t>
  </si>
  <si>
    <t xml:space="preserve"> Category</t>
  </si>
  <si>
    <t>Receipt no.</t>
  </si>
  <si>
    <t xml:space="preserve">  Balance</t>
  </si>
  <si>
    <t>Date</t>
  </si>
  <si>
    <t xml:space="preserve">Value $ </t>
  </si>
  <si>
    <t>Use</t>
  </si>
  <si>
    <t>Detail</t>
  </si>
  <si>
    <t>Name</t>
  </si>
  <si>
    <t>Mission number</t>
  </si>
  <si>
    <t xml:space="preserve">FINANCIAL REPORT      -       2009    </t>
  </si>
  <si>
    <t>Amount CFA</t>
  </si>
  <si>
    <t>Budget line</t>
  </si>
  <si>
    <t>Details</t>
  </si>
  <si>
    <t>Amount USD</t>
  </si>
  <si>
    <t>Investigations</t>
  </si>
  <si>
    <t>Operations</t>
  </si>
  <si>
    <t>legal</t>
  </si>
  <si>
    <t>Media</t>
  </si>
  <si>
    <t>Policy &amp; External Relations</t>
  </si>
  <si>
    <t>Management</t>
  </si>
  <si>
    <t>Coordination</t>
  </si>
  <si>
    <t xml:space="preserve">     </t>
  </si>
  <si>
    <t>Office</t>
  </si>
  <si>
    <t>total exp</t>
  </si>
  <si>
    <t>investigations</t>
  </si>
  <si>
    <t>Mission 1</t>
  </si>
  <si>
    <t>Phone</t>
  </si>
  <si>
    <t>i35</t>
  </si>
  <si>
    <t>1-phone-46</t>
  </si>
  <si>
    <t>3/9</t>
  </si>
  <si>
    <t>1-phone-62</t>
  </si>
  <si>
    <t>4/9</t>
  </si>
  <si>
    <t>1-phone-74</t>
  </si>
  <si>
    <t>5/9</t>
  </si>
  <si>
    <t>Yaounde-bagante</t>
  </si>
  <si>
    <t>Traveling expenses</t>
  </si>
  <si>
    <t>1-i35-1</t>
  </si>
  <si>
    <t>Bagante-bazou</t>
  </si>
  <si>
    <t>1-i35-r</t>
  </si>
  <si>
    <t>Bazou-balengou</t>
  </si>
  <si>
    <t>Balengou-Bazou</t>
  </si>
  <si>
    <t>Bazou-Bagante</t>
  </si>
  <si>
    <t>Bagante-Bangou</t>
  </si>
  <si>
    <t>Bangou-bagante</t>
  </si>
  <si>
    <t>bagante-Yaounde</t>
  </si>
  <si>
    <t>Transport</t>
  </si>
  <si>
    <t>Local transprot</t>
  </si>
  <si>
    <t>2/9</t>
  </si>
  <si>
    <t>Lodging</t>
  </si>
  <si>
    <t>1-i35-2</t>
  </si>
  <si>
    <t>Feeding</t>
  </si>
  <si>
    <t>Drinks with informer</t>
  </si>
  <si>
    <t>Trust building</t>
  </si>
  <si>
    <t>West</t>
  </si>
  <si>
    <t>Bansoa</t>
  </si>
  <si>
    <t>Apes</t>
  </si>
  <si>
    <t>3-5/9/2009</t>
  </si>
  <si>
    <t>Mission 2</t>
  </si>
  <si>
    <t>i44</t>
  </si>
  <si>
    <t>2-phone-45</t>
  </si>
  <si>
    <t>2-phone-63</t>
  </si>
  <si>
    <t>2-phone-80</t>
  </si>
  <si>
    <t>Bafoussam-Bagante</t>
  </si>
  <si>
    <t>2-i44-1</t>
  </si>
  <si>
    <t>Bagante-Bazou</t>
  </si>
  <si>
    <t>2-i44-r</t>
  </si>
  <si>
    <t>Bazou-bagante</t>
  </si>
  <si>
    <t>Bagante-Bafoussam</t>
  </si>
  <si>
    <t>Mbiam</t>
  </si>
  <si>
    <t>Protected Species</t>
  </si>
  <si>
    <t>Mission 3</t>
  </si>
  <si>
    <t>Bahouan</t>
  </si>
  <si>
    <t>Leopard Skins</t>
  </si>
  <si>
    <t>i33</t>
  </si>
  <si>
    <t>3-phone-53</t>
  </si>
  <si>
    <t>3-phone-113</t>
  </si>
  <si>
    <t>8/9</t>
  </si>
  <si>
    <t>3-phone-135</t>
  </si>
  <si>
    <t>9/9</t>
  </si>
  <si>
    <t>3-phone-156</t>
  </si>
  <si>
    <t>10/9</t>
  </si>
  <si>
    <t>3-phone-166</t>
  </si>
  <si>
    <t>11/9</t>
  </si>
  <si>
    <t>3-phone-178</t>
  </si>
  <si>
    <t>12/9</t>
  </si>
  <si>
    <t>Yaounde-Bafoussam</t>
  </si>
  <si>
    <t>3-i33-1</t>
  </si>
  <si>
    <t>Bafoussam-Bahouan</t>
  </si>
  <si>
    <t>3-i33-r</t>
  </si>
  <si>
    <t>Bahouan-Bafoussam</t>
  </si>
  <si>
    <t>Bafoussam-Yaounde</t>
  </si>
  <si>
    <t>3-i33-3</t>
  </si>
  <si>
    <t>3-i33-2</t>
  </si>
  <si>
    <t>4-12/9/2009</t>
  </si>
  <si>
    <t>Mission 4</t>
  </si>
  <si>
    <t>i30</t>
  </si>
  <si>
    <t>4-phone-20</t>
  </si>
  <si>
    <t>4-phone-65</t>
  </si>
  <si>
    <t>4-phone-78</t>
  </si>
  <si>
    <t>4-phone-83</t>
  </si>
  <si>
    <t>6/9</t>
  </si>
  <si>
    <t>4-phone-132</t>
  </si>
  <si>
    <t>4-phone-144</t>
  </si>
  <si>
    <t>4-phone-171</t>
  </si>
  <si>
    <t>4-phone-176</t>
  </si>
  <si>
    <t>2-12/9/2009</t>
  </si>
  <si>
    <t>Adamawa</t>
  </si>
  <si>
    <t xml:space="preserve"> Ngaoundere</t>
  </si>
  <si>
    <t>Ivory</t>
  </si>
  <si>
    <t>Mission 5</t>
  </si>
  <si>
    <t>Loin Skins</t>
  </si>
  <si>
    <t>5-phone-200</t>
  </si>
  <si>
    <t>14/9</t>
  </si>
  <si>
    <t>5-phone-215</t>
  </si>
  <si>
    <t>15/9</t>
  </si>
  <si>
    <t>5-phone-223</t>
  </si>
  <si>
    <t>16/9</t>
  </si>
  <si>
    <t>5-phone-256</t>
  </si>
  <si>
    <t>17/9</t>
  </si>
  <si>
    <t>5-phone-276</t>
  </si>
  <si>
    <t>18/9</t>
  </si>
  <si>
    <t>Yaounde-Ngaoundere</t>
  </si>
  <si>
    <t>5-i33-4</t>
  </si>
  <si>
    <t>Ngaoundere-Mbe</t>
  </si>
  <si>
    <t>5-i33-r</t>
  </si>
  <si>
    <t>Mbe-Ngaoundere</t>
  </si>
  <si>
    <t>5-i33-5</t>
  </si>
  <si>
    <t>14/7</t>
  </si>
  <si>
    <t>14-18/9/2009</t>
  </si>
  <si>
    <t>Mission 6</t>
  </si>
  <si>
    <t>Magba</t>
  </si>
  <si>
    <t>6-phone-221a</t>
  </si>
  <si>
    <t>6-phone-224</t>
  </si>
  <si>
    <t>6-phone-262</t>
  </si>
  <si>
    <t>Bafoussam-Magba</t>
  </si>
  <si>
    <t>6-i44-2</t>
  </si>
  <si>
    <t>Magba-Bafoussam</t>
  </si>
  <si>
    <t>6-i44-r</t>
  </si>
  <si>
    <t>15-17/9/2009</t>
  </si>
  <si>
    <t>Mission 7</t>
  </si>
  <si>
    <t>7-phone-201</t>
  </si>
  <si>
    <t>7-phone-214</t>
  </si>
  <si>
    <t>7-phone-222</t>
  </si>
  <si>
    <t>7-phone-255</t>
  </si>
  <si>
    <t>Hamidou</t>
  </si>
  <si>
    <t>7-phone-264</t>
  </si>
  <si>
    <t>14-17/9/2009</t>
  </si>
  <si>
    <t>Littoral</t>
  </si>
  <si>
    <t xml:space="preserve"> Douala</t>
  </si>
  <si>
    <t>Yaounde-Douala</t>
  </si>
  <si>
    <t>7-i35-8</t>
  </si>
  <si>
    <t>Douala-Yaounde</t>
  </si>
  <si>
    <t>7-i35-10</t>
  </si>
  <si>
    <t>7-i35-r</t>
  </si>
  <si>
    <t>local transport</t>
  </si>
  <si>
    <t>Mission 8</t>
  </si>
  <si>
    <t>8-phone-186</t>
  </si>
  <si>
    <t>13/9</t>
  </si>
  <si>
    <t>8-phone-194</t>
  </si>
  <si>
    <t>8-phone-219</t>
  </si>
  <si>
    <t>8-phone-241</t>
  </si>
  <si>
    <t>North</t>
  </si>
  <si>
    <t>Garoua</t>
  </si>
  <si>
    <t>13-16/9/2009</t>
  </si>
  <si>
    <t>Mission 9</t>
  </si>
  <si>
    <t>9-phone-174</t>
  </si>
  <si>
    <t>9-phone-205-206</t>
  </si>
  <si>
    <t>9-phone-239</t>
  </si>
  <si>
    <t>9-phone-248-249</t>
  </si>
  <si>
    <t>9-phone-281</t>
  </si>
  <si>
    <t>ngaoundere-bankim</t>
  </si>
  <si>
    <t>Bankim to Nkongsolong</t>
  </si>
  <si>
    <t>Nkongsolong-Ngaoundere</t>
  </si>
  <si>
    <t>Bankim -Ngaoundere</t>
  </si>
  <si>
    <t>12-18/9/2009</t>
  </si>
  <si>
    <t>Ngaoundere</t>
  </si>
  <si>
    <t>Mission 10</t>
  </si>
  <si>
    <t>10-phone-293</t>
  </si>
  <si>
    <t>19/9</t>
  </si>
  <si>
    <t>10-phone-300</t>
  </si>
  <si>
    <t>20/9</t>
  </si>
  <si>
    <t>10-phone-306</t>
  </si>
  <si>
    <t>21/9</t>
  </si>
  <si>
    <t>10-phone-317</t>
  </si>
  <si>
    <t>22/9</t>
  </si>
  <si>
    <t>Ngaoundere-Tobourou</t>
  </si>
  <si>
    <t>10-i33-8</t>
  </si>
  <si>
    <t>Tobourou-Mbe</t>
  </si>
  <si>
    <t>10-i33-r</t>
  </si>
  <si>
    <t>Mbe-Toborou</t>
  </si>
  <si>
    <t>Tobourou-Ngaoundere</t>
  </si>
  <si>
    <t>Ngaoundere-Garoua</t>
  </si>
  <si>
    <t>10-i33-9</t>
  </si>
  <si>
    <t>Garoua-Ngong</t>
  </si>
  <si>
    <t>Ngong-Lacdo</t>
  </si>
  <si>
    <t>Lacdo-Garoua</t>
  </si>
  <si>
    <t>10-i33-5</t>
  </si>
  <si>
    <t>10-i33-6</t>
  </si>
  <si>
    <t>19-22/9/2009</t>
  </si>
  <si>
    <t>Mission 11</t>
  </si>
  <si>
    <t>South West</t>
  </si>
  <si>
    <t>Buea</t>
  </si>
  <si>
    <t>Internet Fraud</t>
  </si>
  <si>
    <t>i26</t>
  </si>
  <si>
    <t>11-phone-343-344</t>
  </si>
  <si>
    <t>23/9</t>
  </si>
  <si>
    <t>11-phone-355-356</t>
  </si>
  <si>
    <t>24/9</t>
  </si>
  <si>
    <t>11-phone-380</t>
  </si>
  <si>
    <t>25/9</t>
  </si>
  <si>
    <t>11-phone-397</t>
  </si>
  <si>
    <t>26/9</t>
  </si>
  <si>
    <t>x6 Hrs Internet</t>
  </si>
  <si>
    <t>Communication</t>
  </si>
  <si>
    <t>11-i26-r</t>
  </si>
  <si>
    <t xml:space="preserve">Internet </t>
  </si>
  <si>
    <t>11-i26-3</t>
  </si>
  <si>
    <t>x5 Hrs Internet</t>
  </si>
  <si>
    <t>11-i26-1</t>
  </si>
  <si>
    <t>Douala-Buea</t>
  </si>
  <si>
    <t>Buea - Limbe</t>
  </si>
  <si>
    <t>11-i26-5</t>
  </si>
  <si>
    <t>Limbe - Idenau</t>
  </si>
  <si>
    <t>Idenau - Limbe</t>
  </si>
  <si>
    <t>Idenau - Mapanja - Idenau</t>
  </si>
  <si>
    <t>Limbe - Buea</t>
  </si>
  <si>
    <t>11-i26-6</t>
  </si>
  <si>
    <t>Buea - Muyuka</t>
  </si>
  <si>
    <t>Muyuka - Buea</t>
  </si>
  <si>
    <t>Muyuka-Banga - Muyuka</t>
  </si>
  <si>
    <t>Buea - Yaounde</t>
  </si>
  <si>
    <t>11-i26-10</t>
  </si>
  <si>
    <t>Local Transport</t>
  </si>
  <si>
    <t>11-i26-4</t>
  </si>
  <si>
    <t>11-i26-2</t>
  </si>
  <si>
    <t>Bonus</t>
  </si>
  <si>
    <t>External Assistance</t>
  </si>
  <si>
    <t>11-i26-7</t>
  </si>
  <si>
    <t>11-i26-8</t>
  </si>
  <si>
    <t>11-i26-9</t>
  </si>
  <si>
    <t>11-i26-11</t>
  </si>
  <si>
    <t>x1 Undercover</t>
  </si>
  <si>
    <t>Mission 12</t>
  </si>
  <si>
    <t>23-26/9/2009</t>
  </si>
  <si>
    <t>12-phone-336</t>
  </si>
  <si>
    <t>12-phone-358</t>
  </si>
  <si>
    <t>12-i33-6</t>
  </si>
  <si>
    <t>12-i33-r</t>
  </si>
  <si>
    <t>Garoua-Lacdo</t>
  </si>
  <si>
    <t>Mission 13</t>
  </si>
  <si>
    <t>South</t>
  </si>
  <si>
    <t>Djoum</t>
  </si>
  <si>
    <t>13-phone-342</t>
  </si>
  <si>
    <t>13-phone-354</t>
  </si>
  <si>
    <t>13-phone-369</t>
  </si>
  <si>
    <t>Yaounde-Sangmelima</t>
  </si>
  <si>
    <t>13-i35-11</t>
  </si>
  <si>
    <t>Sangmalima-Djoum</t>
  </si>
  <si>
    <t>13-i35-r</t>
  </si>
  <si>
    <t>Djoum-Mveng</t>
  </si>
  <si>
    <t>Mveng-Djoum</t>
  </si>
  <si>
    <t>Djoum-Edingue ndong</t>
  </si>
  <si>
    <t>Edingue ndom-Djoum</t>
  </si>
  <si>
    <t>13-i35-12</t>
  </si>
  <si>
    <t>Mission 14</t>
  </si>
  <si>
    <t>14-phone-313</t>
  </si>
  <si>
    <t>14-phone-334-335</t>
  </si>
  <si>
    <t>14-phone-349-351</t>
  </si>
  <si>
    <t>14-phone-368</t>
  </si>
  <si>
    <t>i66</t>
  </si>
  <si>
    <t>15-phone-329</t>
  </si>
  <si>
    <t>16-phone-339</t>
  </si>
  <si>
    <t>16-phone-360</t>
  </si>
  <si>
    <t>x1 Police</t>
  </si>
  <si>
    <t>22-25/9/2009</t>
  </si>
  <si>
    <t>Douala</t>
  </si>
  <si>
    <t>Mission 15</t>
  </si>
  <si>
    <t>15-i66-r</t>
  </si>
  <si>
    <t>drinks with informer</t>
  </si>
  <si>
    <t>Central</t>
  </si>
  <si>
    <t>Yaounde</t>
  </si>
  <si>
    <t>Mission 16</t>
  </si>
  <si>
    <t>16-phone-373</t>
  </si>
  <si>
    <t>16-phone-393</t>
  </si>
  <si>
    <t>Bafoussam-Kekem</t>
  </si>
  <si>
    <t>16-i44-4</t>
  </si>
  <si>
    <t>Kekem-Bafoussam</t>
  </si>
  <si>
    <t>16-i44-r</t>
  </si>
  <si>
    <t>16-i44-5</t>
  </si>
  <si>
    <t>Kekem</t>
  </si>
  <si>
    <t>Mission 17</t>
  </si>
  <si>
    <t>17-i35-r</t>
  </si>
  <si>
    <t>Djoum-Sangmalima</t>
  </si>
  <si>
    <t>17-i35-13</t>
  </si>
  <si>
    <t>27/9</t>
  </si>
  <si>
    <t>Sangmalima-Yaounde</t>
  </si>
  <si>
    <t>17-i35-14</t>
  </si>
  <si>
    <t>17-i35-12</t>
  </si>
  <si>
    <t>26-27/9/2009</t>
  </si>
  <si>
    <t>Mission 18</t>
  </si>
  <si>
    <t>18-phone-375</t>
  </si>
  <si>
    <t>18-phone-396</t>
  </si>
  <si>
    <t>18-phone-403</t>
  </si>
  <si>
    <t>Garoua-Rabina</t>
  </si>
  <si>
    <t>18-i33-r</t>
  </si>
  <si>
    <t>Rabina-Lacdo</t>
  </si>
  <si>
    <t>Garoua-Ngaoundere</t>
  </si>
  <si>
    <t>18-i33-10</t>
  </si>
  <si>
    <t>Ngaoundere-Yaounde</t>
  </si>
  <si>
    <t>18-i33-7</t>
  </si>
  <si>
    <t>18-i33-6</t>
  </si>
  <si>
    <t>25-26/9/2009</t>
  </si>
  <si>
    <t>Lion Skins</t>
  </si>
  <si>
    <t>Mission 19</t>
  </si>
  <si>
    <t>19-phone-423-424</t>
  </si>
  <si>
    <t>29/9</t>
  </si>
  <si>
    <t>19-phone-456</t>
  </si>
  <si>
    <t>30/9</t>
  </si>
  <si>
    <t>x3 Hrs Internet</t>
  </si>
  <si>
    <t>19-i26-r</t>
  </si>
  <si>
    <t>28/9</t>
  </si>
  <si>
    <t>x1 Hrs Internet</t>
  </si>
  <si>
    <t>19-i26-12</t>
  </si>
  <si>
    <t>Douala - Yaounde</t>
  </si>
  <si>
    <t>19-i26-16</t>
  </si>
  <si>
    <t>Special taxi</t>
  </si>
  <si>
    <t>19-i26-13</t>
  </si>
  <si>
    <t>Drink with Informer</t>
  </si>
  <si>
    <t>Trust Building</t>
  </si>
  <si>
    <t>19-i26-14</t>
  </si>
  <si>
    <t>19-i26-15</t>
  </si>
  <si>
    <t>28-30/9/2009</t>
  </si>
  <si>
    <t>Mission 20</t>
  </si>
  <si>
    <t>20-phone-90</t>
  </si>
  <si>
    <t>7/9</t>
  </si>
  <si>
    <t>20-phone-102-103</t>
  </si>
  <si>
    <t>20-phone-134-134a</t>
  </si>
  <si>
    <t>East</t>
  </si>
  <si>
    <t>Bertoua</t>
  </si>
  <si>
    <t>Yaounde-Bertoua</t>
  </si>
  <si>
    <t>20-i35-3</t>
  </si>
  <si>
    <t>Bertoua-Belabo</t>
  </si>
  <si>
    <t>20-i35-4</t>
  </si>
  <si>
    <t>belabo-bertoua</t>
  </si>
  <si>
    <t>20-i35-5</t>
  </si>
  <si>
    <t>Bertoua-Yaounde</t>
  </si>
  <si>
    <t>20-i35-7</t>
  </si>
  <si>
    <t>20-i35-r</t>
  </si>
  <si>
    <t>20-i35-6</t>
  </si>
  <si>
    <t>7-10/9/2009</t>
  </si>
  <si>
    <t>Mission 21</t>
  </si>
  <si>
    <t>21-phone-402</t>
  </si>
  <si>
    <t>21-phone-418</t>
  </si>
  <si>
    <t>21-phone-438-439</t>
  </si>
  <si>
    <t>21-phone-457</t>
  </si>
  <si>
    <t>1/10</t>
  </si>
  <si>
    <t>Douala-idenau</t>
  </si>
  <si>
    <t>Idenau-Douala</t>
  </si>
  <si>
    <t>x2 Undercover</t>
  </si>
  <si>
    <t>Phone listing</t>
  </si>
  <si>
    <t>27-1/10/2009</t>
  </si>
  <si>
    <t>Mission 22</t>
  </si>
  <si>
    <t>Center</t>
  </si>
  <si>
    <t>Internet Fruad</t>
  </si>
  <si>
    <t>22-phone-10</t>
  </si>
  <si>
    <t>1/9</t>
  </si>
  <si>
    <t>22-phone-29-30</t>
  </si>
  <si>
    <t>22-phone-34</t>
  </si>
  <si>
    <t>22-phone-54</t>
  </si>
  <si>
    <t>22-phone-69</t>
  </si>
  <si>
    <t>22-phone-85</t>
  </si>
  <si>
    <t>22-phone-91</t>
  </si>
  <si>
    <t>22-phone-119</t>
  </si>
  <si>
    <t>22-phone-141</t>
  </si>
  <si>
    <t>22-phone-155</t>
  </si>
  <si>
    <t>22-phone-170</t>
  </si>
  <si>
    <t>22-phone-185</t>
  </si>
  <si>
    <t>22-phone-197</t>
  </si>
  <si>
    <t>22-phone-213</t>
  </si>
  <si>
    <t>22-phone-265-266</t>
  </si>
  <si>
    <t>22-phone-277</t>
  </si>
  <si>
    <t>22-phone-295</t>
  </si>
  <si>
    <t>22-phone-302</t>
  </si>
  <si>
    <t>22-phone-305</t>
  </si>
  <si>
    <t>22-phone-316</t>
  </si>
  <si>
    <t>22-i26-r</t>
  </si>
  <si>
    <t>1-22/9/2009</t>
  </si>
  <si>
    <t>Mission 23</t>
  </si>
  <si>
    <t>23-i33-r</t>
  </si>
  <si>
    <t>23/9/2009</t>
  </si>
  <si>
    <t>Mission 24</t>
  </si>
  <si>
    <t>abumbi</t>
  </si>
  <si>
    <t>24-phone-55</t>
  </si>
  <si>
    <t>24-phone-345</t>
  </si>
  <si>
    <t>24-phone-395</t>
  </si>
  <si>
    <t>24-phone-400</t>
  </si>
  <si>
    <t>24-phone-411</t>
  </si>
  <si>
    <t>24-phone-413</t>
  </si>
  <si>
    <t>didier</t>
  </si>
  <si>
    <t>24-phone-414</t>
  </si>
  <si>
    <t>24-phone-429</t>
  </si>
  <si>
    <t>24-phone-430</t>
  </si>
  <si>
    <t>24-phone-432</t>
  </si>
  <si>
    <t>24-phone-440</t>
  </si>
  <si>
    <t>24-phone-450</t>
  </si>
  <si>
    <t>24-i35-15</t>
  </si>
  <si>
    <t>24-i35-r</t>
  </si>
  <si>
    <t>24-i35-16</t>
  </si>
  <si>
    <t>2/10</t>
  </si>
  <si>
    <t>4-5/10/2009</t>
  </si>
  <si>
    <t>bank file</t>
  </si>
  <si>
    <t>CNPS</t>
  </si>
  <si>
    <t>Personnel</t>
  </si>
  <si>
    <t>operations</t>
  </si>
  <si>
    <t>23-27/9/2009</t>
  </si>
  <si>
    <t>Abumbi</t>
  </si>
  <si>
    <t>phone-121</t>
  </si>
  <si>
    <t>24-abumbi-1</t>
  </si>
  <si>
    <t>24-abumbi-3</t>
  </si>
  <si>
    <t>24-Derick-4</t>
  </si>
  <si>
    <t>24-Derick-6</t>
  </si>
  <si>
    <t>francis</t>
  </si>
  <si>
    <t>Transprot</t>
  </si>
  <si>
    <t>24-abumbi-r</t>
  </si>
  <si>
    <t>24-Derick-r</t>
  </si>
  <si>
    <t xml:space="preserve">Feeding </t>
  </si>
  <si>
    <t>24-abumbi-2</t>
  </si>
  <si>
    <t>24-Derick-5</t>
  </si>
  <si>
    <t>francis-r</t>
  </si>
  <si>
    <t>23-24/9/2009</t>
  </si>
  <si>
    <t xml:space="preserve">x7 Hrs Internet </t>
  </si>
  <si>
    <t>personnel</t>
  </si>
  <si>
    <t>plastic Bags</t>
  </si>
  <si>
    <t>office</t>
  </si>
  <si>
    <t>fel-r</t>
  </si>
  <si>
    <t>felix</t>
  </si>
  <si>
    <t>x 2 batteries</t>
  </si>
  <si>
    <t>jos-3</t>
  </si>
  <si>
    <t>josias</t>
  </si>
  <si>
    <t>Legal</t>
  </si>
  <si>
    <t>Aime</t>
  </si>
  <si>
    <t>phone-7</t>
  </si>
  <si>
    <t>phone-22</t>
  </si>
  <si>
    <t>phone-43</t>
  </si>
  <si>
    <t>phone-59</t>
  </si>
  <si>
    <t>phone-71</t>
  </si>
  <si>
    <t>phone-84</t>
  </si>
  <si>
    <t>phone-93</t>
  </si>
  <si>
    <t>phone-118</t>
  </si>
  <si>
    <t>phone-138</t>
  </si>
  <si>
    <t>phone-151</t>
  </si>
  <si>
    <t>phone-163</t>
  </si>
  <si>
    <t>phone-184</t>
  </si>
  <si>
    <t>phone-203</t>
  </si>
  <si>
    <t>phone-216</t>
  </si>
  <si>
    <t>phone-225</t>
  </si>
  <si>
    <t>phone-258</t>
  </si>
  <si>
    <t>phone-275</t>
  </si>
  <si>
    <t>phone-296</t>
  </si>
  <si>
    <t>phone-299</t>
  </si>
  <si>
    <t>phone-308</t>
  </si>
  <si>
    <t>phone-315</t>
  </si>
  <si>
    <t>phone-332-333</t>
  </si>
  <si>
    <t>phone-352</t>
  </si>
  <si>
    <t>phone-379</t>
  </si>
  <si>
    <t>phone-394</t>
  </si>
  <si>
    <t>phone-427</t>
  </si>
  <si>
    <t>phone-451</t>
  </si>
  <si>
    <t>Alain</t>
  </si>
  <si>
    <t>phone-12-14</t>
  </si>
  <si>
    <t>phone-16-17</t>
  </si>
  <si>
    <t>phone-47-48</t>
  </si>
  <si>
    <t>phone-66-67</t>
  </si>
  <si>
    <t>phone-81</t>
  </si>
  <si>
    <t>phone-99-100</t>
  </si>
  <si>
    <t>phone-108-109</t>
  </si>
  <si>
    <t>phone-128-129</t>
  </si>
  <si>
    <t>phone-145-147</t>
  </si>
  <si>
    <t>phone-172</t>
  </si>
  <si>
    <t>phone-195</t>
  </si>
  <si>
    <t>phone-220</t>
  </si>
  <si>
    <t>phone-242-243</t>
  </si>
  <si>
    <t>phone-246-247</t>
  </si>
  <si>
    <t>phone-388-389</t>
  </si>
  <si>
    <t>phone-416-b</t>
  </si>
  <si>
    <t>phone-436-437</t>
  </si>
  <si>
    <t>phone-452-453a</t>
  </si>
  <si>
    <t>Felix</t>
  </si>
  <si>
    <t>phone-6</t>
  </si>
  <si>
    <t>phone-27</t>
  </si>
  <si>
    <t>phone-36</t>
  </si>
  <si>
    <t>phone-61</t>
  </si>
  <si>
    <t>phone-70</t>
  </si>
  <si>
    <t>phone-92</t>
  </si>
  <si>
    <t>phone-120</t>
  </si>
  <si>
    <t>phone-140</t>
  </si>
  <si>
    <t>phone-152</t>
  </si>
  <si>
    <t>phone-164</t>
  </si>
  <si>
    <t>phone-181</t>
  </si>
  <si>
    <t>phone-202</t>
  </si>
  <si>
    <t>phone-217</t>
  </si>
  <si>
    <t>phone-226</t>
  </si>
  <si>
    <t>phone-257</t>
  </si>
  <si>
    <t>phone-274</t>
  </si>
  <si>
    <t>phone-291</t>
  </si>
  <si>
    <t>phone-301</t>
  </si>
  <si>
    <t>phone-309</t>
  </si>
  <si>
    <t>phone-320</t>
  </si>
  <si>
    <t>phone-330-331</t>
  </si>
  <si>
    <t>phone-353</t>
  </si>
  <si>
    <t>phone-365-366</t>
  </si>
  <si>
    <t>phone-390</t>
  </si>
  <si>
    <t>phone-401</t>
  </si>
  <si>
    <t>phone-417-417a</t>
  </si>
  <si>
    <t>phone-441</t>
  </si>
  <si>
    <t>phone-458</t>
  </si>
  <si>
    <t>Josias</t>
  </si>
  <si>
    <t>phone-1</t>
  </si>
  <si>
    <t>phone-23</t>
  </si>
  <si>
    <t>phone-40-41</t>
  </si>
  <si>
    <t>phone-60</t>
  </si>
  <si>
    <t>phone-72</t>
  </si>
  <si>
    <t>phone-97-98</t>
  </si>
  <si>
    <t>phone-104-105</t>
  </si>
  <si>
    <t>phone-124-127</t>
  </si>
  <si>
    <t>phone-150</t>
  </si>
  <si>
    <t>phone-162</t>
  </si>
  <si>
    <t>phone-183</t>
  </si>
  <si>
    <t>phone-204</t>
  </si>
  <si>
    <t>phone-218</t>
  </si>
  <si>
    <t>phone-233-234</t>
  </si>
  <si>
    <t>phone-260</t>
  </si>
  <si>
    <t>Me Djimi</t>
  </si>
  <si>
    <t>phone-35</t>
  </si>
  <si>
    <t>phone-101</t>
  </si>
  <si>
    <t>Me. Djimi</t>
  </si>
  <si>
    <t>phone-410</t>
  </si>
  <si>
    <t>Me. Tcheugueu</t>
  </si>
  <si>
    <t>phone-409</t>
  </si>
  <si>
    <t>Rollin</t>
  </si>
  <si>
    <t>phone-52</t>
  </si>
  <si>
    <t>phone-191</t>
  </si>
  <si>
    <t>phone-227</t>
  </si>
  <si>
    <t>phone-261</t>
  </si>
  <si>
    <t>phone-314</t>
  </si>
  <si>
    <t>phone-338</t>
  </si>
  <si>
    <t>phone-357</t>
  </si>
  <si>
    <t>phone-412</t>
  </si>
  <si>
    <t>phone-428</t>
  </si>
  <si>
    <t>phone-446</t>
  </si>
  <si>
    <t>communication</t>
  </si>
  <si>
    <t>fel-19</t>
  </si>
  <si>
    <t>Yde-Bafsam</t>
  </si>
  <si>
    <t>aim-2</t>
  </si>
  <si>
    <t>aimé</t>
  </si>
  <si>
    <t>Bafsam-Yde</t>
  </si>
  <si>
    <t>aim-4</t>
  </si>
  <si>
    <t>Yde-Ntui</t>
  </si>
  <si>
    <t>aim-5</t>
  </si>
  <si>
    <t>Ntui-Yde</t>
  </si>
  <si>
    <t>aim-7</t>
  </si>
  <si>
    <t>Yde-Sangmelima</t>
  </si>
  <si>
    <t>aim-12</t>
  </si>
  <si>
    <t>Sangmelima-Djoum</t>
  </si>
  <si>
    <t>aim-13</t>
  </si>
  <si>
    <t>Djoum-Sangmelima</t>
  </si>
  <si>
    <t>aim-15</t>
  </si>
  <si>
    <t>Sangmelima-Yde</t>
  </si>
  <si>
    <t>aim-16</t>
  </si>
  <si>
    <t>aim-18</t>
  </si>
  <si>
    <t>aim-19</t>
  </si>
  <si>
    <t>aim-24</t>
  </si>
  <si>
    <t>aim-r</t>
  </si>
  <si>
    <t>Yde-Dla</t>
  </si>
  <si>
    <t>al-1</t>
  </si>
  <si>
    <t>alain</t>
  </si>
  <si>
    <t>Dla-Melong</t>
  </si>
  <si>
    <t>al-r</t>
  </si>
  <si>
    <t>Melong-Bangem</t>
  </si>
  <si>
    <t>Bangem-Melong</t>
  </si>
  <si>
    <t>Melong-Yde</t>
  </si>
  <si>
    <t>al-3</t>
  </si>
  <si>
    <t>al-4</t>
  </si>
  <si>
    <t>Dla-Yde</t>
  </si>
  <si>
    <t>al-6</t>
  </si>
  <si>
    <t>Yde-Buea</t>
  </si>
  <si>
    <t>fel-3</t>
  </si>
  <si>
    <t>Buea-Kumba</t>
  </si>
  <si>
    <t>Kumba-mamfe</t>
  </si>
  <si>
    <t>8/7</t>
  </si>
  <si>
    <t>mamfe-Kumba</t>
  </si>
  <si>
    <t>Kumba-Melong</t>
  </si>
  <si>
    <t>fel-8a</t>
  </si>
  <si>
    <t>fel-10</t>
  </si>
  <si>
    <t>Yde-Bamenda</t>
  </si>
  <si>
    <t>fel-11</t>
  </si>
  <si>
    <t>Bamenda-Yde</t>
  </si>
  <si>
    <t>fel-13</t>
  </si>
  <si>
    <t>Yde- Douala</t>
  </si>
  <si>
    <t>fel-15</t>
  </si>
  <si>
    <t>Yde- Dla</t>
  </si>
  <si>
    <t>fel-22</t>
  </si>
  <si>
    <t>fel-24</t>
  </si>
  <si>
    <t>Yde-Bertoua</t>
  </si>
  <si>
    <t>jos-2</t>
  </si>
  <si>
    <t>jos-r</t>
  </si>
  <si>
    <t>Belabo-Bertoua</t>
  </si>
  <si>
    <t>jos-6</t>
  </si>
  <si>
    <t>x 1 toll gate</t>
  </si>
  <si>
    <t>jos-7</t>
  </si>
  <si>
    <t>jos-8</t>
  </si>
  <si>
    <t>jos-9</t>
  </si>
  <si>
    <t>Bebalo-Bertoua</t>
  </si>
  <si>
    <t>Bertoua -Yde</t>
  </si>
  <si>
    <t>jos-10</t>
  </si>
  <si>
    <t>mad-1</t>
  </si>
  <si>
    <t>madola</t>
  </si>
  <si>
    <t>mad-3</t>
  </si>
  <si>
    <t>Yde-Sgmelima</t>
  </si>
  <si>
    <t xml:space="preserve">legal </t>
  </si>
  <si>
    <t>travellin expenses</t>
  </si>
  <si>
    <t>rol-3</t>
  </si>
  <si>
    <t>rollin</t>
  </si>
  <si>
    <t>Sgmelima-Bengbis</t>
  </si>
  <si>
    <t>rol-r</t>
  </si>
  <si>
    <t>Bengbis-Sgmelima</t>
  </si>
  <si>
    <t xml:space="preserve">sangmelima-Yde </t>
  </si>
  <si>
    <t>rol-5</t>
  </si>
  <si>
    <t>Ydé-Abong-Mbg</t>
  </si>
  <si>
    <t>rol-6</t>
  </si>
  <si>
    <t>Abong-Mbg-Yde</t>
  </si>
  <si>
    <t>rol-8</t>
  </si>
  <si>
    <t>Yde--Bda</t>
  </si>
  <si>
    <t>rol-9</t>
  </si>
  <si>
    <t>Bda-Yde</t>
  </si>
  <si>
    <t>rol-11</t>
  </si>
  <si>
    <t>Yde-Kumba</t>
  </si>
  <si>
    <t>rol-12</t>
  </si>
  <si>
    <t>Kumba-Mamfe</t>
  </si>
  <si>
    <t>rol-14</t>
  </si>
  <si>
    <t>Mamfe-Kumba</t>
  </si>
  <si>
    <t>rol-16</t>
  </si>
  <si>
    <t>Kumba-Yde</t>
  </si>
  <si>
    <t>rol-18</t>
  </si>
  <si>
    <t>inter city transport</t>
  </si>
  <si>
    <t>transport</t>
  </si>
  <si>
    <t>mad-r</t>
  </si>
  <si>
    <t>lodging</t>
  </si>
  <si>
    <t>aim-3</t>
  </si>
  <si>
    <t>aim-6</t>
  </si>
  <si>
    <t>aim-14</t>
  </si>
  <si>
    <t>aim-20</t>
  </si>
  <si>
    <t>al-2</t>
  </si>
  <si>
    <t>al-5</t>
  </si>
  <si>
    <t>fel-4</t>
  </si>
  <si>
    <t>fel-6</t>
  </si>
  <si>
    <t>fel-7</t>
  </si>
  <si>
    <t>fel-9</t>
  </si>
  <si>
    <t>fel-12</t>
  </si>
  <si>
    <t>fel-16</t>
  </si>
  <si>
    <t>fel-17</t>
  </si>
  <si>
    <t>fel-18</t>
  </si>
  <si>
    <t>fel-21</t>
  </si>
  <si>
    <t>fel-23</t>
  </si>
  <si>
    <t>jos-5</t>
  </si>
  <si>
    <t>mad-2</t>
  </si>
  <si>
    <t>rol-4</t>
  </si>
  <si>
    <t>rol-7</t>
  </si>
  <si>
    <t>rol-10</t>
  </si>
  <si>
    <t>rol-13</t>
  </si>
  <si>
    <t>rol-15</t>
  </si>
  <si>
    <t>rol-17</t>
  </si>
  <si>
    <t>feeding</t>
  </si>
  <si>
    <t>x 16 photocopies</t>
  </si>
  <si>
    <t>x 24 photocopies</t>
  </si>
  <si>
    <t>aim-8</t>
  </si>
  <si>
    <t>x 4 block note</t>
  </si>
  <si>
    <t>aim-9b</t>
  </si>
  <si>
    <t>x 2 folders</t>
  </si>
  <si>
    <t>aim-10</t>
  </si>
  <si>
    <t>x 40 photocopies</t>
  </si>
  <si>
    <t>aim-11</t>
  </si>
  <si>
    <t>x 10 photocopies</t>
  </si>
  <si>
    <t>x 610 photocopies</t>
  </si>
  <si>
    <t>aim-17</t>
  </si>
  <si>
    <t>x 25 photocopies</t>
  </si>
  <si>
    <t>aim-23</t>
  </si>
  <si>
    <t>fel-2</t>
  </si>
  <si>
    <t>x 2 typing</t>
  </si>
  <si>
    <t>fel-20</t>
  </si>
  <si>
    <t xml:space="preserve"> x 22 photocopies</t>
  </si>
  <si>
    <t>binding</t>
  </si>
  <si>
    <t>jos-1</t>
  </si>
  <si>
    <t>x 1 typing</t>
  </si>
  <si>
    <t>jos-4</t>
  </si>
  <si>
    <t>x 34 photocopies</t>
  </si>
  <si>
    <t>jos-11</t>
  </si>
  <si>
    <t>x 3 folders</t>
  </si>
  <si>
    <t>jos-12</t>
  </si>
  <si>
    <t>x 10 carton paper</t>
  </si>
  <si>
    <t>jos-13</t>
  </si>
  <si>
    <t>x 19 photocopies</t>
  </si>
  <si>
    <t>rol-1</t>
  </si>
  <si>
    <t>x 23 photocopies</t>
  </si>
  <si>
    <t>rol-2</t>
  </si>
  <si>
    <t>x 80 photocopy</t>
  </si>
  <si>
    <t>rol-4a</t>
  </si>
  <si>
    <t>lawyer fees</t>
  </si>
  <si>
    <t>aim-4a</t>
  </si>
  <si>
    <t>Me Tambe</t>
  </si>
  <si>
    <t>aim-21</t>
  </si>
  <si>
    <t>aim-22</t>
  </si>
  <si>
    <t>al-1a</t>
  </si>
  <si>
    <t>al-3a</t>
  </si>
  <si>
    <t>al-3b</t>
  </si>
  <si>
    <t>fel-5</t>
  </si>
  <si>
    <t>Me Tum</t>
  </si>
  <si>
    <t>fel-8</t>
  </si>
  <si>
    <t>x 50 legal CD's</t>
  </si>
  <si>
    <t>aim-9a</t>
  </si>
  <si>
    <t>Sensitisation material</t>
  </si>
  <si>
    <t>postage</t>
  </si>
  <si>
    <t>PV from Abongmbang</t>
  </si>
  <si>
    <t>legal kits</t>
  </si>
  <si>
    <t>fel-14</t>
  </si>
  <si>
    <t>Nya Aime</t>
  </si>
  <si>
    <t>bonus</t>
  </si>
  <si>
    <t>Alain Bernard</t>
  </si>
  <si>
    <t xml:space="preserve">Josias Sipehovo  Mentchebong  </t>
  </si>
  <si>
    <t>personel</t>
  </si>
  <si>
    <t>Vincent</t>
  </si>
  <si>
    <t>phone-8</t>
  </si>
  <si>
    <t>phone-28</t>
  </si>
  <si>
    <t>phone-44</t>
  </si>
  <si>
    <t>phone-56</t>
  </si>
  <si>
    <t>phone-68</t>
  </si>
  <si>
    <t>phone-115</t>
  </si>
  <si>
    <t>phone-137</t>
  </si>
  <si>
    <t>phone-157</t>
  </si>
  <si>
    <t>phone-167</t>
  </si>
  <si>
    <t>phone-177</t>
  </si>
  <si>
    <t>phone-187-187a</t>
  </si>
  <si>
    <t>phone-210</t>
  </si>
  <si>
    <t>phone-228-229</t>
  </si>
  <si>
    <t>phone-254</t>
  </si>
  <si>
    <t>phone-269-270</t>
  </si>
  <si>
    <t>phone-292</t>
  </si>
  <si>
    <t>phone-312-313</t>
  </si>
  <si>
    <t>phone-318</t>
  </si>
  <si>
    <t>phone-340</t>
  </si>
  <si>
    <t>phone-359</t>
  </si>
  <si>
    <t>phone-381-382</t>
  </si>
  <si>
    <t>phone-399</t>
  </si>
  <si>
    <t>phone-434-435</t>
  </si>
  <si>
    <t>phone-448</t>
  </si>
  <si>
    <t>Eric</t>
  </si>
  <si>
    <t>phone-9</t>
  </si>
  <si>
    <t>phone-26</t>
  </si>
  <si>
    <t>phone-42</t>
  </si>
  <si>
    <t>phone-57</t>
  </si>
  <si>
    <t>phone-75</t>
  </si>
  <si>
    <t>phone-94</t>
  </si>
  <si>
    <t>phone-95</t>
  </si>
  <si>
    <t>phone-116</t>
  </si>
  <si>
    <t>phone-139</t>
  </si>
  <si>
    <t>phone-158-159</t>
  </si>
  <si>
    <t>phone-169</t>
  </si>
  <si>
    <t>phone-182</t>
  </si>
  <si>
    <t>phone-199</t>
  </si>
  <si>
    <t>phone-211</t>
  </si>
  <si>
    <t>phone-212</t>
  </si>
  <si>
    <t>phone-237</t>
  </si>
  <si>
    <t>phone-278</t>
  </si>
  <si>
    <t>phone-289-290</t>
  </si>
  <si>
    <t>phone-321</t>
  </si>
  <si>
    <t>phone-341</t>
  </si>
  <si>
    <t>phone-363</t>
  </si>
  <si>
    <t>phone-376</t>
  </si>
  <si>
    <t>phone-398</t>
  </si>
  <si>
    <t>phone-419-420</t>
  </si>
  <si>
    <t>phone-449</t>
  </si>
  <si>
    <t>Anna</t>
  </si>
  <si>
    <t>phone-5</t>
  </si>
  <si>
    <t>phone-25</t>
  </si>
  <si>
    <t>phone-38</t>
  </si>
  <si>
    <t>phone-58</t>
  </si>
  <si>
    <t>phone-73</t>
  </si>
  <si>
    <t>phone-96</t>
  </si>
  <si>
    <t>phone-117</t>
  </si>
  <si>
    <t>phone-136</t>
  </si>
  <si>
    <t>phone-154</t>
  </si>
  <si>
    <t>phone-168</t>
  </si>
  <si>
    <t>phone-180</t>
  </si>
  <si>
    <t>phone-198</t>
  </si>
  <si>
    <t>phone-231</t>
  </si>
  <si>
    <t>phone-259</t>
  </si>
  <si>
    <t>phone-279-280</t>
  </si>
  <si>
    <t>phone-294</t>
  </si>
  <si>
    <t>phone-307</t>
  </si>
  <si>
    <t>phone-322</t>
  </si>
  <si>
    <t>phone-362</t>
  </si>
  <si>
    <t>phone-374</t>
  </si>
  <si>
    <t>phone-392</t>
  </si>
  <si>
    <t>phone-431</t>
  </si>
  <si>
    <t>phone-447</t>
  </si>
  <si>
    <t>Serge</t>
  </si>
  <si>
    <t>phone-148</t>
  </si>
  <si>
    <t>phone-192</t>
  </si>
  <si>
    <t>phone-236</t>
  </si>
  <si>
    <t>phone-319</t>
  </si>
  <si>
    <t>x1 hr internet</t>
  </si>
  <si>
    <t>media</t>
  </si>
  <si>
    <t>eri-11</t>
  </si>
  <si>
    <t>Yaounde -Douala</t>
  </si>
  <si>
    <t>traveling expenses</t>
  </si>
  <si>
    <t>eri-12</t>
  </si>
  <si>
    <t>eri-17</t>
  </si>
  <si>
    <t>inter-city transport</t>
  </si>
  <si>
    <t>eri-14</t>
  </si>
  <si>
    <t>eri-r</t>
  </si>
  <si>
    <t>eri-16</t>
  </si>
  <si>
    <t>ann-r</t>
  </si>
  <si>
    <t>24/6</t>
  </si>
  <si>
    <t>28/6</t>
  </si>
  <si>
    <t>vin-r</t>
  </si>
  <si>
    <t>vincent</t>
  </si>
  <si>
    <t>Bonuses scaled to result</t>
  </si>
  <si>
    <t>Cameroon Tribune newspaper E</t>
  </si>
  <si>
    <t xml:space="preserve">Abong Mbang elephant trunk arrest </t>
  </si>
  <si>
    <t>radio news flash E</t>
  </si>
  <si>
    <t>radio news flash F</t>
  </si>
  <si>
    <t>chimp arrest bengbis - South</t>
  </si>
  <si>
    <t>TV news feature E</t>
  </si>
  <si>
    <t>chimp arrest Bengbis</t>
  </si>
  <si>
    <t>chimp arrest Bengbis - South</t>
  </si>
  <si>
    <t xml:space="preserve">Brazil - 21th conference of INTERPOL </t>
  </si>
  <si>
    <t>Le Liberal newspaper F</t>
  </si>
  <si>
    <t>chimp arrest in Donga Mantung</t>
  </si>
  <si>
    <t>Douala arrest 3 dealers in elephant tusks</t>
  </si>
  <si>
    <t>Mutation newspaper F</t>
  </si>
  <si>
    <t>radio talk show E</t>
  </si>
  <si>
    <t>internet wildlife trade  Buea</t>
  </si>
  <si>
    <t>internet wildlife trade in Bamenda</t>
  </si>
  <si>
    <t>leopard skin arrest in Bafoussam</t>
  </si>
  <si>
    <t>Guardian post newspaper E</t>
  </si>
  <si>
    <t>leopard skin arrest Bafoussam</t>
  </si>
  <si>
    <t>Mamfe elephant dealers in court</t>
  </si>
  <si>
    <t>Mamfe elephant dealers sentenced</t>
  </si>
  <si>
    <t>D'la prosecution of chimp dealers</t>
  </si>
  <si>
    <t>Douala chimp dealers prosecution</t>
  </si>
  <si>
    <t>Editting cost</t>
  </si>
  <si>
    <t>x1 cd production</t>
  </si>
  <si>
    <t>Bengbis -arrest of wildlife traffickers in chimp</t>
  </si>
  <si>
    <t>vin-3</t>
  </si>
  <si>
    <t>September Recordings</t>
  </si>
  <si>
    <t>recording of radio news flashes, features and talk show</t>
  </si>
  <si>
    <t>x500 brunchure</t>
  </si>
  <si>
    <t>ann-11</t>
  </si>
  <si>
    <t>1 page fax</t>
  </si>
  <si>
    <t>ann-1</t>
  </si>
  <si>
    <t>x18 news papers</t>
  </si>
  <si>
    <t>ann-2</t>
  </si>
  <si>
    <t>1 page  fax</t>
  </si>
  <si>
    <t>ann-4</t>
  </si>
  <si>
    <t>mini dv cassette</t>
  </si>
  <si>
    <t>ann-5</t>
  </si>
  <si>
    <t>ann-5a</t>
  </si>
  <si>
    <t>x10 DVD</t>
  </si>
  <si>
    <t>ann-6</t>
  </si>
  <si>
    <t>x5 A4 envelop</t>
  </si>
  <si>
    <t>ann-12</t>
  </si>
  <si>
    <t>ann-15</t>
  </si>
  <si>
    <t>x10 CD rom</t>
  </si>
  <si>
    <t>ann-16</t>
  </si>
  <si>
    <t>ann-17</t>
  </si>
  <si>
    <t>x 4 photocopy</t>
  </si>
  <si>
    <t>eri-1</t>
  </si>
  <si>
    <t>x5 picture print</t>
  </si>
  <si>
    <t>eri-2</t>
  </si>
  <si>
    <t>x 38 photocopy</t>
  </si>
  <si>
    <t>eri-3</t>
  </si>
  <si>
    <t>x 15 photocopy</t>
  </si>
  <si>
    <t>eri-4</t>
  </si>
  <si>
    <t>x10 audio cassette</t>
  </si>
  <si>
    <t>eri-5</t>
  </si>
  <si>
    <t>x12 picture print</t>
  </si>
  <si>
    <t>eri-6</t>
  </si>
  <si>
    <t>x 2 mini dv casstres</t>
  </si>
  <si>
    <t>eri-13</t>
  </si>
  <si>
    <t>x 8 photos</t>
  </si>
  <si>
    <t>eri-15</t>
  </si>
  <si>
    <t>29/6</t>
  </si>
  <si>
    <t>x 4 batteries</t>
  </si>
  <si>
    <t>eri-18</t>
  </si>
  <si>
    <t>x2 page fax</t>
  </si>
  <si>
    <t>eri-19</t>
  </si>
  <si>
    <t xml:space="preserve">x3 page printing </t>
  </si>
  <si>
    <t>vin-1</t>
  </si>
  <si>
    <t>x20 photocopy</t>
  </si>
  <si>
    <t>vin-2</t>
  </si>
  <si>
    <t>x35 photocopy</t>
  </si>
  <si>
    <t>vin-4</t>
  </si>
  <si>
    <t>x180 photocopy</t>
  </si>
  <si>
    <t>vin-5</t>
  </si>
  <si>
    <t>x360 photocopy</t>
  </si>
  <si>
    <t>C.A.R</t>
  </si>
  <si>
    <t>ann-7</t>
  </si>
  <si>
    <t>x347 photocopy</t>
  </si>
  <si>
    <t>ann-8</t>
  </si>
  <si>
    <t>16/10</t>
  </si>
  <si>
    <t>x3 binding</t>
  </si>
  <si>
    <t>x10 card board paper</t>
  </si>
  <si>
    <t>ann-9</t>
  </si>
  <si>
    <t>x20 envelop</t>
  </si>
  <si>
    <t>ann-10</t>
  </si>
  <si>
    <t>x100 plastic sleeves</t>
  </si>
  <si>
    <t>ann-13</t>
  </si>
  <si>
    <t>ann-14</t>
  </si>
  <si>
    <t>x 16 card board paper</t>
  </si>
  <si>
    <t>Development assistant</t>
  </si>
  <si>
    <t>Phone International</t>
  </si>
  <si>
    <t>Policy and external relations</t>
  </si>
  <si>
    <t>Congo</t>
  </si>
  <si>
    <t>phone-2</t>
  </si>
  <si>
    <t>phone-24</t>
  </si>
  <si>
    <t>UK</t>
  </si>
  <si>
    <t>phone-37</t>
  </si>
  <si>
    <t>France</t>
  </si>
  <si>
    <t>phone-76</t>
  </si>
  <si>
    <t>phone-142-143</t>
  </si>
  <si>
    <t>phone-173</t>
  </si>
  <si>
    <t>phone-235</t>
  </si>
  <si>
    <t>Brazil</t>
  </si>
  <si>
    <t>phone-244-245</t>
  </si>
  <si>
    <t>RCA</t>
  </si>
  <si>
    <t>arrey-18</t>
  </si>
  <si>
    <t>arrey</t>
  </si>
  <si>
    <t>RCA Logo</t>
  </si>
  <si>
    <t>arrey-26</t>
  </si>
  <si>
    <t>CAR</t>
  </si>
  <si>
    <t>phone-230</t>
  </si>
  <si>
    <t>phone-250-251</t>
  </si>
  <si>
    <t>phone-284</t>
  </si>
  <si>
    <t>phone-285-7</t>
  </si>
  <si>
    <t>phone-288</t>
  </si>
  <si>
    <t>phone-311</t>
  </si>
  <si>
    <t>phone-326</t>
  </si>
  <si>
    <t>phone-327</t>
  </si>
  <si>
    <t>phone-328</t>
  </si>
  <si>
    <t>phone-348</t>
  </si>
  <si>
    <t>phone-364</t>
  </si>
  <si>
    <t>phone-367</t>
  </si>
  <si>
    <t>phone-370</t>
  </si>
  <si>
    <t>phone-371</t>
  </si>
  <si>
    <t>phone-372</t>
  </si>
  <si>
    <t>phone-383-384</t>
  </si>
  <si>
    <t>phone-387</t>
  </si>
  <si>
    <t>phone-405</t>
  </si>
  <si>
    <t>phone-406</t>
  </si>
  <si>
    <t>phone-407</t>
  </si>
  <si>
    <t>phone-442</t>
  </si>
  <si>
    <t>phone-443</t>
  </si>
  <si>
    <t>phone-444</t>
  </si>
  <si>
    <t>phone-454</t>
  </si>
  <si>
    <t>phone-455</t>
  </si>
  <si>
    <t>phone-459</t>
  </si>
  <si>
    <t>phone-460</t>
  </si>
  <si>
    <t>phone-461</t>
  </si>
  <si>
    <t>phone-462</t>
  </si>
  <si>
    <t>phone-463</t>
  </si>
  <si>
    <t>CAR-Replication of LAGA</t>
  </si>
  <si>
    <t>Hr-internet 9.8</t>
  </si>
  <si>
    <t xml:space="preserve"> Visa Congo DRC </t>
  </si>
  <si>
    <t>policy and external relation</t>
  </si>
  <si>
    <t>Ofir-2</t>
  </si>
  <si>
    <t>Ofir</t>
  </si>
  <si>
    <t>x 594 photocopies</t>
  </si>
  <si>
    <t>x2 Fax</t>
  </si>
  <si>
    <t>arrey-32</t>
  </si>
  <si>
    <t>USA</t>
  </si>
  <si>
    <t>arrey-21</t>
  </si>
  <si>
    <t>fax</t>
  </si>
  <si>
    <t>BRAZIL</t>
  </si>
  <si>
    <t xml:space="preserve">21th conference of INTERPOL </t>
  </si>
  <si>
    <t>phone international</t>
  </si>
  <si>
    <t>policy and external relations</t>
  </si>
  <si>
    <t>Interpol</t>
  </si>
  <si>
    <t>al-7</t>
  </si>
  <si>
    <t>al-10a</t>
  </si>
  <si>
    <t>al-11</t>
  </si>
  <si>
    <t>al-10</t>
  </si>
  <si>
    <t>Visa fees</t>
  </si>
  <si>
    <t>yde-dla</t>
  </si>
  <si>
    <t>D'la Brazil-D'la air ticket</t>
  </si>
  <si>
    <t>al-1c</t>
  </si>
  <si>
    <t>airport tax</t>
  </si>
  <si>
    <t>al-13</t>
  </si>
  <si>
    <t>Inter-city transport</t>
  </si>
  <si>
    <t>special taxi</t>
  </si>
  <si>
    <t>Hotel reservation</t>
  </si>
  <si>
    <t>al-1b</t>
  </si>
  <si>
    <t>al-8</t>
  </si>
  <si>
    <t>al-12</t>
  </si>
  <si>
    <t>laptop adapter</t>
  </si>
  <si>
    <t>amazon tour</t>
  </si>
  <si>
    <t>al-9</t>
  </si>
  <si>
    <t>Exchange commission</t>
  </si>
  <si>
    <t>al-14</t>
  </si>
  <si>
    <t>phone-3-4</t>
  </si>
  <si>
    <t>phone-18-19</t>
  </si>
  <si>
    <t>phone-33-33a</t>
  </si>
  <si>
    <t>phone-51</t>
  </si>
  <si>
    <t>phone-77</t>
  </si>
  <si>
    <t>phone-82</t>
  </si>
  <si>
    <t>phone-87</t>
  </si>
  <si>
    <t>phone-110-111</t>
  </si>
  <si>
    <t>phone-133</t>
  </si>
  <si>
    <t>phone-165</t>
  </si>
  <si>
    <t>phone-175</t>
  </si>
  <si>
    <t>phone-196</t>
  </si>
  <si>
    <t>phone-221</t>
  </si>
  <si>
    <t>phone-238</t>
  </si>
  <si>
    <t>phone-252</t>
  </si>
  <si>
    <t>phone-271-272</t>
  </si>
  <si>
    <t>management</t>
  </si>
  <si>
    <t>Ofir-r</t>
  </si>
  <si>
    <t>Director</t>
  </si>
  <si>
    <t>salary</t>
  </si>
  <si>
    <t>Emeline</t>
  </si>
  <si>
    <t>phone-21</t>
  </si>
  <si>
    <t>phone-31-32</t>
  </si>
  <si>
    <t>phone-49-50</t>
  </si>
  <si>
    <t>phone-88-89</t>
  </si>
  <si>
    <t>phone-106-107</t>
  </si>
  <si>
    <t>phone-130-131</t>
  </si>
  <si>
    <t>phone-149-149a</t>
  </si>
  <si>
    <t>phone-160</t>
  </si>
  <si>
    <t>phone-189-190</t>
  </si>
  <si>
    <t>phone-208-209</t>
  </si>
  <si>
    <t>phone-232</t>
  </si>
  <si>
    <t>phone-263</t>
  </si>
  <si>
    <t>phone-267-268</t>
  </si>
  <si>
    <t>phone-297-298</t>
  </si>
  <si>
    <t>phone-310</t>
  </si>
  <si>
    <t>phone-324-325</t>
  </si>
  <si>
    <t>phone-346-347</t>
  </si>
  <si>
    <t>phone-385-386</t>
  </si>
  <si>
    <t>phone-433-433a</t>
  </si>
  <si>
    <t>phone-464</t>
  </si>
  <si>
    <t>Arrey</t>
  </si>
  <si>
    <t>phone-11</t>
  </si>
  <si>
    <t>phone-15</t>
  </si>
  <si>
    <t>phone-39</t>
  </si>
  <si>
    <t>phone-64</t>
  </si>
  <si>
    <t>phone-79</t>
  </si>
  <si>
    <t>phone-86</t>
  </si>
  <si>
    <t>phone-114</t>
  </si>
  <si>
    <t>phone-122-123</t>
  </si>
  <si>
    <t>phone-153</t>
  </si>
  <si>
    <t>phone-161</t>
  </si>
  <si>
    <t>phone-179</t>
  </si>
  <si>
    <t>phone-193</t>
  </si>
  <si>
    <t>phone-207</t>
  </si>
  <si>
    <t>phone-240</t>
  </si>
  <si>
    <t>phone-253</t>
  </si>
  <si>
    <t>phone-273</t>
  </si>
  <si>
    <t>phone-282-283</t>
  </si>
  <si>
    <t>phone-303</t>
  </si>
  <si>
    <t>phone-304</t>
  </si>
  <si>
    <t>phone-323</t>
  </si>
  <si>
    <t>phone-337</t>
  </si>
  <si>
    <t>phone-361</t>
  </si>
  <si>
    <t>phone-378</t>
  </si>
  <si>
    <t>phone-391</t>
  </si>
  <si>
    <t>phone-404</t>
  </si>
  <si>
    <t>phone-415</t>
  </si>
  <si>
    <t>phone-421-422</t>
  </si>
  <si>
    <t>phone-445</t>
  </si>
  <si>
    <t>Laga family</t>
  </si>
  <si>
    <t>arrey-9</t>
  </si>
  <si>
    <t>Douala-Melon</t>
  </si>
  <si>
    <t>arrey-r</t>
  </si>
  <si>
    <t>Melon-Mbangem</t>
  </si>
  <si>
    <t>Mbangem-Melon</t>
  </si>
  <si>
    <t>Melong-Yaounde</t>
  </si>
  <si>
    <t>arrey-11</t>
  </si>
  <si>
    <t>Eme-r</t>
  </si>
  <si>
    <t>x2 hrs taxi</t>
  </si>
  <si>
    <t>x1 hrs taxi</t>
  </si>
  <si>
    <t>arrey-10</t>
  </si>
  <si>
    <t>Eme-1</t>
  </si>
  <si>
    <t>Eme-3</t>
  </si>
  <si>
    <t>Eme-4</t>
  </si>
  <si>
    <t>Eme-5</t>
  </si>
  <si>
    <t>Toilet tissues</t>
  </si>
  <si>
    <t>arrey-1</t>
  </si>
  <si>
    <t>x1 black ink</t>
  </si>
  <si>
    <t>arrey-5</t>
  </si>
  <si>
    <t>x1 rim of papers</t>
  </si>
  <si>
    <t>arrey-7</t>
  </si>
  <si>
    <t>x6 Photocopies</t>
  </si>
  <si>
    <t>arrey-8</t>
  </si>
  <si>
    <t>x11 Badge</t>
  </si>
  <si>
    <t>arrey-15</t>
  </si>
  <si>
    <t>x2 A4 envelopes</t>
  </si>
  <si>
    <t>arrey-16</t>
  </si>
  <si>
    <t>x12 A5 envelopes</t>
  </si>
  <si>
    <t>x12 A6 envelopes</t>
  </si>
  <si>
    <t>x10 pens</t>
  </si>
  <si>
    <t>x12 Folder</t>
  </si>
  <si>
    <t>arrey-22</t>
  </si>
  <si>
    <t>x1 Colour ink</t>
  </si>
  <si>
    <t>X2L flour cleaning liquid</t>
  </si>
  <si>
    <t>arrey-30</t>
  </si>
  <si>
    <t>x2L Liquid soap</t>
  </si>
  <si>
    <t>Air freshner</t>
  </si>
  <si>
    <t>Sponge</t>
  </si>
  <si>
    <t>gabbage bags</t>
  </si>
  <si>
    <t>Plate cleaning liquid</t>
  </si>
  <si>
    <t>arrey-31</t>
  </si>
  <si>
    <t>x 1bulb</t>
  </si>
  <si>
    <t>fel-1</t>
  </si>
  <si>
    <t>x1578 photocopy</t>
  </si>
  <si>
    <t>ann-3</t>
  </si>
  <si>
    <t>x9 binding</t>
  </si>
  <si>
    <t>projector hire</t>
  </si>
  <si>
    <t>eri-7</t>
  </si>
  <si>
    <t>eri-8</t>
  </si>
  <si>
    <t>x 5 bulbs</t>
  </si>
  <si>
    <t>eri-9</t>
  </si>
  <si>
    <t>eri-10</t>
  </si>
  <si>
    <t>Transfer fees</t>
  </si>
  <si>
    <t>Express Union</t>
  </si>
  <si>
    <t>arrey-2</t>
  </si>
  <si>
    <t>arrey-3</t>
  </si>
  <si>
    <t>arrey-4</t>
  </si>
  <si>
    <t>arrey-6</t>
  </si>
  <si>
    <t>arrey-12</t>
  </si>
  <si>
    <t>arrey-13</t>
  </si>
  <si>
    <t>arrey-14</t>
  </si>
  <si>
    <t>arrey-16a</t>
  </si>
  <si>
    <t>arrey-17</t>
  </si>
  <si>
    <t>arrey-19</t>
  </si>
  <si>
    <t>arrey-20</t>
  </si>
  <si>
    <t>arrey-23</t>
  </si>
  <si>
    <t>arrey-24</t>
  </si>
  <si>
    <t>arrey-25</t>
  </si>
  <si>
    <t>arrey-27</t>
  </si>
  <si>
    <t>arrey-28</t>
  </si>
  <si>
    <t>arrey-29</t>
  </si>
  <si>
    <t>arrey-33</t>
  </si>
  <si>
    <t>arrey-34</t>
  </si>
  <si>
    <t>arrey-35</t>
  </si>
  <si>
    <t>arrey-36</t>
  </si>
  <si>
    <t>arrey-37</t>
  </si>
  <si>
    <t>arrey-38</t>
  </si>
  <si>
    <t>arrey-39</t>
  </si>
  <si>
    <t>arrey-40</t>
  </si>
  <si>
    <t>arrey-41</t>
  </si>
  <si>
    <t>arrey-42</t>
  </si>
  <si>
    <t>arrey-43</t>
  </si>
  <si>
    <t>arrey-44</t>
  </si>
  <si>
    <t>arrey-45</t>
  </si>
  <si>
    <t>arrey-46</t>
  </si>
  <si>
    <t>arrey-47</t>
  </si>
  <si>
    <t>arrey-48</t>
  </si>
  <si>
    <t>arrey-49</t>
  </si>
  <si>
    <t>arrey-50</t>
  </si>
  <si>
    <t>arrey-51</t>
  </si>
  <si>
    <t>arrey-52</t>
  </si>
  <si>
    <t>arrey-53</t>
  </si>
  <si>
    <t>August Alarm</t>
  </si>
  <si>
    <t>G4 Security</t>
  </si>
  <si>
    <t>Hr-Alarm 9.8</t>
  </si>
  <si>
    <t>September Alarm</t>
  </si>
  <si>
    <t>Hr-Alarm 9.9</t>
  </si>
  <si>
    <t>x17 night watch</t>
  </si>
  <si>
    <t>Eme-6</t>
  </si>
  <si>
    <t>Night watch</t>
  </si>
  <si>
    <t>Director traveled to CAR</t>
  </si>
  <si>
    <t>Bank charges</t>
  </si>
  <si>
    <t>UNICS</t>
  </si>
  <si>
    <t>31/9</t>
  </si>
  <si>
    <t>Afriland</t>
  </si>
  <si>
    <t>Rent</t>
  </si>
  <si>
    <t>Rent + Bills</t>
  </si>
  <si>
    <t>Hr-Rent-9.8</t>
  </si>
  <si>
    <t>Hr-Rent-9.9</t>
  </si>
  <si>
    <t>water-SNEC</t>
  </si>
  <si>
    <t>Hr-water-9.9</t>
  </si>
  <si>
    <t>Electricity-SONEL</t>
  </si>
  <si>
    <t>Hr-Electricity-9.9</t>
  </si>
  <si>
    <t>Rent + bills</t>
  </si>
  <si>
    <t xml:space="preserve">      TOTAL EXPENDITURE SEPTEMBER</t>
  </si>
  <si>
    <t>AmountCFA</t>
  </si>
  <si>
    <t>Donor</t>
  </si>
  <si>
    <t>BornFree Foundation</t>
  </si>
  <si>
    <t>Used</t>
  </si>
  <si>
    <t>September</t>
  </si>
  <si>
    <t>FWS</t>
  </si>
  <si>
    <t>NEU Foundation</t>
  </si>
  <si>
    <t>ARCUS Foundation</t>
  </si>
  <si>
    <t>SFS France</t>
  </si>
  <si>
    <t>Parrot Trust</t>
  </si>
  <si>
    <t>TOTAL</t>
  </si>
  <si>
    <t>BornFree</t>
  </si>
  <si>
    <t>Donated July</t>
  </si>
  <si>
    <t>Used July</t>
  </si>
  <si>
    <t>Used August</t>
  </si>
  <si>
    <t>Passing to September  09</t>
  </si>
  <si>
    <t>US FWS</t>
  </si>
  <si>
    <t>Used June</t>
  </si>
  <si>
    <t>Used September</t>
  </si>
  <si>
    <t>Passing to October  09</t>
  </si>
  <si>
    <t>Donated  April</t>
  </si>
  <si>
    <t>Used April</t>
  </si>
  <si>
    <t>Used May</t>
  </si>
  <si>
    <t>Donated September</t>
  </si>
  <si>
    <t>Donated August</t>
  </si>
  <si>
    <t>Passing to October 09</t>
  </si>
  <si>
    <t xml:space="preserve">             </t>
  </si>
  <si>
    <t>ARCUS FOUNDATION</t>
  </si>
  <si>
    <t>Real Ex Rate=450</t>
  </si>
  <si>
    <t>Money transferred to the Bank</t>
  </si>
  <si>
    <t>Bank Ex Rate=454,596</t>
  </si>
  <si>
    <t>Bank commission+tax</t>
  </si>
  <si>
    <t>Transaction to the account</t>
  </si>
  <si>
    <t>Bank Ex Rate=439,506</t>
  </si>
  <si>
    <t>24 inv, 7 Regions</t>
  </si>
  <si>
    <t>3 Operations, 2 in Cameroon, 1 in Bagui</t>
  </si>
  <si>
    <t>follow up 37 cases 16 locked subjects</t>
  </si>
  <si>
    <t xml:space="preserve">54 media pieces </t>
  </si>
  <si>
    <t xml:space="preserve"> INTERPOL Conference Brazil/CAR </t>
  </si>
  <si>
    <t>x1 packet envelopes</t>
  </si>
  <si>
    <t>$1=450CFA</t>
  </si>
  <si>
    <t>Visa de sortie</t>
  </si>
  <si>
    <t>office preparation</t>
  </si>
  <si>
    <t>External assistance video</t>
  </si>
  <si>
    <t>Video footage Ivory 1 ton operations</t>
  </si>
  <si>
    <t>Central African Republic</t>
  </si>
  <si>
    <t>Replication of LAGA</t>
  </si>
  <si>
    <t>ANIMAL WELFARE INSTITUTE</t>
  </si>
  <si>
    <t>USFWS</t>
  </si>
  <si>
    <t>Bank Ex Rate=439.476</t>
  </si>
  <si>
    <t>x4 Hrs taxi</t>
  </si>
  <si>
    <t>x2L Motor oil</t>
  </si>
  <si>
    <t>x1L Motor oil</t>
  </si>
  <si>
    <t>x5L Gear box oil</t>
  </si>
  <si>
    <t>2-5/9/2009</t>
  </si>
  <si>
    <t>8-i30-r</t>
  </si>
  <si>
    <t>Garoua-WazaParc</t>
  </si>
  <si>
    <t>Waza Parc-Garou</t>
  </si>
  <si>
    <t xml:space="preserve">1 day Internet </t>
  </si>
  <si>
    <t>x4 hrs hired taxi</t>
  </si>
  <si>
    <t>4-i30-r</t>
  </si>
  <si>
    <t>LAGA Family</t>
  </si>
  <si>
    <t>Burial of i26's mother</t>
  </si>
  <si>
    <t>computer repairs</t>
  </si>
  <si>
    <t>Eme-2</t>
  </si>
  <si>
    <t>AWI</t>
  </si>
  <si>
    <t>internet wildlife scammer arrest-  Buea</t>
  </si>
  <si>
    <t>internet wildlife scammer arrest-  Bamenda</t>
  </si>
  <si>
    <t>Abong Mbang elephant trunk arrest+Gendarme</t>
  </si>
  <si>
    <t>i78</t>
  </si>
  <si>
    <t>9-i78-21</t>
  </si>
  <si>
    <t>9-i78-r</t>
  </si>
  <si>
    <t>9-i78-22</t>
  </si>
  <si>
    <t>Sensitization material</t>
  </si>
  <si>
    <t>exchange commission</t>
  </si>
  <si>
    <t>Salary of media Officer is supplemented by bonuses scaled to the results he provides</t>
  </si>
  <si>
    <t>media Officer</t>
  </si>
  <si>
    <t>Office preparation</t>
  </si>
  <si>
    <t>Office cleaner</t>
  </si>
  <si>
    <t>Inter-City Transport</t>
  </si>
  <si>
    <t>inter city Transport</t>
  </si>
  <si>
    <t>inter-city Transport</t>
  </si>
  <si>
    <t>Inter-city Transport</t>
  </si>
  <si>
    <t>Traveling Expenses</t>
  </si>
  <si>
    <t>Lodging tax</t>
  </si>
  <si>
    <t>i77</t>
  </si>
  <si>
    <t>14-i77-1</t>
  </si>
  <si>
    <t>14-i77-7</t>
  </si>
  <si>
    <t>14-i77-r</t>
  </si>
  <si>
    <t>14-i77-8</t>
  </si>
  <si>
    <t>14-i77-2</t>
  </si>
  <si>
    <t>14-i77-3</t>
  </si>
  <si>
    <t>14-i77-5</t>
  </si>
  <si>
    <t>14-i77-6</t>
  </si>
  <si>
    <t>21-i77-9</t>
  </si>
  <si>
    <t>21-i77-r</t>
  </si>
  <si>
    <t>21-i77-10</t>
  </si>
  <si>
    <t>21-i77-12</t>
  </si>
  <si>
    <t>21-i77-13-14</t>
  </si>
  <si>
    <t>21-i77-15</t>
  </si>
  <si>
    <t>21-i77-18-19</t>
  </si>
  <si>
    <t>21-i77-20</t>
  </si>
  <si>
    <t>21-i77-16</t>
  </si>
  <si>
    <t>21-i77-11</t>
  </si>
  <si>
    <t>14-i77-4</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</si>
</sst>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t&quot;£&quot;#,##0_);\(\t&quot;£&quot;#,##0\)"/>
    <numFmt numFmtId="173" formatCode="\t&quot;£&quot;#,##0_);[Red]\(\t&quot;£&quot;#,##0\)"/>
    <numFmt numFmtId="174" formatCode="\t&quot;£&quot;#,##0.00_);\(\t&quot;£&quot;#,##0.00\)"/>
    <numFmt numFmtId="175" formatCode="\t&quot;£&quot;#,##0.00_);[Red]\(\t&quot;£&quot;#,##0.00\)"/>
    <numFmt numFmtId="176" formatCode="#,##0\ &quot;F&quot;;\-#,##0\ &quot;F&quot;"/>
    <numFmt numFmtId="177" formatCode="#,##0\ &quot;F&quot;;[Red]\-#,##0\ &quot;F&quot;"/>
    <numFmt numFmtId="178" formatCode="#,##0.00\ &quot;F&quot;;\-#,##0.00\ &quot;F&quot;"/>
    <numFmt numFmtId="179" formatCode="#,##0.00\ &quot;F&quot;;[Red]\-#,##0.00\ &quot;F&quot;"/>
    <numFmt numFmtId="180" formatCode="_-* #,##0\ &quot;F&quot;_-;\-* #,##0\ &quot;F&quot;_-;_-* &quot;-&quot;\ &quot;F&quot;_-;_-@_-"/>
    <numFmt numFmtId="181" formatCode="_-* #,##0\ _F_-;\-* #,##0\ _F_-;_-* &quot;-&quot;\ _F_-;_-@_-"/>
    <numFmt numFmtId="182" formatCode="_-* #,##0.00\ &quot;F&quot;_-;\-* #,##0.00\ &quot;F&quot;_-;_-* &quot;-&quot;??\ &quot;F&quot;_-;_-@_-"/>
    <numFmt numFmtId="183" formatCode="_-* #,##0.00\ _F_-;\-* #,##0.00\ _F_-;_-* &quot;-&quot;??\ _F_-;_-@_-"/>
    <numFmt numFmtId="184" formatCode="&quot;₪&quot;\ #,##0;&quot;₪&quot;\ \-#,##0"/>
    <numFmt numFmtId="185" formatCode="&quot;₪&quot;\ #,##0;[Red]&quot;₪&quot;\ \-#,##0"/>
    <numFmt numFmtId="186" formatCode="&quot;₪&quot;\ #,##0.00;&quot;₪&quot;\ \-#,##0.00"/>
    <numFmt numFmtId="187" formatCode="&quot;₪&quot;\ #,##0.00;[Red]&quot;₪&quot;\ \-#,##0.00"/>
    <numFmt numFmtId="188" formatCode="_ &quot;₪&quot;\ * #,##0_ ;_ &quot;₪&quot;\ * \-#,##0_ ;_ &quot;₪&quot;\ * &quot;-&quot;_ ;_ @_ "/>
    <numFmt numFmtId="189" formatCode="_ * #,##0_ ;_ * \-#,##0_ ;_ * &quot;-&quot;_ ;_ @_ "/>
    <numFmt numFmtId="190" formatCode="_ &quot;₪&quot;\ * #,##0.00_ ;_ &quot;₪&quot;\ * \-#,##0.00_ ;_ &quot;₪&quot;\ * &quot;-&quot;??_ ;_ @_ "/>
    <numFmt numFmtId="191" formatCode="_ * #,##0.00_ ;_ * \-#,##0.00_ ;_ * &quot;-&quot;??_ ;_ @_ "/>
    <numFmt numFmtId="192" formatCode="m/d"/>
    <numFmt numFmtId="193" formatCode="m/d/yy"/>
    <numFmt numFmtId="194" formatCode="#,##0;[Red]#,##0"/>
    <numFmt numFmtId="195" formatCode="#,##0_ ;[Red]\-#,##0\ "/>
    <numFmt numFmtId="196" formatCode="[$$-409]#,##0.0;[Red][$$-409]#,##0.0"/>
    <numFmt numFmtId="197" formatCode="[$$-409]#,##0;[Red][$$-409]#,##0"/>
    <numFmt numFmtId="198" formatCode="&quot;$&quot;#,##0"/>
    <numFmt numFmtId="199" formatCode="#,##0.00;[Red]#,##0.00"/>
    <numFmt numFmtId="200" formatCode="#,##0.000"/>
    <numFmt numFmtId="201" formatCode="#,##0.0"/>
    <numFmt numFmtId="202" formatCode="[$€-2]\ #,##0"/>
  </numFmts>
  <fonts count="43">
    <font>
      <sz val="10"/>
      <name val="Arial"/>
      <family val="0"/>
    </font>
    <font>
      <b/>
      <sz val="10"/>
      <name val="Arial"/>
      <family val="2"/>
    </font>
    <font>
      <sz val="10"/>
      <color indexed="12"/>
      <name val="Arial"/>
      <family val="2"/>
    </font>
    <font>
      <b/>
      <sz val="12"/>
      <name val="Arial"/>
      <family val="2"/>
    </font>
    <font>
      <b/>
      <sz val="12"/>
      <name val="Times New Roman"/>
      <family val="1"/>
    </font>
    <font>
      <sz val="12"/>
      <name val="Times New Roman"/>
      <family val="1"/>
    </font>
    <font>
      <sz val="10"/>
      <color indexed="22"/>
      <name val="Arial"/>
      <family val="2"/>
    </font>
    <font>
      <b/>
      <sz val="10"/>
      <color indexed="22"/>
      <name val="Arial"/>
      <family val="2"/>
    </font>
    <font>
      <sz val="9"/>
      <name val="Arial"/>
      <family val="2"/>
    </font>
    <font>
      <b/>
      <sz val="8"/>
      <name val="Tahoma"/>
      <family val="0"/>
    </font>
    <font>
      <sz val="8"/>
      <name val="Tahoma"/>
      <family val="0"/>
    </font>
    <font>
      <sz val="10"/>
      <color indexed="8"/>
      <name val="Arial"/>
      <family val="2"/>
    </font>
    <font>
      <sz val="10"/>
      <color indexed="10"/>
      <name val="Arial"/>
      <family val="2"/>
    </font>
    <font>
      <sz val="10"/>
      <color indexed="14"/>
      <name val="Arial"/>
      <family val="0"/>
    </font>
    <font>
      <b/>
      <sz val="9"/>
      <name val="Tahoma"/>
      <family val="0"/>
    </font>
    <font>
      <sz val="9"/>
      <name val="Tahoma"/>
      <family val="0"/>
    </font>
    <font>
      <sz val="8"/>
      <name val="Arial"/>
      <family val="0"/>
    </font>
    <font>
      <sz val="10"/>
      <color indexed="60"/>
      <name val="Arial"/>
      <family val="2"/>
    </font>
    <font>
      <sz val="10"/>
      <color indexed="53"/>
      <name val="Arial"/>
      <family val="0"/>
    </font>
    <font>
      <sz val="10"/>
      <color indexed="50"/>
      <name val="Arial"/>
      <family val="2"/>
    </font>
    <font>
      <sz val="10"/>
      <color indexed="20"/>
      <name val="Arial"/>
      <family val="2"/>
    </font>
    <font>
      <sz val="8"/>
      <color indexed="53"/>
      <name val="Arial"/>
      <family val="0"/>
    </font>
    <font>
      <sz val="9"/>
      <color indexed="53"/>
      <name val="Arial"/>
      <family val="0"/>
    </font>
    <font>
      <sz val="8"/>
      <color indexed="14"/>
      <name val="Arial"/>
      <family val="2"/>
    </font>
    <font>
      <sz val="8"/>
      <color indexed="20"/>
      <name val="Arial"/>
      <family val="2"/>
    </font>
    <font>
      <sz val="10"/>
      <color indexed="17"/>
      <name val="Arial"/>
      <family val="2"/>
    </font>
    <font>
      <sz val="10"/>
      <color indexed="16"/>
      <name val="Arial"/>
      <family val="0"/>
    </font>
    <font>
      <sz val="8"/>
      <color indexed="16"/>
      <name val="Arial"/>
      <family val="0"/>
    </font>
    <font>
      <sz val="8"/>
      <color indexed="10"/>
      <name val="Arial"/>
      <family val="0"/>
    </font>
    <font>
      <sz val="8"/>
      <color indexed="12"/>
      <name val="Arial"/>
      <family val="0"/>
    </font>
    <font>
      <sz val="8"/>
      <color indexed="60"/>
      <name val="Arial"/>
      <family val="0"/>
    </font>
    <font>
      <b/>
      <sz val="10"/>
      <color indexed="10"/>
      <name val="Arial"/>
      <family val="2"/>
    </font>
    <font>
      <sz val="9"/>
      <color indexed="10"/>
      <name val="Arial"/>
      <family val="2"/>
    </font>
    <font>
      <sz val="9"/>
      <color indexed="12"/>
      <name val="Arial"/>
      <family val="2"/>
    </font>
    <font>
      <b/>
      <sz val="10"/>
      <color indexed="12"/>
      <name val="Arial"/>
      <family val="2"/>
    </font>
    <font>
      <b/>
      <sz val="10"/>
      <color indexed="20"/>
      <name val="Arial"/>
      <family val="2"/>
    </font>
    <font>
      <sz val="9"/>
      <color indexed="20"/>
      <name val="Arial"/>
      <family val="2"/>
    </font>
    <font>
      <sz val="10"/>
      <color indexed="40"/>
      <name val="Arial"/>
      <family val="2"/>
    </font>
    <font>
      <b/>
      <sz val="10"/>
      <color indexed="40"/>
      <name val="Arial"/>
      <family val="2"/>
    </font>
    <font>
      <sz val="9"/>
      <color indexed="40"/>
      <name val="Arial"/>
      <family val="2"/>
    </font>
    <font>
      <sz val="8"/>
      <color indexed="40"/>
      <name val="Arial"/>
      <family val="0"/>
    </font>
    <font>
      <b/>
      <sz val="10"/>
      <color indexed="14"/>
      <name val="Arial"/>
      <family val="2"/>
    </font>
    <font>
      <b/>
      <sz val="8"/>
      <name val="Arial"/>
      <family val="2"/>
    </font>
  </fonts>
  <fills count="4">
    <fill>
      <patternFill/>
    </fill>
    <fill>
      <patternFill patternType="gray125"/>
    </fill>
    <fill>
      <patternFill patternType="solid">
        <fgColor indexed="22"/>
        <bgColor indexed="64"/>
      </patternFill>
    </fill>
    <fill>
      <patternFill patternType="solid">
        <fgColor indexed="13"/>
        <bgColor indexed="64"/>
      </patternFill>
    </fill>
  </fills>
  <borders count="4">
    <border>
      <left/>
      <right/>
      <top/>
      <bottom/>
      <diagonal/>
    </border>
    <border>
      <left>
        <color indexed="63"/>
      </left>
      <right>
        <color indexed="63"/>
      </right>
      <top>
        <color indexed="63"/>
      </top>
      <bottom style="thin"/>
    </border>
    <border>
      <left>
        <color indexed="63"/>
      </left>
      <right>
        <color indexed="63"/>
      </right>
      <top style="thin"/>
      <bottom style="medium"/>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1" fontId="0" fillId="0" borderId="0" applyFont="0" applyFill="0" applyBorder="0" applyAlignment="0" applyProtection="0"/>
    <xf numFmtId="189" fontId="0" fillId="0" borderId="0" applyFont="0" applyFill="0" applyBorder="0" applyAlignment="0" applyProtection="0"/>
    <xf numFmtId="190" fontId="0" fillId="0" borderId="0" applyFont="0" applyFill="0" applyBorder="0" applyAlignment="0" applyProtection="0"/>
    <xf numFmtId="188" fontId="0" fillId="0" borderId="0" applyFon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448">
    <xf numFmtId="0" fontId="0" fillId="0" borderId="0" xfId="0" applyAlignment="1">
      <alignment/>
    </xf>
    <xf numFmtId="49" fontId="0" fillId="0" borderId="0" xfId="0" applyNumberFormat="1" applyAlignment="1">
      <alignment/>
    </xf>
    <xf numFmtId="0" fontId="0" fillId="0" borderId="0" xfId="0" applyBorder="1" applyAlignment="1">
      <alignment/>
    </xf>
    <xf numFmtId="194" fontId="1" fillId="0" borderId="0" xfId="0" applyNumberFormat="1" applyFont="1" applyAlignment="1">
      <alignment horizontal="center"/>
    </xf>
    <xf numFmtId="194" fontId="0" fillId="0" borderId="0" xfId="0" applyNumberFormat="1" applyAlignment="1">
      <alignment/>
    </xf>
    <xf numFmtId="3" fontId="0" fillId="0" borderId="0" xfId="0" applyNumberFormat="1" applyAlignment="1">
      <alignment/>
    </xf>
    <xf numFmtId="3" fontId="0" fillId="0" borderId="0" xfId="0" applyNumberFormat="1" applyAlignment="1" quotePrefix="1">
      <alignment/>
    </xf>
    <xf numFmtId="3" fontId="2" fillId="0" borderId="0" xfId="0" applyNumberFormat="1" applyFont="1" applyAlignment="1">
      <alignment/>
    </xf>
    <xf numFmtId="3" fontId="3" fillId="0" borderId="0" xfId="0" applyNumberFormat="1" applyFont="1" applyAlignment="1">
      <alignment horizontal="center"/>
    </xf>
    <xf numFmtId="49" fontId="3" fillId="0" borderId="0" xfId="0" applyNumberFormat="1" applyFont="1" applyAlignment="1">
      <alignment horizontal="center"/>
    </xf>
    <xf numFmtId="49" fontId="4" fillId="0" borderId="0" xfId="0" applyNumberFormat="1" applyFont="1" applyAlignment="1">
      <alignment horizontal="center"/>
    </xf>
    <xf numFmtId="49" fontId="0" fillId="2" borderId="0" xfId="0" applyNumberFormat="1" applyFill="1" applyAlignment="1">
      <alignment/>
    </xf>
    <xf numFmtId="49" fontId="0" fillId="0" borderId="0" xfId="0" applyNumberFormat="1" applyFill="1" applyAlignment="1">
      <alignment/>
    </xf>
    <xf numFmtId="0" fontId="0" fillId="0" borderId="0" xfId="0" applyFill="1" applyAlignment="1">
      <alignment horizontal="center"/>
    </xf>
    <xf numFmtId="194" fontId="0" fillId="0" borderId="0" xfId="0" applyNumberFormat="1" applyFill="1" applyAlignment="1">
      <alignment/>
    </xf>
    <xf numFmtId="0" fontId="0" fillId="0" borderId="0" xfId="0" applyFill="1" applyAlignment="1">
      <alignment/>
    </xf>
    <xf numFmtId="49" fontId="0" fillId="2" borderId="0" xfId="0" applyNumberFormat="1" applyFill="1" applyAlignment="1">
      <alignment horizontal="center" shrinkToFit="1"/>
    </xf>
    <xf numFmtId="49" fontId="5" fillId="0" borderId="0" xfId="0" applyNumberFormat="1" applyFont="1" applyAlignment="1">
      <alignment/>
    </xf>
    <xf numFmtId="49" fontId="0" fillId="2" borderId="0" xfId="0" applyNumberFormat="1" applyFill="1" applyAlignment="1">
      <alignment horizontal="center"/>
    </xf>
    <xf numFmtId="3" fontId="0" fillId="2" borderId="0" xfId="0" applyNumberFormat="1" applyFill="1" applyAlignment="1">
      <alignment horizontal="center"/>
    </xf>
    <xf numFmtId="194" fontId="0" fillId="2" borderId="0" xfId="0" applyNumberFormat="1" applyFill="1" applyAlignment="1">
      <alignment/>
    </xf>
    <xf numFmtId="194" fontId="6" fillId="2" borderId="0" xfId="0" applyNumberFormat="1" applyFont="1" applyFill="1" applyAlignment="1">
      <alignment/>
    </xf>
    <xf numFmtId="196" fontId="0" fillId="0" borderId="0" xfId="0" applyNumberFormat="1" applyAlignment="1">
      <alignment/>
    </xf>
    <xf numFmtId="49" fontId="0" fillId="0" borderId="1" xfId="0" applyNumberFormat="1" applyBorder="1" applyAlignment="1">
      <alignment/>
    </xf>
    <xf numFmtId="3" fontId="0" fillId="0" borderId="1" xfId="0" applyNumberFormat="1" applyBorder="1" applyAlignment="1">
      <alignment/>
    </xf>
    <xf numFmtId="194" fontId="0" fillId="0" borderId="1" xfId="0" applyNumberFormat="1" applyFont="1" applyBorder="1" applyAlignment="1">
      <alignment/>
    </xf>
    <xf numFmtId="49" fontId="0" fillId="0" borderId="1" xfId="0" applyNumberFormat="1" applyBorder="1" applyAlignment="1">
      <alignment horizontal="center" shrinkToFit="1"/>
    </xf>
    <xf numFmtId="49" fontId="0" fillId="0" borderId="0" xfId="0" applyNumberFormat="1" applyAlignment="1">
      <alignment horizontal="center"/>
    </xf>
    <xf numFmtId="3" fontId="0" fillId="0" borderId="0" xfId="0" applyNumberFormat="1" applyFill="1" applyAlignment="1">
      <alignment/>
    </xf>
    <xf numFmtId="49" fontId="0" fillId="0" borderId="0" xfId="0" applyNumberFormat="1" applyFill="1" applyAlignment="1">
      <alignment horizontal="center"/>
    </xf>
    <xf numFmtId="49" fontId="0" fillId="0" borderId="0" xfId="0" applyNumberFormat="1" applyFont="1" applyFill="1" applyAlignment="1">
      <alignment horizontal="center"/>
    </xf>
    <xf numFmtId="0" fontId="0" fillId="0" borderId="0" xfId="0" applyFill="1" applyBorder="1" applyAlignment="1">
      <alignment/>
    </xf>
    <xf numFmtId="3" fontId="0" fillId="0" borderId="0" xfId="0" applyNumberFormat="1" applyFont="1" applyAlignment="1">
      <alignment/>
    </xf>
    <xf numFmtId="49" fontId="6" fillId="0" borderId="0" xfId="0" applyNumberFormat="1" applyFont="1" applyFill="1" applyAlignment="1">
      <alignment/>
    </xf>
    <xf numFmtId="0" fontId="6" fillId="0" borderId="0" xfId="0" applyFont="1" applyFill="1" applyAlignment="1">
      <alignment/>
    </xf>
    <xf numFmtId="3" fontId="1" fillId="0" borderId="0" xfId="0" applyNumberFormat="1" applyFont="1" applyFill="1" applyAlignment="1">
      <alignment/>
    </xf>
    <xf numFmtId="49" fontId="7" fillId="0" borderId="0" xfId="0" applyNumberFormat="1" applyFont="1" applyFill="1" applyAlignment="1">
      <alignment/>
    </xf>
    <xf numFmtId="0" fontId="0" fillId="3" borderId="0" xfId="0" applyFill="1" applyAlignment="1">
      <alignment/>
    </xf>
    <xf numFmtId="49" fontId="0" fillId="0" borderId="2" xfId="0" applyNumberFormat="1" applyBorder="1" applyAlignment="1">
      <alignment/>
    </xf>
    <xf numFmtId="3" fontId="1" fillId="0" borderId="2" xfId="0" applyNumberFormat="1" applyFont="1" applyFill="1" applyBorder="1" applyAlignment="1">
      <alignment/>
    </xf>
    <xf numFmtId="49" fontId="1" fillId="0" borderId="2" xfId="0" applyNumberFormat="1" applyFont="1" applyBorder="1" applyAlignment="1">
      <alignment/>
    </xf>
    <xf numFmtId="49" fontId="0" fillId="0" borderId="2" xfId="0" applyNumberFormat="1" applyFill="1" applyBorder="1" applyAlignment="1">
      <alignment/>
    </xf>
    <xf numFmtId="49" fontId="0" fillId="0" borderId="2" xfId="0" applyNumberFormat="1" applyFont="1" applyFill="1" applyBorder="1" applyAlignment="1">
      <alignment/>
    </xf>
    <xf numFmtId="49" fontId="0" fillId="0" borderId="2" xfId="0" applyNumberFormat="1" applyBorder="1" applyAlignment="1">
      <alignment horizontal="center"/>
    </xf>
    <xf numFmtId="3" fontId="0" fillId="0" borderId="2" xfId="0" applyNumberFormat="1" applyBorder="1" applyAlignment="1">
      <alignment/>
    </xf>
    <xf numFmtId="196" fontId="0" fillId="0" borderId="2" xfId="0" applyNumberFormat="1" applyBorder="1" applyAlignment="1">
      <alignment/>
    </xf>
    <xf numFmtId="0" fontId="0" fillId="0" borderId="2" xfId="0" applyBorder="1" applyAlignment="1">
      <alignment/>
    </xf>
    <xf numFmtId="49" fontId="0" fillId="0" borderId="0" xfId="0" applyNumberFormat="1" applyAlignment="1">
      <alignment/>
    </xf>
    <xf numFmtId="3" fontId="1" fillId="0" borderId="2" xfId="0" applyNumberFormat="1" applyFont="1" applyBorder="1" applyAlignment="1">
      <alignment/>
    </xf>
    <xf numFmtId="49" fontId="1" fillId="0" borderId="2" xfId="0" applyNumberFormat="1" applyFont="1" applyFill="1" applyBorder="1" applyAlignment="1">
      <alignment/>
    </xf>
    <xf numFmtId="3" fontId="8" fillId="0" borderId="2" xfId="0" applyNumberFormat="1" applyFont="1" applyBorder="1" applyAlignment="1">
      <alignment/>
    </xf>
    <xf numFmtId="3" fontId="0" fillId="2" borderId="0" xfId="0" applyNumberFormat="1" applyFont="1" applyFill="1" applyAlignment="1">
      <alignment/>
    </xf>
    <xf numFmtId="49" fontId="1" fillId="2" borderId="0" xfId="0" applyNumberFormat="1" applyFont="1" applyFill="1" applyBorder="1" applyAlignment="1">
      <alignment/>
    </xf>
    <xf numFmtId="14" fontId="1" fillId="2" borderId="0" xfId="0" applyNumberFormat="1" applyFont="1" applyFill="1" applyBorder="1" applyAlignment="1">
      <alignment horizontal="left"/>
    </xf>
    <xf numFmtId="49" fontId="1" fillId="2" borderId="0" xfId="0" applyNumberFormat="1" applyFont="1" applyFill="1" applyAlignment="1">
      <alignment horizontal="left"/>
    </xf>
    <xf numFmtId="3" fontId="0" fillId="2" borderId="0" xfId="0" applyNumberFormat="1" applyFill="1" applyAlignment="1">
      <alignment/>
    </xf>
    <xf numFmtId="196" fontId="0" fillId="2" borderId="0" xfId="0" applyNumberFormat="1" applyFill="1" applyAlignment="1">
      <alignment/>
    </xf>
    <xf numFmtId="0" fontId="0" fillId="2" borderId="0" xfId="0" applyFill="1" applyAlignment="1">
      <alignment/>
    </xf>
    <xf numFmtId="0" fontId="0" fillId="2" borderId="0" xfId="0" applyFill="1" applyBorder="1" applyAlignment="1">
      <alignment/>
    </xf>
    <xf numFmtId="1" fontId="0" fillId="0" borderId="0" xfId="0" applyNumberFormat="1" applyAlignment="1">
      <alignment/>
    </xf>
    <xf numFmtId="1" fontId="0" fillId="0" borderId="0" xfId="0" applyNumberFormat="1" applyFill="1" applyAlignment="1">
      <alignment/>
    </xf>
    <xf numFmtId="49" fontId="0" fillId="0" borderId="0" xfId="0" applyNumberFormat="1" applyFont="1" applyFill="1" applyAlignment="1">
      <alignment/>
    </xf>
    <xf numFmtId="3" fontId="0" fillId="0" borderId="0" xfId="0" applyNumberFormat="1" applyFont="1" applyFill="1" applyAlignment="1">
      <alignment/>
    </xf>
    <xf numFmtId="196" fontId="0" fillId="0" borderId="0" xfId="0" applyNumberFormat="1" applyFont="1" applyFill="1" applyAlignment="1">
      <alignment/>
    </xf>
    <xf numFmtId="0" fontId="0" fillId="0" borderId="0" xfId="0" applyFont="1" applyFill="1" applyAlignment="1">
      <alignment/>
    </xf>
    <xf numFmtId="196" fontId="0" fillId="0" borderId="0" xfId="0" applyNumberFormat="1" applyFill="1" applyAlignment="1">
      <alignment/>
    </xf>
    <xf numFmtId="49" fontId="0" fillId="0" borderId="0" xfId="0" applyNumberFormat="1" applyFont="1" applyFill="1" applyAlignment="1">
      <alignment horizontal="center"/>
    </xf>
    <xf numFmtId="3" fontId="0" fillId="0" borderId="0" xfId="0" applyNumberFormat="1" applyFont="1" applyFill="1" applyAlignment="1">
      <alignment/>
    </xf>
    <xf numFmtId="49" fontId="0" fillId="0" borderId="0" xfId="0" applyNumberFormat="1" applyFont="1" applyFill="1" applyAlignment="1">
      <alignment/>
    </xf>
    <xf numFmtId="196" fontId="0" fillId="0" borderId="0" xfId="0" applyNumberFormat="1" applyFont="1" applyFill="1" applyAlignment="1">
      <alignment/>
    </xf>
    <xf numFmtId="0" fontId="0" fillId="0" borderId="0" xfId="0" applyFont="1" applyFill="1" applyAlignment="1">
      <alignment/>
    </xf>
    <xf numFmtId="0" fontId="0" fillId="0" borderId="0" xfId="0" applyFont="1" applyFill="1" applyBorder="1" applyAlignment="1">
      <alignment/>
    </xf>
    <xf numFmtId="49" fontId="0" fillId="0" borderId="0" xfId="0" applyNumberFormat="1" applyFill="1" applyAlignment="1">
      <alignment/>
    </xf>
    <xf numFmtId="1" fontId="0" fillId="0" borderId="0" xfId="0" applyNumberFormat="1" applyBorder="1" applyAlignment="1">
      <alignment/>
    </xf>
    <xf numFmtId="3" fontId="11" fillId="0" borderId="0" xfId="0" applyNumberFormat="1" applyFont="1" applyAlignment="1">
      <alignment/>
    </xf>
    <xf numFmtId="49" fontId="0" fillId="0" borderId="0" xfId="0" applyNumberFormat="1" applyFont="1" applyAlignment="1">
      <alignment/>
    </xf>
    <xf numFmtId="196" fontId="0" fillId="0" borderId="0" xfId="0" applyNumberFormat="1" applyFont="1" applyAlignment="1">
      <alignment/>
    </xf>
    <xf numFmtId="0" fontId="0" fillId="0" borderId="0" xfId="0" applyFont="1" applyAlignment="1">
      <alignment/>
    </xf>
    <xf numFmtId="1" fontId="0" fillId="0" borderId="0" xfId="0" applyNumberFormat="1" applyFill="1" applyBorder="1" applyAlignment="1">
      <alignment/>
    </xf>
    <xf numFmtId="1" fontId="0" fillId="2" borderId="0" xfId="0" applyNumberFormat="1" applyFill="1" applyAlignment="1">
      <alignment/>
    </xf>
    <xf numFmtId="49" fontId="0" fillId="0" borderId="0" xfId="0" applyNumberFormat="1" applyFont="1" applyAlignment="1">
      <alignment horizontal="center"/>
    </xf>
    <xf numFmtId="49" fontId="0" fillId="0" borderId="0" xfId="0" applyNumberFormat="1" applyFill="1" applyBorder="1" applyAlignment="1">
      <alignment/>
    </xf>
    <xf numFmtId="3" fontId="1" fillId="0" borderId="3" xfId="0" applyNumberFormat="1" applyFont="1" applyFill="1" applyBorder="1" applyAlignment="1">
      <alignment/>
    </xf>
    <xf numFmtId="49" fontId="1" fillId="0" borderId="3" xfId="0" applyNumberFormat="1" applyFont="1" applyFill="1" applyBorder="1" applyAlignment="1">
      <alignment/>
    </xf>
    <xf numFmtId="49" fontId="1" fillId="0" borderId="3" xfId="0" applyNumberFormat="1" applyFont="1" applyFill="1" applyBorder="1" applyAlignment="1">
      <alignment horizontal="center"/>
    </xf>
    <xf numFmtId="196" fontId="1" fillId="0" borderId="3" xfId="0" applyNumberFormat="1" applyFont="1" applyFill="1" applyBorder="1" applyAlignment="1">
      <alignment/>
    </xf>
    <xf numFmtId="0" fontId="1" fillId="0" borderId="0" xfId="0" applyFont="1" applyFill="1" applyBorder="1" applyAlignment="1">
      <alignment/>
    </xf>
    <xf numFmtId="49" fontId="0" fillId="0" borderId="3" xfId="0" applyNumberFormat="1" applyFill="1" applyBorder="1" applyAlignment="1">
      <alignment/>
    </xf>
    <xf numFmtId="49" fontId="0" fillId="0" borderId="3" xfId="0" applyNumberFormat="1" applyFont="1" applyFill="1" applyBorder="1" applyAlignment="1">
      <alignment/>
    </xf>
    <xf numFmtId="49" fontId="0" fillId="0" borderId="3" xfId="0" applyNumberFormat="1" applyFill="1" applyBorder="1" applyAlignment="1">
      <alignment horizontal="center"/>
    </xf>
    <xf numFmtId="3" fontId="0" fillId="0" borderId="3" xfId="0" applyNumberFormat="1" applyFont="1" applyFill="1" applyBorder="1" applyAlignment="1">
      <alignment/>
    </xf>
    <xf numFmtId="197" fontId="0" fillId="0" borderId="3" xfId="0" applyNumberFormat="1" applyFont="1" applyFill="1" applyBorder="1" applyAlignment="1">
      <alignment/>
    </xf>
    <xf numFmtId="3" fontId="13" fillId="0" borderId="0" xfId="0" applyNumberFormat="1" applyFont="1" applyFill="1" applyAlignment="1">
      <alignment/>
    </xf>
    <xf numFmtId="3" fontId="13" fillId="2" borderId="0" xfId="0" applyNumberFormat="1" applyFont="1" applyFill="1" applyAlignment="1">
      <alignment/>
    </xf>
    <xf numFmtId="196" fontId="0" fillId="2" borderId="0" xfId="0" applyNumberFormat="1" applyFont="1" applyFill="1" applyAlignment="1">
      <alignment/>
    </xf>
    <xf numFmtId="49" fontId="0" fillId="0" borderId="0" xfId="19" applyNumberFormat="1" applyFill="1">
      <alignment/>
      <protection/>
    </xf>
    <xf numFmtId="49" fontId="0" fillId="0" borderId="0" xfId="19" applyNumberFormat="1" applyFont="1">
      <alignment/>
      <protection/>
    </xf>
    <xf numFmtId="49" fontId="0" fillId="0" borderId="0" xfId="19" applyNumberFormat="1" applyAlignment="1">
      <alignment horizontal="center"/>
      <protection/>
    </xf>
    <xf numFmtId="49" fontId="0" fillId="0" borderId="0" xfId="19" applyNumberFormat="1" applyFont="1" applyFill="1">
      <alignment/>
      <protection/>
    </xf>
    <xf numFmtId="49" fontId="0" fillId="0" borderId="0" xfId="19" applyNumberFormat="1" applyFill="1" applyAlignment="1">
      <alignment horizontal="center"/>
      <protection/>
    </xf>
    <xf numFmtId="49" fontId="1" fillId="0" borderId="2" xfId="0" applyNumberFormat="1" applyFont="1" applyFill="1" applyBorder="1" applyAlignment="1">
      <alignment horizontal="left"/>
    </xf>
    <xf numFmtId="49" fontId="0" fillId="0" borderId="0" xfId="20" applyNumberFormat="1" applyFont="1" applyFill="1">
      <alignment/>
      <protection/>
    </xf>
    <xf numFmtId="49" fontId="0" fillId="0" borderId="0" xfId="20" applyNumberFormat="1" applyFont="1" applyFill="1" applyAlignment="1">
      <alignment horizontal="center"/>
      <protection/>
    </xf>
    <xf numFmtId="49" fontId="0" fillId="0" borderId="0" xfId="19" applyNumberFormat="1" applyFont="1" applyFill="1" applyAlignment="1">
      <alignment horizontal="center"/>
      <protection/>
    </xf>
    <xf numFmtId="49" fontId="0" fillId="0" borderId="0" xfId="19" applyNumberFormat="1">
      <alignment/>
      <protection/>
    </xf>
    <xf numFmtId="49" fontId="0" fillId="0" borderId="0" xfId="19" applyNumberFormat="1" applyFont="1" applyAlignment="1">
      <alignment horizontal="center"/>
      <protection/>
    </xf>
    <xf numFmtId="3" fontId="0" fillId="0" borderId="0" xfId="0" applyNumberFormat="1" applyFill="1" applyAlignment="1">
      <alignment/>
    </xf>
    <xf numFmtId="49" fontId="0" fillId="0" borderId="0" xfId="0" applyNumberFormat="1" applyFill="1" applyAlignment="1">
      <alignment/>
    </xf>
    <xf numFmtId="49" fontId="0" fillId="0" borderId="0" xfId="0" applyNumberFormat="1" applyFill="1" applyAlignment="1">
      <alignment horizontal="center"/>
    </xf>
    <xf numFmtId="0" fontId="0" fillId="2" borderId="0" xfId="0" applyFont="1" applyFill="1" applyAlignment="1">
      <alignment/>
    </xf>
    <xf numFmtId="0" fontId="0" fillId="0" borderId="0" xfId="0" applyFont="1" applyFill="1" applyAlignment="1">
      <alignment/>
    </xf>
    <xf numFmtId="49" fontId="0" fillId="0" borderId="0" xfId="0" applyNumberFormat="1" applyBorder="1" applyAlignment="1">
      <alignment/>
    </xf>
    <xf numFmtId="49" fontId="0" fillId="0" borderId="0" xfId="0" applyNumberFormat="1" applyBorder="1" applyAlignment="1">
      <alignment horizontal="left"/>
    </xf>
    <xf numFmtId="49" fontId="0" fillId="0" borderId="0" xfId="0" applyNumberFormat="1" applyBorder="1" applyAlignment="1">
      <alignment horizontal="center" shrinkToFit="1"/>
    </xf>
    <xf numFmtId="49" fontId="0" fillId="0" borderId="0" xfId="19" applyNumberFormat="1" applyFont="1" applyFill="1">
      <alignment/>
      <protection/>
    </xf>
    <xf numFmtId="49" fontId="0" fillId="0" borderId="0" xfId="19" applyNumberFormat="1" applyFont="1" applyFill="1" applyAlignment="1">
      <alignment horizontal="center"/>
      <protection/>
    </xf>
    <xf numFmtId="49" fontId="0" fillId="0" borderId="0" xfId="0" applyNumberFormat="1" applyFill="1" applyBorder="1" applyAlignment="1">
      <alignment horizontal="center" shrinkToFit="1"/>
    </xf>
    <xf numFmtId="49" fontId="0" fillId="0" borderId="0" xfId="0" applyNumberFormat="1" applyFont="1" applyFill="1" applyAlignment="1">
      <alignment/>
    </xf>
    <xf numFmtId="49" fontId="0" fillId="0" borderId="0" xfId="0" applyNumberFormat="1" applyFont="1" applyFill="1" applyAlignment="1">
      <alignment horizontal="center"/>
    </xf>
    <xf numFmtId="49" fontId="0" fillId="2" borderId="0" xfId="0" applyNumberFormat="1" applyFont="1" applyFill="1" applyAlignment="1">
      <alignment/>
    </xf>
    <xf numFmtId="49" fontId="0" fillId="2" borderId="0" xfId="0" applyNumberFormat="1" applyFont="1" applyFill="1" applyAlignment="1">
      <alignment horizontal="center"/>
    </xf>
    <xf numFmtId="1" fontId="0" fillId="0" borderId="0" xfId="0" applyNumberFormat="1" applyFont="1" applyFill="1" applyBorder="1" applyAlignment="1">
      <alignment/>
    </xf>
    <xf numFmtId="1" fontId="0" fillId="0" borderId="0" xfId="0" applyNumberFormat="1" applyFont="1" applyFill="1" applyBorder="1" applyAlignment="1">
      <alignment/>
    </xf>
    <xf numFmtId="49" fontId="0" fillId="0" borderId="0" xfId="0" applyNumberFormat="1" applyFont="1" applyFill="1" applyBorder="1" applyAlignment="1">
      <alignment/>
    </xf>
    <xf numFmtId="1" fontId="0" fillId="0" borderId="0" xfId="19" applyNumberFormat="1" applyFont="1" applyFill="1">
      <alignment/>
      <protection/>
    </xf>
    <xf numFmtId="3" fontId="0" fillId="0" borderId="0" xfId="0" applyNumberFormat="1" applyFont="1" applyFill="1" applyBorder="1" applyAlignment="1">
      <alignment/>
    </xf>
    <xf numFmtId="3" fontId="0" fillId="0" borderId="2" xfId="0" applyNumberFormat="1" applyFill="1" applyBorder="1" applyAlignment="1">
      <alignment/>
    </xf>
    <xf numFmtId="49" fontId="0" fillId="0" borderId="2" xfId="0" applyNumberFormat="1" applyFill="1" applyBorder="1" applyAlignment="1">
      <alignment horizontal="center"/>
    </xf>
    <xf numFmtId="196" fontId="0" fillId="0" borderId="2" xfId="0" applyNumberFormat="1" applyFill="1" applyBorder="1" applyAlignment="1">
      <alignment/>
    </xf>
    <xf numFmtId="0" fontId="0" fillId="0" borderId="2" xfId="0" applyFill="1" applyBorder="1" applyAlignment="1">
      <alignment/>
    </xf>
    <xf numFmtId="49" fontId="0" fillId="0" borderId="0" xfId="0" applyNumberFormat="1" applyFont="1" applyAlignment="1">
      <alignment/>
    </xf>
    <xf numFmtId="49" fontId="0" fillId="0" borderId="0" xfId="0" applyNumberFormat="1" applyFont="1" applyFill="1" applyBorder="1" applyAlignment="1">
      <alignment horizontal="left"/>
    </xf>
    <xf numFmtId="49" fontId="1" fillId="2" borderId="0" xfId="0" applyNumberFormat="1" applyFont="1" applyFill="1" applyAlignment="1">
      <alignment/>
    </xf>
    <xf numFmtId="49" fontId="0" fillId="0" borderId="0" xfId="0" applyNumberFormat="1" applyFill="1" applyBorder="1" applyAlignment="1">
      <alignment horizontal="center"/>
    </xf>
    <xf numFmtId="49" fontId="0" fillId="2" borderId="0" xfId="0" applyNumberFormat="1" applyFont="1" applyFill="1" applyBorder="1" applyAlignment="1">
      <alignment horizontal="left"/>
    </xf>
    <xf numFmtId="49" fontId="0" fillId="0" borderId="0" xfId="0" applyNumberFormat="1" applyFont="1" applyBorder="1" applyAlignment="1">
      <alignment horizontal="left"/>
    </xf>
    <xf numFmtId="49" fontId="0" fillId="0" borderId="0" xfId="0" applyNumberFormat="1" applyBorder="1" applyAlignment="1">
      <alignment horizontal="center"/>
    </xf>
    <xf numFmtId="49" fontId="0" fillId="2" borderId="0" xfId="0" applyNumberFormat="1" applyFill="1" applyBorder="1" applyAlignment="1">
      <alignment horizontal="left"/>
    </xf>
    <xf numFmtId="49" fontId="0" fillId="2" borderId="0" xfId="0" applyNumberFormat="1" applyFill="1" applyBorder="1" applyAlignment="1">
      <alignment horizontal="center"/>
    </xf>
    <xf numFmtId="49" fontId="0" fillId="0" borderId="0" xfId="0" applyNumberFormat="1" applyFont="1" applyFill="1" applyBorder="1" applyAlignment="1">
      <alignment horizontal="left"/>
    </xf>
    <xf numFmtId="49" fontId="0" fillId="0" borderId="0" xfId="0" applyNumberFormat="1" applyFont="1" applyFill="1" applyBorder="1" applyAlignment="1">
      <alignment horizontal="center"/>
    </xf>
    <xf numFmtId="3" fontId="0" fillId="0" borderId="0" xfId="0" applyNumberFormat="1" applyFont="1" applyAlignment="1">
      <alignment/>
    </xf>
    <xf numFmtId="49" fontId="0" fillId="0" borderId="0" xfId="0" applyNumberFormat="1" applyFont="1" applyAlignment="1">
      <alignment horizontal="center"/>
    </xf>
    <xf numFmtId="196" fontId="0" fillId="0" borderId="0" xfId="0" applyNumberFormat="1" applyFont="1" applyAlignment="1">
      <alignment/>
    </xf>
    <xf numFmtId="0" fontId="0" fillId="0" borderId="0" xfId="0" applyFont="1" applyAlignment="1">
      <alignment/>
    </xf>
    <xf numFmtId="3" fontId="0" fillId="2" borderId="0" xfId="0" applyNumberFormat="1" applyFont="1" applyFill="1" applyBorder="1" applyAlignment="1">
      <alignment/>
    </xf>
    <xf numFmtId="3" fontId="0" fillId="0" borderId="2" xfId="0" applyNumberFormat="1" applyFont="1" applyFill="1" applyBorder="1" applyAlignment="1">
      <alignment/>
    </xf>
    <xf numFmtId="196" fontId="0" fillId="0" borderId="2" xfId="0" applyNumberFormat="1" applyFont="1" applyFill="1" applyBorder="1" applyAlignment="1">
      <alignment/>
    </xf>
    <xf numFmtId="0" fontId="0" fillId="0" borderId="0" xfId="0" applyFill="1" applyAlignment="1">
      <alignment/>
    </xf>
    <xf numFmtId="196" fontId="16" fillId="0" borderId="2" xfId="0" applyNumberFormat="1" applyFont="1" applyBorder="1" applyAlignment="1">
      <alignment/>
    </xf>
    <xf numFmtId="0" fontId="17" fillId="0" borderId="0" xfId="0" applyFont="1" applyFill="1" applyAlignment="1">
      <alignment/>
    </xf>
    <xf numFmtId="3" fontId="0" fillId="0" borderId="3" xfId="0" applyNumberFormat="1" applyFont="1" applyBorder="1" applyAlignment="1">
      <alignment/>
    </xf>
    <xf numFmtId="49" fontId="0" fillId="0" borderId="3" xfId="0" applyNumberFormat="1" applyBorder="1" applyAlignment="1">
      <alignment/>
    </xf>
    <xf numFmtId="49" fontId="0" fillId="0" borderId="3" xfId="0" applyNumberFormat="1" applyBorder="1" applyAlignment="1">
      <alignment horizontal="center"/>
    </xf>
    <xf numFmtId="3" fontId="0" fillId="0" borderId="3" xfId="0" applyNumberFormat="1" applyBorder="1" applyAlignment="1">
      <alignment/>
    </xf>
    <xf numFmtId="196" fontId="0" fillId="0" borderId="3" xfId="0" applyNumberFormat="1" applyBorder="1" applyAlignment="1">
      <alignment/>
    </xf>
    <xf numFmtId="196" fontId="0" fillId="0" borderId="0" xfId="0" applyNumberFormat="1" applyBorder="1" applyAlignment="1">
      <alignment/>
    </xf>
    <xf numFmtId="49" fontId="18" fillId="0" borderId="0" xfId="0" applyNumberFormat="1" applyFont="1" applyFill="1" applyAlignment="1">
      <alignment/>
    </xf>
    <xf numFmtId="3" fontId="18" fillId="0" borderId="3" xfId="0" applyNumberFormat="1" applyFont="1" applyBorder="1" applyAlignment="1">
      <alignment/>
    </xf>
    <xf numFmtId="49" fontId="18" fillId="0" borderId="3" xfId="0" applyNumberFormat="1" applyFont="1" applyBorder="1" applyAlignment="1">
      <alignment/>
    </xf>
    <xf numFmtId="49" fontId="18" fillId="0" borderId="3" xfId="0" applyNumberFormat="1" applyFont="1" applyBorder="1" applyAlignment="1">
      <alignment horizontal="center"/>
    </xf>
    <xf numFmtId="196" fontId="18" fillId="0" borderId="0" xfId="0" applyNumberFormat="1" applyFont="1" applyBorder="1" applyAlignment="1">
      <alignment/>
    </xf>
    <xf numFmtId="0" fontId="18" fillId="0" borderId="0" xfId="0" applyFont="1" applyAlignment="1">
      <alignment/>
    </xf>
    <xf numFmtId="0" fontId="18" fillId="0" borderId="0" xfId="0" applyFont="1" applyFill="1" applyAlignment="1">
      <alignment/>
    </xf>
    <xf numFmtId="49" fontId="19" fillId="0" borderId="0" xfId="0" applyNumberFormat="1" applyFont="1" applyFill="1" applyAlignment="1">
      <alignment/>
    </xf>
    <xf numFmtId="3" fontId="20" fillId="0" borderId="3" xfId="0" applyNumberFormat="1" applyFont="1" applyFill="1" applyBorder="1" applyAlignment="1">
      <alignment/>
    </xf>
    <xf numFmtId="49" fontId="20" fillId="0" borderId="3" xfId="0" applyNumberFormat="1" applyFont="1" applyFill="1" applyBorder="1" applyAlignment="1">
      <alignment/>
    </xf>
    <xf numFmtId="49" fontId="19" fillId="0" borderId="3" xfId="0" applyNumberFormat="1" applyFont="1" applyBorder="1" applyAlignment="1">
      <alignment horizontal="center"/>
    </xf>
    <xf numFmtId="0" fontId="19" fillId="0" borderId="0" xfId="0" applyFont="1" applyAlignment="1">
      <alignment/>
    </xf>
    <xf numFmtId="3" fontId="8" fillId="0" borderId="3" xfId="0" applyNumberFormat="1" applyFont="1" applyBorder="1" applyAlignment="1">
      <alignment/>
    </xf>
    <xf numFmtId="49" fontId="13" fillId="0" borderId="0" xfId="0" applyNumberFormat="1" applyFont="1" applyFill="1" applyAlignment="1">
      <alignment/>
    </xf>
    <xf numFmtId="3" fontId="13" fillId="0" borderId="3" xfId="0" applyNumberFormat="1" applyFont="1" applyFill="1" applyBorder="1" applyAlignment="1">
      <alignment/>
    </xf>
    <xf numFmtId="49" fontId="13" fillId="0" borderId="3" xfId="0" applyNumberFormat="1" applyFont="1" applyFill="1" applyBorder="1" applyAlignment="1">
      <alignment/>
    </xf>
    <xf numFmtId="49" fontId="13" fillId="0" borderId="3" xfId="0" applyNumberFormat="1" applyFont="1" applyFill="1" applyBorder="1" applyAlignment="1">
      <alignment horizontal="center"/>
    </xf>
    <xf numFmtId="196" fontId="0" fillId="0" borderId="3" xfId="0" applyNumberFormat="1" applyFont="1" applyBorder="1" applyAlignment="1">
      <alignment/>
    </xf>
    <xf numFmtId="196" fontId="13" fillId="0" borderId="0" xfId="0" applyNumberFormat="1" applyFont="1" applyFill="1" applyBorder="1" applyAlignment="1">
      <alignment/>
    </xf>
    <xf numFmtId="0" fontId="13" fillId="0" borderId="0" xfId="0" applyFont="1" applyFill="1" applyAlignment="1">
      <alignment/>
    </xf>
    <xf numFmtId="0" fontId="13" fillId="0" borderId="0" xfId="0" applyFont="1" applyAlignment="1">
      <alignment/>
    </xf>
    <xf numFmtId="49" fontId="12" fillId="0" borderId="0" xfId="0" applyNumberFormat="1" applyFont="1" applyFill="1" applyAlignment="1">
      <alignment/>
    </xf>
    <xf numFmtId="3" fontId="12" fillId="0" borderId="3" xfId="0" applyNumberFormat="1" applyFont="1" applyFill="1" applyBorder="1" applyAlignment="1">
      <alignment/>
    </xf>
    <xf numFmtId="49" fontId="12" fillId="0" borderId="3" xfId="0" applyNumberFormat="1" applyFont="1" applyFill="1" applyBorder="1" applyAlignment="1">
      <alignment/>
    </xf>
    <xf numFmtId="49" fontId="12" fillId="0" borderId="3" xfId="0" applyNumberFormat="1" applyFont="1" applyFill="1" applyBorder="1" applyAlignment="1">
      <alignment horizontal="center"/>
    </xf>
    <xf numFmtId="196" fontId="12" fillId="0" borderId="0" xfId="0" applyNumberFormat="1" applyFont="1" applyFill="1" applyBorder="1" applyAlignment="1">
      <alignment/>
    </xf>
    <xf numFmtId="0" fontId="12" fillId="0" borderId="0" xfId="0" applyFont="1" applyFill="1" applyAlignment="1">
      <alignment/>
    </xf>
    <xf numFmtId="0" fontId="12" fillId="0" borderId="0" xfId="0" applyFont="1" applyAlignment="1">
      <alignment/>
    </xf>
    <xf numFmtId="49" fontId="17" fillId="0" borderId="0" xfId="0" applyNumberFormat="1" applyFont="1" applyFill="1" applyAlignment="1">
      <alignment/>
    </xf>
    <xf numFmtId="3" fontId="2" fillId="0" borderId="3" xfId="0" applyNumberFormat="1" applyFont="1" applyFill="1" applyBorder="1" applyAlignment="1">
      <alignment/>
    </xf>
    <xf numFmtId="49" fontId="2" fillId="0" borderId="3" xfId="0" applyNumberFormat="1" applyFont="1" applyFill="1" applyBorder="1" applyAlignment="1">
      <alignment/>
    </xf>
    <xf numFmtId="49" fontId="17" fillId="0" borderId="3" xfId="0" applyNumberFormat="1" applyFont="1" applyFill="1" applyBorder="1" applyAlignment="1">
      <alignment horizontal="center"/>
    </xf>
    <xf numFmtId="196" fontId="17" fillId="0" borderId="0" xfId="0" applyNumberFormat="1" applyFont="1" applyFill="1" applyBorder="1" applyAlignment="1">
      <alignment/>
    </xf>
    <xf numFmtId="3" fontId="17" fillId="0" borderId="3" xfId="0" applyNumberFormat="1" applyFont="1" applyFill="1" applyBorder="1" applyAlignment="1">
      <alignment/>
    </xf>
    <xf numFmtId="49" fontId="17" fillId="0" borderId="3" xfId="0" applyNumberFormat="1" applyFont="1" applyFill="1" applyBorder="1" applyAlignment="1">
      <alignment/>
    </xf>
    <xf numFmtId="49" fontId="0" fillId="0" borderId="3" xfId="0" applyNumberFormat="1" applyFont="1" applyBorder="1" applyAlignment="1">
      <alignment/>
    </xf>
    <xf numFmtId="49" fontId="2" fillId="0" borderId="3" xfId="0" applyNumberFormat="1" applyFont="1" applyBorder="1" applyAlignment="1">
      <alignment/>
    </xf>
    <xf numFmtId="49" fontId="2" fillId="0" borderId="3" xfId="0" applyNumberFormat="1" applyFont="1" applyBorder="1" applyAlignment="1">
      <alignment horizontal="center"/>
    </xf>
    <xf numFmtId="196" fontId="16" fillId="0" borderId="0" xfId="0" applyNumberFormat="1" applyFont="1" applyBorder="1" applyAlignment="1">
      <alignment/>
    </xf>
    <xf numFmtId="49" fontId="0" fillId="0" borderId="0" xfId="0" applyNumberFormat="1" applyFont="1" applyBorder="1" applyAlignment="1">
      <alignment/>
    </xf>
    <xf numFmtId="49" fontId="2" fillId="0" borderId="0" xfId="0" applyNumberFormat="1" applyFont="1" applyBorder="1" applyAlignment="1">
      <alignment/>
    </xf>
    <xf numFmtId="49" fontId="2" fillId="0" borderId="0" xfId="0" applyNumberFormat="1" applyFont="1" applyBorder="1" applyAlignment="1">
      <alignment horizontal="center"/>
    </xf>
    <xf numFmtId="3" fontId="8" fillId="0" borderId="0" xfId="0" applyNumberFormat="1" applyFont="1" applyBorder="1" applyAlignment="1">
      <alignment/>
    </xf>
    <xf numFmtId="3" fontId="18" fillId="0" borderId="0" xfId="0" applyNumberFormat="1" applyFont="1" applyFill="1" applyAlignment="1">
      <alignment/>
    </xf>
    <xf numFmtId="49" fontId="18" fillId="0" borderId="0" xfId="0" applyNumberFormat="1" applyFont="1" applyFill="1" applyAlignment="1">
      <alignment horizontal="center"/>
    </xf>
    <xf numFmtId="3" fontId="18" fillId="0" borderId="0" xfId="0" applyNumberFormat="1" applyFont="1" applyAlignment="1">
      <alignment/>
    </xf>
    <xf numFmtId="196" fontId="18" fillId="0" borderId="0" xfId="0" applyNumberFormat="1" applyFont="1" applyAlignment="1">
      <alignment/>
    </xf>
    <xf numFmtId="196" fontId="18" fillId="0" borderId="0" xfId="0" applyNumberFormat="1" applyFont="1" applyFill="1" applyAlignment="1">
      <alignment/>
    </xf>
    <xf numFmtId="0" fontId="18" fillId="0" borderId="0" xfId="0" applyFont="1" applyFill="1" applyBorder="1" applyAlignment="1">
      <alignment/>
    </xf>
    <xf numFmtId="49" fontId="18" fillId="2" borderId="0" xfId="0" applyNumberFormat="1" applyFont="1" applyFill="1" applyAlignment="1">
      <alignment/>
    </xf>
    <xf numFmtId="3" fontId="21" fillId="2" borderId="0" xfId="0" applyNumberFormat="1" applyFont="1" applyFill="1" applyAlignment="1">
      <alignment/>
    </xf>
    <xf numFmtId="49" fontId="18" fillId="2" borderId="0" xfId="0" applyNumberFormat="1" applyFont="1" applyFill="1" applyAlignment="1">
      <alignment horizontal="center"/>
    </xf>
    <xf numFmtId="3" fontId="22" fillId="2" borderId="0" xfId="0" applyNumberFormat="1" applyFont="1" applyFill="1" applyAlignment="1">
      <alignment/>
    </xf>
    <xf numFmtId="196" fontId="18" fillId="2" borderId="0" xfId="0" applyNumberFormat="1" applyFont="1" applyFill="1" applyAlignment="1">
      <alignment/>
    </xf>
    <xf numFmtId="196" fontId="21" fillId="2" borderId="0" xfId="0" applyNumberFormat="1" applyFont="1" applyFill="1" applyAlignment="1">
      <alignment/>
    </xf>
    <xf numFmtId="49" fontId="13" fillId="0" borderId="0" xfId="0" applyNumberFormat="1" applyFont="1" applyAlignment="1">
      <alignment/>
    </xf>
    <xf numFmtId="49" fontId="13" fillId="0" borderId="0" xfId="0" applyNumberFormat="1" applyFont="1" applyFill="1" applyAlignment="1">
      <alignment horizontal="center"/>
    </xf>
    <xf numFmtId="3" fontId="13" fillId="0" borderId="0" xfId="0" applyNumberFormat="1" applyFont="1" applyAlignment="1">
      <alignment/>
    </xf>
    <xf numFmtId="196" fontId="23" fillId="0" borderId="0" xfId="0" applyNumberFormat="1" applyFont="1" applyFill="1" applyAlignment="1">
      <alignment/>
    </xf>
    <xf numFmtId="196" fontId="13" fillId="0" borderId="0" xfId="0" applyNumberFormat="1" applyFont="1" applyFill="1" applyAlignment="1">
      <alignment/>
    </xf>
    <xf numFmtId="0" fontId="13" fillId="0" borderId="0" xfId="0" applyFont="1" applyFill="1" applyBorder="1" applyAlignment="1">
      <alignment/>
    </xf>
    <xf numFmtId="3" fontId="20" fillId="0" borderId="0" xfId="0" applyNumberFormat="1" applyFont="1" applyFill="1" applyAlignment="1">
      <alignment/>
    </xf>
    <xf numFmtId="49" fontId="20" fillId="0" borderId="0" xfId="0" applyNumberFormat="1" applyFont="1" applyFill="1" applyAlignment="1">
      <alignment/>
    </xf>
    <xf numFmtId="49" fontId="2" fillId="0" borderId="0" xfId="0" applyNumberFormat="1" applyFont="1" applyFill="1" applyAlignment="1">
      <alignment/>
    </xf>
    <xf numFmtId="49" fontId="2" fillId="0" borderId="0" xfId="0" applyNumberFormat="1" applyFont="1" applyFill="1" applyAlignment="1">
      <alignment horizontal="center"/>
    </xf>
    <xf numFmtId="3" fontId="8" fillId="0" borderId="0" xfId="0" applyNumberFormat="1" applyFont="1" applyAlignment="1">
      <alignment/>
    </xf>
    <xf numFmtId="196" fontId="16" fillId="0" borderId="0" xfId="0" applyNumberFormat="1" applyFont="1" applyFill="1" applyAlignment="1">
      <alignment/>
    </xf>
    <xf numFmtId="3" fontId="24" fillId="2" borderId="0" xfId="0" applyNumberFormat="1" applyFont="1" applyFill="1" applyAlignment="1">
      <alignment/>
    </xf>
    <xf numFmtId="49" fontId="20" fillId="2" borderId="0" xfId="0" applyNumberFormat="1" applyFont="1" applyFill="1" applyAlignment="1">
      <alignment/>
    </xf>
    <xf numFmtId="49" fontId="2" fillId="2" borderId="0" xfId="0" applyNumberFormat="1" applyFont="1" applyFill="1" applyAlignment="1">
      <alignment/>
    </xf>
    <xf numFmtId="49" fontId="2" fillId="2" borderId="0" xfId="0" applyNumberFormat="1" applyFont="1" applyFill="1" applyAlignment="1">
      <alignment horizontal="center"/>
    </xf>
    <xf numFmtId="3" fontId="8" fillId="2" borderId="0" xfId="0" applyNumberFormat="1" applyFont="1" applyFill="1" applyAlignment="1">
      <alignment/>
    </xf>
    <xf numFmtId="196" fontId="16" fillId="2" borderId="0" xfId="0" applyNumberFormat="1" applyFont="1" applyFill="1" applyAlignment="1">
      <alignment/>
    </xf>
    <xf numFmtId="49" fontId="25" fillId="0" borderId="0" xfId="0" applyNumberFormat="1" applyFont="1" applyFill="1" applyAlignment="1">
      <alignment/>
    </xf>
    <xf numFmtId="49" fontId="25" fillId="0" borderId="0" xfId="0" applyNumberFormat="1" applyFont="1" applyFill="1" applyAlignment="1">
      <alignment horizontal="center"/>
    </xf>
    <xf numFmtId="49" fontId="26" fillId="0" borderId="0" xfId="0" applyNumberFormat="1" applyFont="1" applyFill="1" applyAlignment="1">
      <alignment/>
    </xf>
    <xf numFmtId="3" fontId="26" fillId="0" borderId="0" xfId="0" applyNumberFormat="1" applyFont="1" applyFill="1" applyAlignment="1">
      <alignment/>
    </xf>
    <xf numFmtId="49" fontId="26" fillId="0" borderId="0" xfId="0" applyNumberFormat="1" applyFont="1" applyFill="1" applyAlignment="1">
      <alignment horizontal="center"/>
    </xf>
    <xf numFmtId="3" fontId="26" fillId="0" borderId="0" xfId="0" applyNumberFormat="1" applyFont="1" applyFill="1" applyAlignment="1">
      <alignment/>
    </xf>
    <xf numFmtId="196" fontId="27" fillId="0" borderId="0" xfId="0" applyNumberFormat="1" applyFont="1" applyFill="1" applyAlignment="1">
      <alignment/>
    </xf>
    <xf numFmtId="0" fontId="26" fillId="0" borderId="0" xfId="0" applyFont="1" applyFill="1" applyAlignment="1">
      <alignment/>
    </xf>
    <xf numFmtId="49" fontId="13" fillId="0" borderId="0" xfId="0" applyNumberFormat="1" applyFont="1" applyAlignment="1">
      <alignment/>
    </xf>
    <xf numFmtId="3" fontId="13" fillId="0" borderId="0" xfId="0" applyNumberFormat="1" applyFont="1" applyAlignment="1">
      <alignment/>
    </xf>
    <xf numFmtId="49" fontId="13" fillId="0" borderId="0" xfId="0" applyNumberFormat="1" applyFont="1" applyFill="1" applyAlignment="1">
      <alignment/>
    </xf>
    <xf numFmtId="49" fontId="13" fillId="0" borderId="0" xfId="0" applyNumberFormat="1" applyFont="1" applyAlignment="1">
      <alignment horizontal="center"/>
    </xf>
    <xf numFmtId="196" fontId="23" fillId="0" borderId="0" xfId="0" applyNumberFormat="1" applyFont="1" applyFill="1" applyAlignment="1">
      <alignment/>
    </xf>
    <xf numFmtId="0" fontId="13" fillId="0" borderId="0" xfId="0" applyFont="1" applyAlignment="1">
      <alignment/>
    </xf>
    <xf numFmtId="0" fontId="13" fillId="0" borderId="0" xfId="0" applyFont="1" applyFill="1" applyBorder="1" applyAlignment="1">
      <alignment/>
    </xf>
    <xf numFmtId="0" fontId="13" fillId="2" borderId="0" xfId="0" applyFont="1" applyFill="1" applyAlignment="1">
      <alignment/>
    </xf>
    <xf numFmtId="49" fontId="13" fillId="2" borderId="0" xfId="0" applyNumberFormat="1" applyFont="1" applyFill="1" applyAlignment="1">
      <alignment/>
    </xf>
    <xf numFmtId="49" fontId="13" fillId="2" borderId="0" xfId="0" applyNumberFormat="1" applyFont="1" applyFill="1" applyAlignment="1">
      <alignment horizontal="center"/>
    </xf>
    <xf numFmtId="196" fontId="23" fillId="2" borderId="0" xfId="0" applyNumberFormat="1" applyFont="1" applyFill="1" applyAlignment="1">
      <alignment/>
    </xf>
    <xf numFmtId="49" fontId="12" fillId="0" borderId="0" xfId="0" applyNumberFormat="1" applyFont="1" applyAlignment="1">
      <alignment/>
    </xf>
    <xf numFmtId="3" fontId="12" fillId="0" borderId="0" xfId="0" applyNumberFormat="1" applyFont="1" applyFill="1" applyAlignment="1">
      <alignment/>
    </xf>
    <xf numFmtId="49" fontId="12" fillId="0" borderId="0" xfId="0" applyNumberFormat="1" applyFont="1" applyFill="1" applyAlignment="1">
      <alignment/>
    </xf>
    <xf numFmtId="49" fontId="12" fillId="0" borderId="0" xfId="0" applyNumberFormat="1" applyFont="1" applyAlignment="1">
      <alignment horizontal="center"/>
    </xf>
    <xf numFmtId="196" fontId="28" fillId="0" borderId="0" xfId="0" applyNumberFormat="1" applyFont="1" applyFill="1" applyAlignment="1">
      <alignment/>
    </xf>
    <xf numFmtId="0" fontId="12" fillId="0" borderId="0" xfId="0" applyFont="1" applyAlignment="1">
      <alignment/>
    </xf>
    <xf numFmtId="0" fontId="12" fillId="0" borderId="0" xfId="0" applyFont="1" applyFill="1" applyBorder="1" applyAlignment="1">
      <alignment/>
    </xf>
    <xf numFmtId="0" fontId="12" fillId="2" borderId="0" xfId="0" applyFont="1" applyFill="1" applyAlignment="1">
      <alignment/>
    </xf>
    <xf numFmtId="3" fontId="12" fillId="0" borderId="0" xfId="0" applyNumberFormat="1" applyFont="1" applyAlignment="1">
      <alignment/>
    </xf>
    <xf numFmtId="49" fontId="12" fillId="2" borderId="0" xfId="0" applyNumberFormat="1" applyFont="1" applyFill="1" applyAlignment="1">
      <alignment/>
    </xf>
    <xf numFmtId="3" fontId="12" fillId="2" borderId="0" xfId="0" applyNumberFormat="1" applyFont="1" applyFill="1" applyAlignment="1">
      <alignment/>
    </xf>
    <xf numFmtId="49" fontId="12" fillId="2" borderId="0" xfId="0" applyNumberFormat="1" applyFont="1" applyFill="1" applyAlignment="1">
      <alignment horizontal="center"/>
    </xf>
    <xf numFmtId="196" fontId="28" fillId="2" borderId="0" xfId="0" applyNumberFormat="1" applyFont="1" applyFill="1" applyAlignment="1">
      <alignment/>
    </xf>
    <xf numFmtId="49" fontId="2" fillId="0" borderId="0" xfId="0" applyNumberFormat="1" applyFont="1" applyAlignment="1">
      <alignment/>
    </xf>
    <xf numFmtId="3" fontId="2" fillId="0" borderId="0" xfId="0" applyNumberFormat="1" applyFont="1" applyAlignment="1">
      <alignment/>
    </xf>
    <xf numFmtId="49" fontId="2" fillId="0" borderId="0" xfId="0" applyNumberFormat="1" applyFont="1" applyFill="1" applyAlignment="1">
      <alignment/>
    </xf>
    <xf numFmtId="49" fontId="2" fillId="0" borderId="0" xfId="0" applyNumberFormat="1" applyFont="1" applyAlignment="1">
      <alignment horizontal="center"/>
    </xf>
    <xf numFmtId="3" fontId="2" fillId="0" borderId="0" xfId="0" applyNumberFormat="1" applyFont="1" applyFill="1" applyAlignment="1">
      <alignment/>
    </xf>
    <xf numFmtId="196" fontId="29" fillId="0" borderId="0" xfId="0" applyNumberFormat="1" applyFont="1" applyFill="1" applyAlignment="1">
      <alignment/>
    </xf>
    <xf numFmtId="0" fontId="2" fillId="0" borderId="0" xfId="0" applyFont="1" applyAlignment="1">
      <alignment/>
    </xf>
    <xf numFmtId="0" fontId="2" fillId="0" borderId="0" xfId="0" applyFont="1" applyFill="1" applyBorder="1" applyAlignment="1">
      <alignment/>
    </xf>
    <xf numFmtId="0" fontId="2" fillId="2" borderId="0" xfId="0" applyFont="1" applyFill="1" applyAlignment="1">
      <alignment/>
    </xf>
    <xf numFmtId="0" fontId="2" fillId="0" borderId="0" xfId="0" applyFont="1" applyBorder="1" applyAlignment="1">
      <alignment/>
    </xf>
    <xf numFmtId="49" fontId="2" fillId="2" borderId="0" xfId="0" applyNumberFormat="1" applyFont="1" applyFill="1" applyAlignment="1">
      <alignment/>
    </xf>
    <xf numFmtId="3" fontId="2" fillId="2" borderId="0" xfId="0" applyNumberFormat="1" applyFont="1" applyFill="1" applyAlignment="1">
      <alignment/>
    </xf>
    <xf numFmtId="49" fontId="2" fillId="2" borderId="0" xfId="0" applyNumberFormat="1" applyFont="1" applyFill="1" applyAlignment="1">
      <alignment horizontal="center"/>
    </xf>
    <xf numFmtId="196" fontId="29" fillId="2" borderId="0" xfId="0" applyNumberFormat="1" applyFont="1" applyFill="1" applyAlignment="1">
      <alignment/>
    </xf>
    <xf numFmtId="0" fontId="2" fillId="2" borderId="0" xfId="0" applyFont="1" applyFill="1" applyBorder="1" applyAlignment="1">
      <alignment/>
    </xf>
    <xf numFmtId="49" fontId="12" fillId="0" borderId="0" xfId="0" applyNumberFormat="1" applyFont="1" applyFill="1" applyAlignment="1">
      <alignment horizontal="center"/>
    </xf>
    <xf numFmtId="0" fontId="12" fillId="0" borderId="0" xfId="0" applyFont="1" applyFill="1" applyAlignment="1">
      <alignment/>
    </xf>
    <xf numFmtId="49" fontId="17" fillId="0" borderId="0" xfId="0" applyNumberFormat="1" applyFont="1" applyAlignment="1">
      <alignment/>
    </xf>
    <xf numFmtId="3" fontId="17" fillId="0" borderId="0" xfId="0" applyNumberFormat="1" applyFont="1" applyAlignment="1">
      <alignment/>
    </xf>
    <xf numFmtId="49" fontId="17" fillId="0" borderId="0" xfId="0" applyNumberFormat="1" applyFont="1" applyFill="1" applyAlignment="1">
      <alignment/>
    </xf>
    <xf numFmtId="49" fontId="17" fillId="0" borderId="0" xfId="0" applyNumberFormat="1" applyFont="1" applyAlignment="1">
      <alignment horizontal="center"/>
    </xf>
    <xf numFmtId="3" fontId="17" fillId="0" borderId="0" xfId="0" applyNumberFormat="1" applyFont="1" applyFill="1" applyAlignment="1">
      <alignment/>
    </xf>
    <xf numFmtId="196" fontId="30" fillId="0" borderId="0" xfId="0" applyNumberFormat="1" applyFont="1" applyFill="1" applyAlignment="1">
      <alignment/>
    </xf>
    <xf numFmtId="0" fontId="17" fillId="0" borderId="0" xfId="0" applyFont="1" applyAlignment="1">
      <alignment/>
    </xf>
    <xf numFmtId="0" fontId="17" fillId="0" borderId="0" xfId="0" applyFont="1" applyFill="1" applyBorder="1" applyAlignment="1">
      <alignment/>
    </xf>
    <xf numFmtId="0" fontId="17" fillId="2" borderId="0" xfId="0" applyFont="1" applyFill="1" applyAlignment="1">
      <alignment/>
    </xf>
    <xf numFmtId="49" fontId="17" fillId="2" borderId="0" xfId="0" applyNumberFormat="1" applyFont="1" applyFill="1" applyAlignment="1">
      <alignment/>
    </xf>
    <xf numFmtId="3" fontId="17" fillId="2" borderId="0" xfId="0" applyNumberFormat="1" applyFont="1" applyFill="1" applyAlignment="1">
      <alignment/>
    </xf>
    <xf numFmtId="49" fontId="17" fillId="2" borderId="0" xfId="0" applyNumberFormat="1" applyFont="1" applyFill="1" applyAlignment="1">
      <alignment horizontal="center"/>
    </xf>
    <xf numFmtId="196" fontId="30" fillId="2" borderId="0" xfId="0" applyNumberFormat="1" applyFont="1" applyFill="1" applyAlignment="1">
      <alignment/>
    </xf>
    <xf numFmtId="3" fontId="12" fillId="0" borderId="0" xfId="0" applyNumberFormat="1" applyFont="1" applyFill="1" applyAlignment="1">
      <alignment/>
    </xf>
    <xf numFmtId="49" fontId="31" fillId="0" borderId="0" xfId="0" applyNumberFormat="1" applyFont="1" applyFill="1" applyAlignment="1">
      <alignment/>
    </xf>
    <xf numFmtId="49" fontId="12" fillId="0" borderId="0" xfId="0" applyNumberFormat="1" applyFont="1" applyFill="1" applyAlignment="1">
      <alignment horizontal="center"/>
    </xf>
    <xf numFmtId="194" fontId="12" fillId="0" borderId="0" xfId="0" applyNumberFormat="1" applyFont="1" applyFill="1" applyAlignment="1">
      <alignment/>
    </xf>
    <xf numFmtId="0" fontId="12" fillId="0" borderId="0" xfId="0" applyFont="1" applyFill="1" applyBorder="1" applyAlignment="1">
      <alignment/>
    </xf>
    <xf numFmtId="3" fontId="32" fillId="0" borderId="0" xfId="0" applyNumberFormat="1" applyFont="1" applyFill="1" applyAlignment="1">
      <alignment/>
    </xf>
    <xf numFmtId="199" fontId="12" fillId="0" borderId="0" xfId="0" applyNumberFormat="1" applyFont="1" applyFill="1" applyBorder="1" applyAlignment="1">
      <alignment/>
    </xf>
    <xf numFmtId="200" fontId="12" fillId="0" borderId="0" xfId="0" applyNumberFormat="1" applyFont="1" applyFill="1" applyAlignment="1">
      <alignment/>
    </xf>
    <xf numFmtId="201" fontId="12" fillId="0" borderId="0" xfId="0" applyNumberFormat="1" applyFont="1" applyFill="1" applyAlignment="1">
      <alignment/>
    </xf>
    <xf numFmtId="49" fontId="20" fillId="0" borderId="0" xfId="0" applyNumberFormat="1" applyFont="1" applyFill="1" applyAlignment="1">
      <alignment horizontal="center"/>
    </xf>
    <xf numFmtId="196" fontId="20" fillId="0" borderId="0" xfId="0" applyNumberFormat="1" applyFont="1" applyFill="1" applyAlignment="1">
      <alignment/>
    </xf>
    <xf numFmtId="0" fontId="20" fillId="0" borderId="0" xfId="0" applyFont="1" applyFill="1" applyAlignment="1">
      <alignment/>
    </xf>
    <xf numFmtId="0" fontId="20" fillId="0" borderId="0" xfId="0" applyFont="1" applyFill="1" applyBorder="1" applyAlignment="1">
      <alignment/>
    </xf>
    <xf numFmtId="3" fontId="33" fillId="0" borderId="0" xfId="0" applyNumberFormat="1" applyFont="1" applyFill="1" applyAlignment="1">
      <alignment/>
    </xf>
    <xf numFmtId="49" fontId="34" fillId="0" borderId="0" xfId="0" applyNumberFormat="1" applyFont="1" applyFill="1" applyAlignment="1">
      <alignment/>
    </xf>
    <xf numFmtId="3" fontId="2" fillId="0" borderId="0" xfId="0" applyNumberFormat="1" applyFont="1" applyFill="1" applyAlignment="1">
      <alignment/>
    </xf>
    <xf numFmtId="202" fontId="2" fillId="0" borderId="0" xfId="0" applyNumberFormat="1" applyFont="1" applyFill="1" applyAlignment="1">
      <alignment/>
    </xf>
    <xf numFmtId="0" fontId="2" fillId="0" borderId="0" xfId="0" applyFont="1" applyFill="1" applyAlignment="1">
      <alignment/>
    </xf>
    <xf numFmtId="0" fontId="2" fillId="0" borderId="0" xfId="0" applyFont="1" applyFill="1" applyBorder="1" applyAlignment="1">
      <alignment/>
    </xf>
    <xf numFmtId="0" fontId="13" fillId="0" borderId="0" xfId="0" applyFont="1" applyBorder="1" applyAlignment="1">
      <alignment/>
    </xf>
    <xf numFmtId="198" fontId="12" fillId="0" borderId="0" xfId="0" applyNumberFormat="1" applyFont="1" applyFill="1" applyAlignment="1">
      <alignment/>
    </xf>
    <xf numFmtId="49" fontId="1" fillId="2" borderId="0" xfId="0" applyNumberFormat="1" applyFont="1" applyFill="1" applyBorder="1" applyAlignment="1">
      <alignment horizontal="left"/>
    </xf>
    <xf numFmtId="198" fontId="20" fillId="0" borderId="0" xfId="0" applyNumberFormat="1" applyFont="1" applyFill="1" applyAlignment="1">
      <alignment/>
    </xf>
    <xf numFmtId="200" fontId="20" fillId="0" borderId="0" xfId="0" applyNumberFormat="1" applyFont="1" applyFill="1" applyAlignment="1">
      <alignment/>
    </xf>
    <xf numFmtId="201" fontId="20" fillId="0" borderId="0" xfId="0" applyNumberFormat="1" applyFont="1" applyFill="1" applyAlignment="1">
      <alignment/>
    </xf>
    <xf numFmtId="49" fontId="3" fillId="0" borderId="0" xfId="0" applyNumberFormat="1" applyFont="1" applyAlignment="1">
      <alignment/>
    </xf>
    <xf numFmtId="0" fontId="0" fillId="0" borderId="0" xfId="0" applyFill="1" applyAlignment="1">
      <alignment/>
    </xf>
    <xf numFmtId="49" fontId="0" fillId="2" borderId="0" xfId="0" applyNumberFormat="1" applyFill="1" applyAlignment="1">
      <alignment/>
    </xf>
    <xf numFmtId="49" fontId="0" fillId="0" borderId="1" xfId="0" applyNumberFormat="1" applyBorder="1" applyAlignment="1">
      <alignment/>
    </xf>
    <xf numFmtId="49" fontId="1" fillId="0" borderId="3" xfId="0" applyNumberFormat="1" applyFont="1" applyFill="1" applyBorder="1" applyAlignment="1">
      <alignment/>
    </xf>
    <xf numFmtId="49" fontId="0" fillId="0" borderId="3" xfId="0" applyNumberFormat="1" applyFont="1" applyFill="1" applyBorder="1" applyAlignment="1">
      <alignment/>
    </xf>
    <xf numFmtId="49" fontId="0" fillId="0" borderId="0" xfId="0" applyNumberFormat="1" applyFont="1" applyAlignment="1">
      <alignment/>
    </xf>
    <xf numFmtId="0" fontId="1" fillId="2" borderId="0" xfId="0" applyFont="1" applyFill="1" applyBorder="1" applyAlignment="1">
      <alignment/>
    </xf>
    <xf numFmtId="49" fontId="0" fillId="0" borderId="0" xfId="0" applyNumberFormat="1" applyFont="1" applyFill="1" applyAlignment="1">
      <alignment/>
    </xf>
    <xf numFmtId="49" fontId="0" fillId="0" borderId="0" xfId="0" applyNumberFormat="1" applyFont="1" applyFill="1" applyAlignment="1">
      <alignment/>
    </xf>
    <xf numFmtId="49" fontId="0" fillId="0" borderId="0" xfId="19" applyNumberFormat="1" applyFont="1" applyFill="1" applyAlignment="1">
      <alignment/>
      <protection/>
    </xf>
    <xf numFmtId="49" fontId="0" fillId="2" borderId="0" xfId="0" applyNumberFormat="1" applyFont="1" applyFill="1" applyAlignment="1">
      <alignment/>
    </xf>
    <xf numFmtId="49" fontId="0" fillId="0" borderId="2" xfId="0" applyNumberFormat="1" applyFont="1" applyBorder="1" applyAlignment="1">
      <alignment/>
    </xf>
    <xf numFmtId="49" fontId="0" fillId="0" borderId="0" xfId="20" applyNumberFormat="1" applyFont="1" applyFill="1" applyAlignment="1">
      <alignment/>
      <protection/>
    </xf>
    <xf numFmtId="49" fontId="0" fillId="0" borderId="0" xfId="0" applyNumberFormat="1" applyFont="1" applyAlignment="1">
      <alignment/>
    </xf>
    <xf numFmtId="49" fontId="0" fillId="0" borderId="0" xfId="19" applyNumberFormat="1" applyFont="1" applyAlignment="1">
      <alignment/>
      <protection/>
    </xf>
    <xf numFmtId="49" fontId="0" fillId="0" borderId="0" xfId="19" applyNumberFormat="1" applyAlignment="1">
      <alignment/>
      <protection/>
    </xf>
    <xf numFmtId="49" fontId="11" fillId="0" borderId="0" xfId="0" applyNumberFormat="1" applyFont="1" applyFill="1" applyAlignment="1">
      <alignment/>
    </xf>
    <xf numFmtId="49" fontId="11" fillId="0" borderId="0" xfId="0" applyNumberFormat="1" applyFont="1" applyFill="1" applyAlignment="1">
      <alignment/>
    </xf>
    <xf numFmtId="49" fontId="0" fillId="0" borderId="0" xfId="0" applyNumberFormat="1" applyBorder="1" applyAlignment="1">
      <alignment/>
    </xf>
    <xf numFmtId="49" fontId="0" fillId="0" borderId="0" xfId="0" applyNumberFormat="1" applyFill="1" applyBorder="1" applyAlignment="1">
      <alignment/>
    </xf>
    <xf numFmtId="49" fontId="0" fillId="2" borderId="0" xfId="0" applyNumberFormat="1" applyFont="1" applyFill="1" applyAlignment="1">
      <alignment/>
    </xf>
    <xf numFmtId="49" fontId="0" fillId="0" borderId="0" xfId="0" applyNumberFormat="1" applyFont="1" applyFill="1" applyAlignment="1">
      <alignment/>
    </xf>
    <xf numFmtId="49" fontId="12" fillId="2" borderId="0" xfId="0" applyNumberFormat="1" applyFont="1" applyFill="1" applyAlignment="1">
      <alignment/>
    </xf>
    <xf numFmtId="49" fontId="0" fillId="0" borderId="2" xfId="0" applyNumberFormat="1" applyFill="1" applyBorder="1" applyAlignment="1">
      <alignment/>
    </xf>
    <xf numFmtId="49" fontId="12" fillId="0" borderId="0" xfId="0" applyNumberFormat="1" applyFont="1" applyFill="1" applyAlignment="1">
      <alignment/>
    </xf>
    <xf numFmtId="49" fontId="0" fillId="0" borderId="0" xfId="0" applyNumberFormat="1" applyFont="1" applyBorder="1" applyAlignment="1">
      <alignment/>
    </xf>
    <xf numFmtId="49" fontId="18" fillId="0" borderId="0" xfId="0" applyNumberFormat="1" applyFont="1" applyFill="1" applyAlignment="1">
      <alignment/>
    </xf>
    <xf numFmtId="49" fontId="18" fillId="2" borderId="0" xfId="0" applyNumberFormat="1" applyFont="1" applyFill="1" applyAlignment="1">
      <alignment/>
    </xf>
    <xf numFmtId="49" fontId="26" fillId="0" borderId="0" xfId="0" applyNumberFormat="1" applyFont="1" applyFill="1" applyAlignment="1">
      <alignment/>
    </xf>
    <xf numFmtId="49" fontId="13" fillId="0" borderId="0" xfId="0" applyNumberFormat="1" applyFont="1" applyAlignment="1">
      <alignment/>
    </xf>
    <xf numFmtId="49" fontId="13" fillId="2" borderId="0" xfId="0" applyNumberFormat="1" applyFont="1" applyFill="1" applyAlignment="1">
      <alignment/>
    </xf>
    <xf numFmtId="49" fontId="12" fillId="0" borderId="0" xfId="0" applyNumberFormat="1" applyFont="1" applyAlignment="1">
      <alignment/>
    </xf>
    <xf numFmtId="49" fontId="2" fillId="0" borderId="0" xfId="0" applyNumberFormat="1" applyFont="1" applyAlignment="1">
      <alignment/>
    </xf>
    <xf numFmtId="49" fontId="2" fillId="2" borderId="0" xfId="0" applyNumberFormat="1" applyFont="1" applyFill="1" applyAlignment="1">
      <alignment/>
    </xf>
    <xf numFmtId="49" fontId="17" fillId="0" borderId="0" xfId="0" applyNumberFormat="1" applyFont="1" applyAlignment="1">
      <alignment/>
    </xf>
    <xf numFmtId="49" fontId="17" fillId="2" borderId="0" xfId="0" applyNumberFormat="1" applyFont="1" applyFill="1" applyAlignment="1">
      <alignment/>
    </xf>
    <xf numFmtId="49" fontId="0" fillId="0" borderId="0" xfId="0" applyNumberFormat="1" applyFont="1" applyFill="1" applyAlignment="1">
      <alignment horizontal="left"/>
    </xf>
    <xf numFmtId="49" fontId="1" fillId="2" borderId="0" xfId="0" applyNumberFormat="1" applyFont="1" applyFill="1" applyAlignment="1">
      <alignment/>
    </xf>
    <xf numFmtId="49" fontId="12" fillId="0" borderId="0" xfId="0" applyNumberFormat="1" applyFont="1" applyFill="1" applyAlignment="1">
      <alignment horizontal="left"/>
    </xf>
    <xf numFmtId="49" fontId="20" fillId="0" borderId="0" xfId="0" applyNumberFormat="1" applyFont="1" applyFill="1" applyAlignment="1">
      <alignment horizontal="left"/>
    </xf>
    <xf numFmtId="49" fontId="0" fillId="0" borderId="0" xfId="0" applyNumberFormat="1" applyFill="1" applyAlignment="1">
      <alignment horizontal="left"/>
    </xf>
    <xf numFmtId="49" fontId="0" fillId="0" borderId="0" xfId="0" applyNumberFormat="1" applyAlignment="1">
      <alignment horizontal="left"/>
    </xf>
    <xf numFmtId="49" fontId="37" fillId="0" borderId="0" xfId="0" applyNumberFormat="1" applyFont="1" applyFill="1" applyAlignment="1">
      <alignment/>
    </xf>
    <xf numFmtId="3" fontId="37" fillId="0" borderId="0" xfId="0" applyNumberFormat="1" applyFont="1" applyFill="1" applyAlignment="1">
      <alignment/>
    </xf>
    <xf numFmtId="49" fontId="38" fillId="0" borderId="0" xfId="0" applyNumberFormat="1" applyFont="1" applyFill="1" applyAlignment="1">
      <alignment/>
    </xf>
    <xf numFmtId="49" fontId="37" fillId="0" borderId="0" xfId="0" applyNumberFormat="1" applyFont="1" applyFill="1" applyAlignment="1">
      <alignment horizontal="left"/>
    </xf>
    <xf numFmtId="49" fontId="37" fillId="0" borderId="0" xfId="0" applyNumberFormat="1" applyFont="1" applyFill="1" applyAlignment="1">
      <alignment horizontal="center"/>
    </xf>
    <xf numFmtId="194" fontId="37" fillId="0" borderId="0" xfId="0" applyNumberFormat="1" applyFont="1" applyFill="1" applyAlignment="1">
      <alignment/>
    </xf>
    <xf numFmtId="0" fontId="37" fillId="0" borderId="0" xfId="0" applyFont="1" applyFill="1" applyAlignment="1">
      <alignment/>
    </xf>
    <xf numFmtId="0" fontId="37" fillId="0" borderId="0" xfId="0" applyFont="1" applyFill="1" applyBorder="1" applyAlignment="1">
      <alignment/>
    </xf>
    <xf numFmtId="3" fontId="39" fillId="0" borderId="0" xfId="0" applyNumberFormat="1" applyFont="1" applyFill="1" applyAlignment="1">
      <alignment/>
    </xf>
    <xf numFmtId="198" fontId="37" fillId="0" borderId="0" xfId="0" applyNumberFormat="1" applyFont="1" applyFill="1" applyAlignment="1">
      <alignment/>
    </xf>
    <xf numFmtId="199" fontId="37" fillId="0" borderId="0" xfId="0" applyNumberFormat="1" applyFont="1" applyFill="1" applyBorder="1" applyAlignment="1">
      <alignment/>
    </xf>
    <xf numFmtId="200" fontId="37" fillId="0" borderId="0" xfId="0" applyNumberFormat="1" applyFont="1" applyFill="1" applyAlignment="1">
      <alignment/>
    </xf>
    <xf numFmtId="201" fontId="37" fillId="0" borderId="0" xfId="0" applyNumberFormat="1" applyFont="1" applyFill="1" applyAlignment="1">
      <alignment/>
    </xf>
    <xf numFmtId="49" fontId="2" fillId="0" borderId="0" xfId="0" applyNumberFormat="1" applyFont="1" applyFill="1" applyAlignment="1">
      <alignment horizontal="left"/>
    </xf>
    <xf numFmtId="49" fontId="35" fillId="0" borderId="0" xfId="0" applyNumberFormat="1" applyFont="1" applyFill="1" applyAlignment="1">
      <alignment/>
    </xf>
    <xf numFmtId="194" fontId="20" fillId="0" borderId="0" xfId="0" applyNumberFormat="1" applyFont="1" applyFill="1" applyAlignment="1">
      <alignment/>
    </xf>
    <xf numFmtId="3" fontId="36" fillId="0" borderId="0" xfId="0" applyNumberFormat="1" applyFont="1" applyFill="1" applyAlignment="1">
      <alignment/>
    </xf>
    <xf numFmtId="199" fontId="20" fillId="0" borderId="0" xfId="0" applyNumberFormat="1" applyFont="1" applyFill="1" applyBorder="1" applyAlignment="1">
      <alignment/>
    </xf>
    <xf numFmtId="49" fontId="37" fillId="0" borderId="0" xfId="0" applyNumberFormat="1" applyFont="1" applyAlignment="1">
      <alignment/>
    </xf>
    <xf numFmtId="3" fontId="37" fillId="0" borderId="0" xfId="0" applyNumberFormat="1" applyFont="1" applyAlignment="1">
      <alignment/>
    </xf>
    <xf numFmtId="49" fontId="37" fillId="0" borderId="0" xfId="0" applyNumberFormat="1" applyFont="1" applyFill="1" applyAlignment="1">
      <alignment/>
    </xf>
    <xf numFmtId="49" fontId="37" fillId="0" borderId="0" xfId="0" applyNumberFormat="1" applyFont="1" applyAlignment="1">
      <alignment horizontal="left"/>
    </xf>
    <xf numFmtId="49" fontId="37" fillId="0" borderId="0" xfId="0" applyNumberFormat="1" applyFont="1" applyAlignment="1">
      <alignment horizontal="center"/>
    </xf>
    <xf numFmtId="3" fontId="37" fillId="0" borderId="0" xfId="0" applyNumberFormat="1" applyFont="1" applyFill="1" applyAlignment="1">
      <alignment/>
    </xf>
    <xf numFmtId="196" fontId="40" fillId="0" borderId="0" xfId="0" applyNumberFormat="1" applyFont="1" applyFill="1" applyAlignment="1">
      <alignment/>
    </xf>
    <xf numFmtId="0" fontId="37" fillId="0" borderId="0" xfId="0" applyFont="1" applyAlignment="1">
      <alignment/>
    </xf>
    <xf numFmtId="0" fontId="37" fillId="0" borderId="0" xfId="0" applyFont="1" applyFill="1" applyBorder="1" applyAlignment="1">
      <alignment/>
    </xf>
    <xf numFmtId="0" fontId="37" fillId="2" borderId="0" xfId="0" applyFont="1" applyFill="1" applyAlignment="1">
      <alignment/>
    </xf>
    <xf numFmtId="0" fontId="37" fillId="0" borderId="0" xfId="0" applyFont="1" applyFill="1" applyAlignment="1">
      <alignment/>
    </xf>
    <xf numFmtId="49" fontId="37" fillId="2" borderId="0" xfId="0" applyNumberFormat="1" applyFont="1" applyFill="1" applyAlignment="1">
      <alignment/>
    </xf>
    <xf numFmtId="3" fontId="37" fillId="2" borderId="0" xfId="0" applyNumberFormat="1" applyFont="1" applyFill="1" applyAlignment="1">
      <alignment/>
    </xf>
    <xf numFmtId="49" fontId="37" fillId="2" borderId="0" xfId="0" applyNumberFormat="1" applyFont="1" applyFill="1" applyAlignment="1">
      <alignment horizontal="left"/>
    </xf>
    <xf numFmtId="49" fontId="37" fillId="2" borderId="0" xfId="0" applyNumberFormat="1" applyFont="1" applyFill="1" applyAlignment="1">
      <alignment horizontal="center"/>
    </xf>
    <xf numFmtId="196" fontId="40" fillId="2" borderId="0" xfId="0" applyNumberFormat="1" applyFont="1" applyFill="1" applyAlignment="1">
      <alignment/>
    </xf>
    <xf numFmtId="0" fontId="37" fillId="2" borderId="0" xfId="0" applyFont="1" applyFill="1" applyBorder="1" applyAlignment="1">
      <alignment/>
    </xf>
    <xf numFmtId="49" fontId="0" fillId="0" borderId="2" xfId="0" applyNumberFormat="1" applyFont="1" applyBorder="1" applyAlignment="1">
      <alignment horizontal="left"/>
    </xf>
    <xf numFmtId="49" fontId="0" fillId="0" borderId="0" xfId="0" applyNumberFormat="1" applyFont="1" applyAlignment="1">
      <alignment horizontal="left"/>
    </xf>
    <xf numFmtId="49" fontId="0" fillId="0" borderId="3" xfId="0" applyNumberFormat="1" applyFont="1" applyBorder="1" applyAlignment="1">
      <alignment horizontal="left"/>
    </xf>
    <xf numFmtId="49" fontId="18" fillId="0" borderId="3" xfId="0" applyNumberFormat="1" applyFont="1" applyBorder="1" applyAlignment="1">
      <alignment horizontal="left"/>
    </xf>
    <xf numFmtId="49" fontId="13" fillId="0" borderId="3" xfId="0" applyNumberFormat="1" applyFont="1" applyFill="1" applyBorder="1" applyAlignment="1">
      <alignment horizontal="left"/>
    </xf>
    <xf numFmtId="49" fontId="12" fillId="0" borderId="3" xfId="0" applyNumberFormat="1" applyFont="1" applyFill="1" applyBorder="1" applyAlignment="1">
      <alignment horizontal="left"/>
    </xf>
    <xf numFmtId="49" fontId="17" fillId="0" borderId="3" xfId="0" applyNumberFormat="1" applyFont="1" applyFill="1" applyBorder="1" applyAlignment="1">
      <alignment horizontal="left"/>
    </xf>
    <xf numFmtId="3" fontId="37" fillId="0" borderId="3" xfId="0" applyNumberFormat="1" applyFont="1" applyFill="1" applyBorder="1" applyAlignment="1">
      <alignment/>
    </xf>
    <xf numFmtId="49" fontId="37" fillId="0" borderId="3" xfId="0" applyNumberFormat="1" applyFont="1" applyFill="1" applyBorder="1" applyAlignment="1">
      <alignment/>
    </xf>
    <xf numFmtId="49" fontId="37" fillId="0" borderId="3" xfId="0" applyNumberFormat="1" applyFont="1" applyFill="1" applyBorder="1" applyAlignment="1">
      <alignment horizontal="left"/>
    </xf>
    <xf numFmtId="49" fontId="37" fillId="0" borderId="3" xfId="0" applyNumberFormat="1" applyFont="1" applyFill="1" applyBorder="1" applyAlignment="1">
      <alignment horizontal="center"/>
    </xf>
    <xf numFmtId="196" fontId="37" fillId="0" borderId="0" xfId="0" applyNumberFormat="1" applyFont="1" applyFill="1" applyBorder="1" applyAlignment="1">
      <alignment/>
    </xf>
    <xf numFmtId="0" fontId="37" fillId="0" borderId="0" xfId="0" applyFont="1" applyAlignment="1">
      <alignment/>
    </xf>
    <xf numFmtId="3" fontId="2" fillId="2" borderId="0" xfId="0" applyNumberFormat="1" applyFont="1" applyFill="1" applyAlignment="1">
      <alignment/>
    </xf>
    <xf numFmtId="1" fontId="2" fillId="0" borderId="0" xfId="0" applyNumberFormat="1" applyFont="1" applyFill="1" applyAlignment="1">
      <alignment/>
    </xf>
    <xf numFmtId="3" fontId="2" fillId="0" borderId="0" xfId="19" applyNumberFormat="1" applyFont="1" applyFill="1">
      <alignment/>
      <protection/>
    </xf>
    <xf numFmtId="3" fontId="35" fillId="0" borderId="2" xfId="0" applyNumberFormat="1" applyFont="1" applyFill="1" applyBorder="1" applyAlignment="1">
      <alignment/>
    </xf>
    <xf numFmtId="3" fontId="20" fillId="0" borderId="0" xfId="0" applyNumberFormat="1" applyFont="1" applyAlignment="1">
      <alignment/>
    </xf>
    <xf numFmtId="3" fontId="20" fillId="2" borderId="0" xfId="0" applyNumberFormat="1" applyFont="1" applyFill="1" applyAlignment="1">
      <alignment/>
    </xf>
    <xf numFmtId="1" fontId="20" fillId="0" borderId="0" xfId="0" applyNumberFormat="1" applyFont="1" applyAlignment="1">
      <alignment/>
    </xf>
    <xf numFmtId="3" fontId="20" fillId="0" borderId="0" xfId="0" applyNumberFormat="1" applyFont="1" applyAlignment="1">
      <alignment/>
    </xf>
    <xf numFmtId="3" fontId="20" fillId="0" borderId="0" xfId="0" applyNumberFormat="1" applyFont="1" applyAlignment="1" quotePrefix="1">
      <alignment/>
    </xf>
    <xf numFmtId="3" fontId="20" fillId="0" borderId="0" xfId="0" applyNumberFormat="1" applyFont="1" applyFill="1" applyAlignment="1">
      <alignment/>
    </xf>
    <xf numFmtId="3" fontId="20" fillId="0" borderId="0" xfId="20" applyNumberFormat="1" applyFont="1" applyFill="1">
      <alignment/>
      <protection/>
    </xf>
    <xf numFmtId="3" fontId="20" fillId="2" borderId="0" xfId="0" applyNumberFormat="1" applyFont="1" applyFill="1" applyAlignment="1">
      <alignment/>
    </xf>
    <xf numFmtId="3" fontId="20" fillId="0" borderId="0" xfId="19" applyNumberFormat="1" applyFont="1" applyFill="1">
      <alignment/>
      <protection/>
    </xf>
    <xf numFmtId="3" fontId="20" fillId="0" borderId="0" xfId="19" applyNumberFormat="1" applyFont="1">
      <alignment/>
      <protection/>
    </xf>
    <xf numFmtId="3" fontId="20" fillId="0" borderId="0" xfId="0" applyNumberFormat="1" applyFont="1" applyFill="1" applyAlignment="1">
      <alignment/>
    </xf>
    <xf numFmtId="1" fontId="20" fillId="0" borderId="0" xfId="19" applyNumberFormat="1" applyFont="1">
      <alignment/>
      <protection/>
    </xf>
    <xf numFmtId="3" fontId="20" fillId="0" borderId="0" xfId="0" applyNumberFormat="1" applyFont="1" applyFill="1" applyAlignment="1">
      <alignment/>
    </xf>
    <xf numFmtId="3" fontId="20" fillId="2" borderId="0" xfId="0" applyNumberFormat="1" applyFont="1" applyFill="1" applyAlignment="1">
      <alignment/>
    </xf>
    <xf numFmtId="3" fontId="12" fillId="0" borderId="0" xfId="0" applyNumberFormat="1" applyFont="1" applyAlignment="1">
      <alignment/>
    </xf>
    <xf numFmtId="3" fontId="12" fillId="2" borderId="0" xfId="0" applyNumberFormat="1" applyFont="1" applyFill="1" applyAlignment="1">
      <alignment/>
    </xf>
    <xf numFmtId="1" fontId="12" fillId="0" borderId="0" xfId="0" applyNumberFormat="1" applyFont="1" applyAlignment="1">
      <alignment/>
    </xf>
    <xf numFmtId="3" fontId="31" fillId="0" borderId="0" xfId="0" applyNumberFormat="1" applyFont="1" applyFill="1" applyAlignment="1">
      <alignment/>
    </xf>
    <xf numFmtId="3" fontId="12" fillId="2" borderId="0" xfId="0" applyNumberFormat="1" applyFont="1" applyFill="1" applyAlignment="1" quotePrefix="1">
      <alignment/>
    </xf>
    <xf numFmtId="3" fontId="12" fillId="0" borderId="0" xfId="0" applyNumberFormat="1" applyFont="1" applyAlignment="1" quotePrefix="1">
      <alignment/>
    </xf>
    <xf numFmtId="3" fontId="37" fillId="0" borderId="0" xfId="0" applyNumberFormat="1" applyFont="1" applyFill="1" applyAlignment="1">
      <alignment/>
    </xf>
    <xf numFmtId="3" fontId="37" fillId="2" borderId="0" xfId="0" applyNumberFormat="1" applyFont="1" applyFill="1" applyAlignment="1">
      <alignment/>
    </xf>
    <xf numFmtId="3" fontId="41" fillId="0" borderId="2" xfId="0" applyNumberFormat="1" applyFont="1" applyBorder="1" applyAlignment="1">
      <alignment/>
    </xf>
    <xf numFmtId="3" fontId="13" fillId="0" borderId="0" xfId="0" applyNumberFormat="1" applyFont="1" applyFill="1" applyAlignment="1">
      <alignment/>
    </xf>
    <xf numFmtId="3" fontId="13" fillId="0" borderId="0" xfId="0" applyNumberFormat="1" applyFont="1" applyAlignment="1" quotePrefix="1">
      <alignment/>
    </xf>
    <xf numFmtId="3" fontId="13" fillId="2" borderId="0" xfId="0" applyNumberFormat="1" applyFont="1" applyFill="1" applyAlignment="1">
      <alignment/>
    </xf>
    <xf numFmtId="3" fontId="41" fillId="0" borderId="0" xfId="0" applyNumberFormat="1" applyFont="1" applyFill="1" applyAlignment="1">
      <alignment/>
    </xf>
    <xf numFmtId="3" fontId="35" fillId="2" borderId="0" xfId="0" applyNumberFormat="1" applyFont="1" applyFill="1" applyAlignment="1">
      <alignment/>
    </xf>
    <xf numFmtId="3" fontId="12" fillId="0" borderId="0" xfId="0" applyNumberFormat="1" applyFont="1" applyAlignment="1" quotePrefix="1">
      <alignment/>
    </xf>
    <xf numFmtId="3" fontId="12" fillId="0" borderId="0" xfId="0" applyNumberFormat="1" applyFont="1" applyFill="1" applyBorder="1" applyAlignment="1">
      <alignment/>
    </xf>
    <xf numFmtId="3" fontId="13" fillId="0" borderId="0" xfId="0" applyNumberFormat="1" applyFont="1" applyFill="1" applyAlignment="1" quotePrefix="1">
      <alignment/>
    </xf>
    <xf numFmtId="3" fontId="13" fillId="0" borderId="0" xfId="0" applyNumberFormat="1" applyFont="1" applyFill="1" applyBorder="1" applyAlignment="1" quotePrefix="1">
      <alignment/>
    </xf>
    <xf numFmtId="1" fontId="13" fillId="0" borderId="0" xfId="0" applyNumberFormat="1" applyFont="1" applyAlignment="1">
      <alignment/>
    </xf>
    <xf numFmtId="3" fontId="41" fillId="2" borderId="0" xfId="0" applyNumberFormat="1" applyFont="1" applyFill="1" applyAlignment="1">
      <alignment/>
    </xf>
    <xf numFmtId="3" fontId="13" fillId="0" borderId="0" xfId="0" applyNumberFormat="1" applyFont="1" applyAlignment="1" quotePrefix="1">
      <alignment/>
    </xf>
    <xf numFmtId="0" fontId="0" fillId="2" borderId="0" xfId="0" applyFill="1" applyAlignment="1">
      <alignment horizontal="center"/>
    </xf>
  </cellXfs>
  <cellStyles count="8">
    <cellStyle name="Normal" xfId="0"/>
    <cellStyle name="Comma" xfId="15"/>
    <cellStyle name="Comma [0]" xfId="16"/>
    <cellStyle name="Currency" xfId="17"/>
    <cellStyle name="Currency [0]" xfId="18"/>
    <cellStyle name="Normal 2" xfId="19"/>
    <cellStyle name="Normal_Feuil1"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434"/>
  <sheetViews>
    <sheetView zoomScale="115" zoomScaleNormal="115" workbookViewId="0" topLeftCell="A1">
      <pane ySplit="5" topLeftCell="BM124" activePane="bottomLeft" state="frozen"/>
      <selection pane="topLeft" activeCell="A1" sqref="A1"/>
      <selection pane="bottomLeft" activeCell="A130" sqref="A130:IV130"/>
    </sheetView>
  </sheetViews>
  <sheetFormatPr defaultColWidth="9.140625" defaultRowHeight="12.75" zeroHeight="1"/>
  <cols>
    <col min="1" max="1" width="5.140625" style="1" customWidth="1"/>
    <col min="2" max="2" width="11.28125" style="5" customWidth="1"/>
    <col min="3" max="3" width="14.00390625" style="1" customWidth="1"/>
    <col min="4" max="4" width="14.57421875" style="1" customWidth="1"/>
    <col min="5" max="5" width="9.57421875" style="1" customWidth="1"/>
    <col min="6" max="6" width="9.140625" style="47" customWidth="1"/>
    <col min="7" max="7" width="6.8515625" style="27" customWidth="1"/>
    <col min="8" max="8" width="10.140625" style="5" customWidth="1"/>
    <col min="9" max="9" width="9.8515625" style="4" customWidth="1"/>
    <col min="10" max="12" width="18.28125" style="0" customWidth="1"/>
    <col min="13" max="13" width="9.8515625" style="0" customWidth="1"/>
    <col min="14" max="16384" width="9.8515625" style="0" hidden="1" customWidth="1"/>
  </cols>
  <sheetData>
    <row r="1" spans="1:9" ht="15.75" customHeight="1">
      <c r="A1" s="17"/>
      <c r="B1" s="8"/>
      <c r="C1" s="9"/>
      <c r="D1" s="9"/>
      <c r="E1" s="10"/>
      <c r="F1" s="317"/>
      <c r="G1" s="9"/>
      <c r="H1" s="8"/>
      <c r="I1" s="3"/>
    </row>
    <row r="2" spans="1:9" ht="17.25" customHeight="1">
      <c r="A2" s="11"/>
      <c r="B2" s="447" t="s">
        <v>12</v>
      </c>
      <c r="C2" s="447"/>
      <c r="D2" s="447"/>
      <c r="E2" s="447"/>
      <c r="F2" s="447"/>
      <c r="G2" s="447"/>
      <c r="H2" s="447"/>
      <c r="I2" s="21"/>
    </row>
    <row r="3" spans="1:9" s="15" customFormat="1" ht="18" customHeight="1">
      <c r="A3" s="12"/>
      <c r="B3" s="13"/>
      <c r="C3" s="13"/>
      <c r="D3" s="13"/>
      <c r="E3" s="13"/>
      <c r="F3" s="318"/>
      <c r="G3" s="13"/>
      <c r="H3" s="13"/>
      <c r="I3" s="14"/>
    </row>
    <row r="4" spans="1:9" ht="15" customHeight="1">
      <c r="A4" s="11"/>
      <c r="B4" s="19" t="s">
        <v>2</v>
      </c>
      <c r="C4" s="18" t="s">
        <v>8</v>
      </c>
      <c r="D4" s="18" t="s">
        <v>3</v>
      </c>
      <c r="E4" s="18" t="s">
        <v>9</v>
      </c>
      <c r="F4" s="319" t="s">
        <v>4</v>
      </c>
      <c r="G4" s="16" t="s">
        <v>6</v>
      </c>
      <c r="H4" s="19" t="s">
        <v>5</v>
      </c>
      <c r="I4" s="20" t="s">
        <v>7</v>
      </c>
    </row>
    <row r="5" spans="1:13" ht="18.75" customHeight="1">
      <c r="A5" s="23"/>
      <c r="B5" s="23" t="s">
        <v>1237</v>
      </c>
      <c r="C5" s="23"/>
      <c r="D5" s="23"/>
      <c r="E5" s="23"/>
      <c r="F5" s="320"/>
      <c r="G5" s="26"/>
      <c r="H5" s="24">
        <v>0</v>
      </c>
      <c r="I5" s="25">
        <v>450</v>
      </c>
      <c r="K5" t="s">
        <v>10</v>
      </c>
      <c r="L5" t="s">
        <v>11</v>
      </c>
      <c r="M5" s="2">
        <v>450</v>
      </c>
    </row>
    <row r="6" spans="2:13" ht="12.75">
      <c r="B6" s="28"/>
      <c r="C6" s="12"/>
      <c r="D6" s="12"/>
      <c r="E6" s="12"/>
      <c r="F6" s="72"/>
      <c r="I6" s="22"/>
      <c r="M6" s="2">
        <v>450</v>
      </c>
    </row>
    <row r="7" spans="1:13" s="15" customFormat="1" ht="12.75">
      <c r="A7" s="12"/>
      <c r="B7" s="28"/>
      <c r="C7" s="12"/>
      <c r="D7" s="12"/>
      <c r="E7" s="12"/>
      <c r="F7" s="47"/>
      <c r="G7" s="29"/>
      <c r="H7" s="5"/>
      <c r="I7" s="22"/>
      <c r="K7"/>
      <c r="M7" s="2">
        <v>450</v>
      </c>
    </row>
    <row r="8" spans="3:13" ht="12.75">
      <c r="C8" s="12"/>
      <c r="D8" s="12"/>
      <c r="I8" s="22"/>
      <c r="M8" s="2">
        <v>450</v>
      </c>
    </row>
    <row r="9" spans="1:13" s="15" customFormat="1" ht="12.75">
      <c r="A9" s="81"/>
      <c r="B9" s="82" t="s">
        <v>13</v>
      </c>
      <c r="C9" s="83"/>
      <c r="D9" s="83" t="s">
        <v>14</v>
      </c>
      <c r="E9" s="83" t="s">
        <v>15</v>
      </c>
      <c r="F9" s="321"/>
      <c r="G9" s="84"/>
      <c r="H9" s="82"/>
      <c r="I9" s="85" t="s">
        <v>16</v>
      </c>
      <c r="J9" s="86"/>
      <c r="K9" s="31"/>
      <c r="M9" s="2">
        <v>450</v>
      </c>
    </row>
    <row r="10" spans="1:13" s="15" customFormat="1" ht="12.75">
      <c r="A10" s="81"/>
      <c r="B10" s="82">
        <v>1449665</v>
      </c>
      <c r="C10" s="87"/>
      <c r="D10" s="83" t="s">
        <v>17</v>
      </c>
      <c r="E10" s="88" t="s">
        <v>1231</v>
      </c>
      <c r="F10" s="322"/>
      <c r="G10" s="89"/>
      <c r="H10" s="90">
        <v>1449665</v>
      </c>
      <c r="I10" s="91">
        <v>3221.4777777777776</v>
      </c>
      <c r="J10" s="31"/>
      <c r="K10" s="31"/>
      <c r="L10" s="31"/>
      <c r="M10" s="2">
        <v>450</v>
      </c>
    </row>
    <row r="11" spans="1:13" s="15" customFormat="1" ht="12.75">
      <c r="A11" s="81"/>
      <c r="B11" s="82">
        <v>513100</v>
      </c>
      <c r="C11" s="87"/>
      <c r="D11" s="83" t="s">
        <v>18</v>
      </c>
      <c r="E11" s="88" t="s">
        <v>1232</v>
      </c>
      <c r="F11" s="322"/>
      <c r="G11" s="89"/>
      <c r="H11" s="90">
        <v>513100</v>
      </c>
      <c r="I11" s="91">
        <v>1140.2222222222222</v>
      </c>
      <c r="J11" s="31"/>
      <c r="K11" s="31"/>
      <c r="L11" s="31"/>
      <c r="M11" s="2">
        <v>450</v>
      </c>
    </row>
    <row r="12" spans="1:13" s="15" customFormat="1" ht="12.75">
      <c r="A12" s="81"/>
      <c r="B12" s="82">
        <v>2390655</v>
      </c>
      <c r="C12" s="87"/>
      <c r="D12" s="83" t="s">
        <v>19</v>
      </c>
      <c r="E12" s="88" t="s">
        <v>1233</v>
      </c>
      <c r="F12" s="322"/>
      <c r="G12" s="89"/>
      <c r="H12" s="90">
        <v>2390655</v>
      </c>
      <c r="I12" s="91">
        <v>5312.566666666667</v>
      </c>
      <c r="J12" s="31"/>
      <c r="K12" s="31"/>
      <c r="L12" s="31"/>
      <c r="M12" s="2">
        <v>450</v>
      </c>
    </row>
    <row r="13" spans="1:13" s="15" customFormat="1" ht="12.75">
      <c r="A13" s="81"/>
      <c r="B13" s="82">
        <v>1612440</v>
      </c>
      <c r="C13" s="87"/>
      <c r="D13" s="83" t="s">
        <v>20</v>
      </c>
      <c r="E13" s="88" t="s">
        <v>1234</v>
      </c>
      <c r="F13" s="322"/>
      <c r="G13" s="89"/>
      <c r="H13" s="90">
        <v>1612440</v>
      </c>
      <c r="I13" s="91">
        <v>3583.2</v>
      </c>
      <c r="J13" s="31"/>
      <c r="K13" s="31"/>
      <c r="L13" s="31"/>
      <c r="M13" s="2">
        <v>450</v>
      </c>
    </row>
    <row r="14" spans="1:13" s="15" customFormat="1" ht="12.75">
      <c r="A14" s="81"/>
      <c r="B14" s="82">
        <v>2207013</v>
      </c>
      <c r="C14" s="87"/>
      <c r="D14" s="83" t="s">
        <v>21</v>
      </c>
      <c r="E14" s="131" t="s">
        <v>1235</v>
      </c>
      <c r="F14" s="322"/>
      <c r="G14" s="89"/>
      <c r="H14" s="90">
        <v>2207013</v>
      </c>
      <c r="I14" s="91">
        <v>4904.473333333333</v>
      </c>
      <c r="J14" s="31"/>
      <c r="K14" s="31"/>
      <c r="L14" s="31"/>
      <c r="M14" s="2">
        <v>450</v>
      </c>
    </row>
    <row r="15" spans="1:13" s="15" customFormat="1" ht="12.75">
      <c r="A15" s="81"/>
      <c r="B15" s="82">
        <v>904200</v>
      </c>
      <c r="C15" s="87"/>
      <c r="D15" s="83" t="s">
        <v>22</v>
      </c>
      <c r="E15" s="87" t="s">
        <v>23</v>
      </c>
      <c r="F15" s="322"/>
      <c r="G15" s="89" t="s">
        <v>24</v>
      </c>
      <c r="H15" s="90">
        <v>904200</v>
      </c>
      <c r="I15" s="91">
        <v>2009.3333333333333</v>
      </c>
      <c r="J15" s="31"/>
      <c r="K15" s="31"/>
      <c r="L15" s="31"/>
      <c r="M15" s="2">
        <v>450</v>
      </c>
    </row>
    <row r="16" spans="1:13" s="15" customFormat="1" ht="12.75">
      <c r="A16" s="81"/>
      <c r="B16" s="82">
        <v>2012451</v>
      </c>
      <c r="C16" s="87"/>
      <c r="D16" s="83" t="s">
        <v>25</v>
      </c>
      <c r="E16" s="87"/>
      <c r="F16" s="322"/>
      <c r="G16" s="89"/>
      <c r="H16" s="90">
        <v>2012451</v>
      </c>
      <c r="I16" s="91">
        <v>4472.113333333334</v>
      </c>
      <c r="J16" s="31"/>
      <c r="K16" s="31"/>
      <c r="L16" s="31"/>
      <c r="M16" s="2">
        <v>450</v>
      </c>
    </row>
    <row r="17" spans="1:13" s="15" customFormat="1" ht="12.75">
      <c r="A17" s="81"/>
      <c r="B17" s="82">
        <v>11089524</v>
      </c>
      <c r="C17" s="83" t="s">
        <v>1196</v>
      </c>
      <c r="D17" s="87"/>
      <c r="E17" s="87"/>
      <c r="F17" s="322"/>
      <c r="G17" s="89"/>
      <c r="H17" s="90">
        <v>0</v>
      </c>
      <c r="I17" s="91">
        <v>24643.386666666665</v>
      </c>
      <c r="J17" s="31"/>
      <c r="K17" s="31"/>
      <c r="L17" s="31"/>
      <c r="M17" s="2">
        <v>450</v>
      </c>
    </row>
    <row r="18" spans="2:13" ht="12.75">
      <c r="B18" s="32"/>
      <c r="F18" s="323"/>
      <c r="I18" s="22"/>
      <c r="M18" s="2">
        <v>450</v>
      </c>
    </row>
    <row r="19" spans="1:13" s="46" customFormat="1" ht="13.5" thickBot="1">
      <c r="A19" s="38"/>
      <c r="B19" s="39">
        <v>11089524</v>
      </c>
      <c r="C19" s="40" t="s">
        <v>26</v>
      </c>
      <c r="D19" s="41"/>
      <c r="E19" s="41"/>
      <c r="F19" s="42"/>
      <c r="G19" s="43"/>
      <c r="H19" s="44"/>
      <c r="I19" s="45"/>
      <c r="M19" s="2">
        <v>450</v>
      </c>
    </row>
    <row r="20" spans="4:13" ht="12.75">
      <c r="D20" s="12"/>
      <c r="I20" s="22"/>
      <c r="M20" s="2">
        <v>450</v>
      </c>
    </row>
    <row r="21" spans="4:13" ht="12.75">
      <c r="D21" s="12"/>
      <c r="I21" s="22"/>
      <c r="M21" s="2">
        <v>450</v>
      </c>
    </row>
    <row r="22" spans="1:13" s="46" customFormat="1" ht="13.5" thickBot="1">
      <c r="A22" s="38"/>
      <c r="B22" s="48">
        <v>1449665</v>
      </c>
      <c r="C22" s="38"/>
      <c r="D22" s="49" t="s">
        <v>27</v>
      </c>
      <c r="E22" s="41"/>
      <c r="F22" s="42"/>
      <c r="G22" s="43"/>
      <c r="H22" s="50">
        <v>-1449665</v>
      </c>
      <c r="I22" s="45">
        <v>3221.4777777777776</v>
      </c>
      <c r="M22" s="2">
        <v>450</v>
      </c>
    </row>
    <row r="23" spans="2:13" ht="12.75">
      <c r="B23" s="426"/>
      <c r="I23" s="22"/>
      <c r="M23" s="2">
        <v>450</v>
      </c>
    </row>
    <row r="24" spans="2:13" ht="12.75">
      <c r="B24" s="426"/>
      <c r="I24" s="22"/>
      <c r="M24" s="2">
        <v>450</v>
      </c>
    </row>
    <row r="25" spans="1:13" s="57" customFormat="1" ht="12.75">
      <c r="A25" s="11"/>
      <c r="B25" s="427">
        <v>33300</v>
      </c>
      <c r="C25" s="52" t="s">
        <v>28</v>
      </c>
      <c r="D25" s="53" t="s">
        <v>1251</v>
      </c>
      <c r="E25" s="52" t="s">
        <v>56</v>
      </c>
      <c r="F25" s="324" t="s">
        <v>57</v>
      </c>
      <c r="G25" s="54" t="s">
        <v>58</v>
      </c>
      <c r="H25" s="55"/>
      <c r="I25" s="56">
        <v>74</v>
      </c>
      <c r="J25" s="56"/>
      <c r="K25" s="56"/>
      <c r="M25" s="2">
        <v>450</v>
      </c>
    </row>
    <row r="26" spans="2:13" ht="12.75">
      <c r="B26" s="426"/>
      <c r="D26" s="12"/>
      <c r="H26" s="5">
        <v>0</v>
      </c>
      <c r="I26" s="22">
        <v>0</v>
      </c>
      <c r="M26" s="2">
        <v>450</v>
      </c>
    </row>
    <row r="27" spans="1:13" s="57" customFormat="1" ht="12.75">
      <c r="A27" s="11"/>
      <c r="B27" s="427">
        <v>12800</v>
      </c>
      <c r="C27" s="52" t="s">
        <v>60</v>
      </c>
      <c r="D27" s="53" t="s">
        <v>59</v>
      </c>
      <c r="E27" s="52" t="s">
        <v>56</v>
      </c>
      <c r="F27" s="324" t="s">
        <v>71</v>
      </c>
      <c r="G27" s="54" t="s">
        <v>72</v>
      </c>
      <c r="H27" s="55"/>
      <c r="I27" s="56">
        <v>28.444444444444443</v>
      </c>
      <c r="J27" s="56"/>
      <c r="K27" s="56"/>
      <c r="M27" s="2">
        <v>450</v>
      </c>
    </row>
    <row r="28" spans="2:13" ht="12.75">
      <c r="B28" s="426"/>
      <c r="D28" s="12"/>
      <c r="H28" s="5">
        <v>0</v>
      </c>
      <c r="I28" s="22">
        <v>0</v>
      </c>
      <c r="M28" s="2">
        <v>450</v>
      </c>
    </row>
    <row r="29" spans="1:13" s="57" customFormat="1" ht="12.75">
      <c r="A29" s="11"/>
      <c r="B29" s="427">
        <v>54200</v>
      </c>
      <c r="C29" s="52" t="s">
        <v>73</v>
      </c>
      <c r="D29" s="53" t="s">
        <v>96</v>
      </c>
      <c r="E29" s="52" t="s">
        <v>56</v>
      </c>
      <c r="F29" s="324" t="s">
        <v>74</v>
      </c>
      <c r="G29" s="54" t="s">
        <v>75</v>
      </c>
      <c r="H29" s="55"/>
      <c r="I29" s="56">
        <v>120.44444444444444</v>
      </c>
      <c r="J29" s="56"/>
      <c r="K29" s="56"/>
      <c r="M29" s="2">
        <v>450</v>
      </c>
    </row>
    <row r="30" spans="2:13" ht="12.75">
      <c r="B30" s="426"/>
      <c r="D30" s="12"/>
      <c r="H30" s="5">
        <v>0</v>
      </c>
      <c r="I30" s="22">
        <v>0</v>
      </c>
      <c r="M30" s="2">
        <v>450</v>
      </c>
    </row>
    <row r="31" spans="1:13" s="57" customFormat="1" ht="12.75">
      <c r="A31" s="11"/>
      <c r="B31" s="427">
        <v>36800</v>
      </c>
      <c r="C31" s="52" t="s">
        <v>97</v>
      </c>
      <c r="D31" s="53" t="s">
        <v>108</v>
      </c>
      <c r="E31" s="52" t="s">
        <v>109</v>
      </c>
      <c r="F31" s="324" t="s">
        <v>110</v>
      </c>
      <c r="G31" s="54" t="s">
        <v>111</v>
      </c>
      <c r="H31" s="55"/>
      <c r="I31" s="56">
        <v>81.77777777777777</v>
      </c>
      <c r="J31" s="56"/>
      <c r="K31" s="56"/>
      <c r="M31" s="2">
        <v>450</v>
      </c>
    </row>
    <row r="32" spans="2:13" ht="12.75">
      <c r="B32" s="426"/>
      <c r="D32" s="12"/>
      <c r="H32" s="5">
        <v>0</v>
      </c>
      <c r="I32" s="22">
        <v>0</v>
      </c>
      <c r="M32" s="2">
        <v>450</v>
      </c>
    </row>
    <row r="33" spans="1:13" s="57" customFormat="1" ht="12.75">
      <c r="A33" s="11"/>
      <c r="B33" s="427">
        <v>79500</v>
      </c>
      <c r="C33" s="52" t="s">
        <v>112</v>
      </c>
      <c r="D33" s="53" t="s">
        <v>131</v>
      </c>
      <c r="E33" s="52" t="s">
        <v>109</v>
      </c>
      <c r="F33" s="324" t="s">
        <v>110</v>
      </c>
      <c r="G33" s="54" t="s">
        <v>113</v>
      </c>
      <c r="H33" s="55"/>
      <c r="I33" s="56">
        <v>176.66666666666666</v>
      </c>
      <c r="J33" s="56"/>
      <c r="K33" s="56"/>
      <c r="M33" s="2">
        <v>450</v>
      </c>
    </row>
    <row r="34" spans="2:13" ht="12.75">
      <c r="B34" s="426"/>
      <c r="D34" s="12"/>
      <c r="H34" s="5">
        <v>0</v>
      </c>
      <c r="I34" s="22">
        <v>0</v>
      </c>
      <c r="M34" s="2">
        <v>450</v>
      </c>
    </row>
    <row r="35" spans="1:13" s="57" customFormat="1" ht="12.75">
      <c r="A35" s="11"/>
      <c r="B35" s="427">
        <v>22450</v>
      </c>
      <c r="C35" s="52" t="s">
        <v>132</v>
      </c>
      <c r="D35" s="53" t="s">
        <v>141</v>
      </c>
      <c r="E35" s="52" t="s">
        <v>56</v>
      </c>
      <c r="F35" s="324" t="s">
        <v>133</v>
      </c>
      <c r="G35" s="54" t="s">
        <v>111</v>
      </c>
      <c r="H35" s="55"/>
      <c r="I35" s="56">
        <v>49.888888888888886</v>
      </c>
      <c r="J35" s="56"/>
      <c r="K35" s="56"/>
      <c r="M35" s="2">
        <v>450</v>
      </c>
    </row>
    <row r="36" spans="2:13" ht="12.75">
      <c r="B36" s="431"/>
      <c r="D36" s="12"/>
      <c r="H36" s="5">
        <v>0</v>
      </c>
      <c r="I36" s="22">
        <v>0</v>
      </c>
      <c r="M36" s="2">
        <v>450</v>
      </c>
    </row>
    <row r="37" spans="1:13" s="57" customFormat="1" ht="12.75">
      <c r="A37" s="11"/>
      <c r="B37" s="427">
        <v>32400</v>
      </c>
      <c r="C37" s="52" t="s">
        <v>142</v>
      </c>
      <c r="D37" s="53" t="s">
        <v>149</v>
      </c>
      <c r="E37" s="52" t="s">
        <v>150</v>
      </c>
      <c r="F37" s="324" t="s">
        <v>151</v>
      </c>
      <c r="G37" s="54" t="s">
        <v>58</v>
      </c>
      <c r="H37" s="55"/>
      <c r="I37" s="56">
        <v>72</v>
      </c>
      <c r="J37" s="56"/>
      <c r="K37" s="56"/>
      <c r="M37" s="2">
        <v>450</v>
      </c>
    </row>
    <row r="38" spans="1:13" s="15" customFormat="1" ht="12.75">
      <c r="A38" s="12"/>
      <c r="B38" s="292"/>
      <c r="C38" s="12"/>
      <c r="D38" s="12"/>
      <c r="E38" s="12"/>
      <c r="F38" s="72"/>
      <c r="G38" s="29"/>
      <c r="H38" s="5">
        <v>0</v>
      </c>
      <c r="I38" s="22">
        <v>7</v>
      </c>
      <c r="M38" s="2">
        <v>450</v>
      </c>
    </row>
    <row r="39" spans="1:13" s="57" customFormat="1" ht="12.75">
      <c r="A39" s="11"/>
      <c r="B39" s="427">
        <v>17700</v>
      </c>
      <c r="C39" s="52" t="s">
        <v>158</v>
      </c>
      <c r="D39" s="53" t="s">
        <v>166</v>
      </c>
      <c r="E39" s="52" t="s">
        <v>164</v>
      </c>
      <c r="F39" s="324" t="s">
        <v>165</v>
      </c>
      <c r="G39" s="54" t="s">
        <v>111</v>
      </c>
      <c r="H39" s="55"/>
      <c r="I39" s="56">
        <v>39.333333333333336</v>
      </c>
      <c r="J39" s="56"/>
      <c r="K39" s="56"/>
      <c r="M39" s="2">
        <v>450</v>
      </c>
    </row>
    <row r="40" spans="2:13" ht="12.75">
      <c r="B40" s="426"/>
      <c r="H40" s="5">
        <v>0</v>
      </c>
      <c r="I40" s="22">
        <v>0</v>
      </c>
      <c r="M40" s="2">
        <v>450</v>
      </c>
    </row>
    <row r="41" spans="1:13" s="57" customFormat="1" ht="12.75">
      <c r="A41" s="11"/>
      <c r="B41" s="427">
        <v>49000</v>
      </c>
      <c r="C41" s="52" t="s">
        <v>167</v>
      </c>
      <c r="D41" s="53" t="s">
        <v>177</v>
      </c>
      <c r="E41" s="52" t="s">
        <v>109</v>
      </c>
      <c r="F41" s="324" t="s">
        <v>178</v>
      </c>
      <c r="G41" s="54" t="s">
        <v>111</v>
      </c>
      <c r="H41" s="55"/>
      <c r="I41" s="56">
        <v>108.88888888888889</v>
      </c>
      <c r="J41" s="56"/>
      <c r="K41" s="56"/>
      <c r="M41" s="2">
        <v>450</v>
      </c>
    </row>
    <row r="42" spans="2:13" ht="12.75">
      <c r="B42" s="426"/>
      <c r="H42" s="5">
        <v>0</v>
      </c>
      <c r="I42" s="22">
        <v>0</v>
      </c>
      <c r="M42" s="2">
        <v>450</v>
      </c>
    </row>
    <row r="43" spans="1:13" s="57" customFormat="1" ht="12.75">
      <c r="A43" s="11"/>
      <c r="B43" s="427">
        <v>60800</v>
      </c>
      <c r="C43" s="52" t="s">
        <v>179</v>
      </c>
      <c r="D43" s="53" t="s">
        <v>201</v>
      </c>
      <c r="E43" s="52" t="s">
        <v>109</v>
      </c>
      <c r="F43" s="324" t="s">
        <v>178</v>
      </c>
      <c r="G43" s="54" t="s">
        <v>111</v>
      </c>
      <c r="H43" s="55"/>
      <c r="I43" s="56">
        <v>135.11111111111111</v>
      </c>
      <c r="J43" s="56"/>
      <c r="K43" s="56"/>
      <c r="M43" s="2">
        <v>450</v>
      </c>
    </row>
    <row r="44" spans="2:13" ht="12.75">
      <c r="B44" s="426"/>
      <c r="H44" s="5">
        <v>0</v>
      </c>
      <c r="I44" s="22">
        <v>0</v>
      </c>
      <c r="M44" s="2">
        <v>450</v>
      </c>
    </row>
    <row r="45" spans="1:13" s="57" customFormat="1" ht="12.75">
      <c r="A45" s="11"/>
      <c r="B45" s="427">
        <v>113100</v>
      </c>
      <c r="C45" s="52" t="s">
        <v>202</v>
      </c>
      <c r="D45" s="53" t="s">
        <v>417</v>
      </c>
      <c r="E45" s="52" t="s">
        <v>203</v>
      </c>
      <c r="F45" s="324" t="s">
        <v>204</v>
      </c>
      <c r="G45" s="54" t="s">
        <v>205</v>
      </c>
      <c r="H45" s="55"/>
      <c r="I45" s="56">
        <v>251.33333333333334</v>
      </c>
      <c r="J45" s="56"/>
      <c r="K45" s="56"/>
      <c r="M45" s="2">
        <v>450</v>
      </c>
    </row>
    <row r="46" spans="2:13" ht="12.75">
      <c r="B46" s="426"/>
      <c r="H46" s="5">
        <v>0</v>
      </c>
      <c r="I46" s="22">
        <v>0</v>
      </c>
      <c r="M46" s="2">
        <v>450</v>
      </c>
    </row>
    <row r="47" spans="1:13" s="57" customFormat="1" ht="12.75">
      <c r="A47" s="11"/>
      <c r="B47" s="427">
        <v>24500</v>
      </c>
      <c r="C47" s="52" t="s">
        <v>245</v>
      </c>
      <c r="D47" s="53" t="s">
        <v>432</v>
      </c>
      <c r="E47" s="52" t="s">
        <v>164</v>
      </c>
      <c r="F47" s="324" t="s">
        <v>165</v>
      </c>
      <c r="G47" s="54" t="s">
        <v>111</v>
      </c>
      <c r="H47" s="55"/>
      <c r="I47" s="56">
        <v>54.44444444444444</v>
      </c>
      <c r="J47" s="56"/>
      <c r="K47" s="56"/>
      <c r="M47" s="2">
        <v>450</v>
      </c>
    </row>
    <row r="48" spans="2:13" ht="12.75">
      <c r="B48" s="426"/>
      <c r="H48" s="5">
        <v>0</v>
      </c>
      <c r="I48" s="22">
        <v>0</v>
      </c>
      <c r="M48" s="2">
        <v>450</v>
      </c>
    </row>
    <row r="49" spans="1:13" s="57" customFormat="1" ht="12.75">
      <c r="A49" s="11"/>
      <c r="B49" s="427">
        <v>38850</v>
      </c>
      <c r="C49" s="52" t="s">
        <v>252</v>
      </c>
      <c r="D49" s="53" t="s">
        <v>277</v>
      </c>
      <c r="E49" s="52" t="s">
        <v>253</v>
      </c>
      <c r="F49" s="324" t="s">
        <v>254</v>
      </c>
      <c r="G49" s="54" t="s">
        <v>111</v>
      </c>
      <c r="H49" s="55"/>
      <c r="I49" s="56">
        <v>86.33333333333333</v>
      </c>
      <c r="J49" s="56"/>
      <c r="K49" s="56"/>
      <c r="M49" s="2">
        <v>450</v>
      </c>
    </row>
    <row r="50" spans="2:13" ht="12.75">
      <c r="B50" s="426"/>
      <c r="H50" s="5">
        <v>0</v>
      </c>
      <c r="I50" s="22">
        <v>0</v>
      </c>
      <c r="M50" s="2">
        <v>450</v>
      </c>
    </row>
    <row r="51" spans="1:13" s="57" customFormat="1" ht="12.75">
      <c r="A51" s="11"/>
      <c r="B51" s="427">
        <v>70000</v>
      </c>
      <c r="C51" s="52" t="s">
        <v>267</v>
      </c>
      <c r="D51" s="53" t="s">
        <v>277</v>
      </c>
      <c r="E51" s="52" t="s">
        <v>150</v>
      </c>
      <c r="F51" s="324" t="s">
        <v>278</v>
      </c>
      <c r="G51" s="54" t="s">
        <v>111</v>
      </c>
      <c r="H51" s="55"/>
      <c r="I51" s="56">
        <v>155.55555555555554</v>
      </c>
      <c r="J51" s="56"/>
      <c r="K51" s="56"/>
      <c r="M51" s="2">
        <v>450</v>
      </c>
    </row>
    <row r="52" spans="2:13" ht="12.75">
      <c r="B52" s="426"/>
      <c r="D52" s="12"/>
      <c r="H52" s="5">
        <v>0</v>
      </c>
      <c r="I52" s="22">
        <v>0</v>
      </c>
      <c r="M52" s="2">
        <v>450</v>
      </c>
    </row>
    <row r="53" spans="1:13" s="57" customFormat="1" ht="12.75">
      <c r="A53" s="11"/>
      <c r="B53" s="427">
        <v>7200</v>
      </c>
      <c r="C53" s="52" t="s">
        <v>279</v>
      </c>
      <c r="D53" s="53" t="s">
        <v>246</v>
      </c>
      <c r="E53" s="52" t="s">
        <v>282</v>
      </c>
      <c r="F53" s="324" t="s">
        <v>283</v>
      </c>
      <c r="G53" s="54" t="s">
        <v>72</v>
      </c>
      <c r="H53" s="55"/>
      <c r="I53" s="56">
        <v>16</v>
      </c>
      <c r="J53" s="56"/>
      <c r="K53" s="56"/>
      <c r="M53" s="2">
        <v>450</v>
      </c>
    </row>
    <row r="54" spans="2:13" ht="12.75">
      <c r="B54" s="426"/>
      <c r="D54" s="12"/>
      <c r="H54" s="5">
        <v>0</v>
      </c>
      <c r="I54" s="22">
        <v>0</v>
      </c>
      <c r="M54" s="2">
        <v>450</v>
      </c>
    </row>
    <row r="55" spans="1:13" s="57" customFormat="1" ht="12.75">
      <c r="A55" s="11"/>
      <c r="B55" s="427">
        <v>31550</v>
      </c>
      <c r="C55" s="52" t="s">
        <v>284</v>
      </c>
      <c r="D55" s="53" t="s">
        <v>246</v>
      </c>
      <c r="E55" s="52" t="s">
        <v>56</v>
      </c>
      <c r="F55" s="324" t="s">
        <v>292</v>
      </c>
      <c r="G55" s="54" t="s">
        <v>72</v>
      </c>
      <c r="H55" s="55"/>
      <c r="I55" s="56">
        <v>70.11111111111111</v>
      </c>
      <c r="J55" s="56"/>
      <c r="K55" s="56"/>
      <c r="M55" s="2">
        <v>450</v>
      </c>
    </row>
    <row r="56" spans="2:13" ht="12.75">
      <c r="B56" s="426"/>
      <c r="D56" s="12"/>
      <c r="H56" s="5">
        <v>0</v>
      </c>
      <c r="I56" s="22">
        <v>0</v>
      </c>
      <c r="M56" s="2">
        <v>450</v>
      </c>
    </row>
    <row r="57" spans="1:13" s="57" customFormat="1" ht="12.75">
      <c r="A57" s="11"/>
      <c r="B57" s="427">
        <v>14500</v>
      </c>
      <c r="C57" s="52" t="s">
        <v>293</v>
      </c>
      <c r="D57" s="53" t="s">
        <v>301</v>
      </c>
      <c r="E57" s="52" t="s">
        <v>253</v>
      </c>
      <c r="F57" s="324" t="s">
        <v>254</v>
      </c>
      <c r="G57" s="54" t="s">
        <v>111</v>
      </c>
      <c r="H57" s="55"/>
      <c r="I57" s="56">
        <v>32.22222222222222</v>
      </c>
      <c r="J57" s="56"/>
      <c r="K57" s="56"/>
      <c r="M57" s="2">
        <v>450</v>
      </c>
    </row>
    <row r="58" spans="2:13" ht="12.75">
      <c r="B58" s="426"/>
      <c r="D58" s="12"/>
      <c r="H58" s="5">
        <v>0</v>
      </c>
      <c r="I58" s="22">
        <v>0</v>
      </c>
      <c r="M58" s="2">
        <v>450</v>
      </c>
    </row>
    <row r="59" spans="1:13" s="57" customFormat="1" ht="12.75">
      <c r="A59" s="11"/>
      <c r="B59" s="427">
        <v>47500</v>
      </c>
      <c r="C59" s="52" t="s">
        <v>302</v>
      </c>
      <c r="D59" s="53" t="s">
        <v>314</v>
      </c>
      <c r="E59" s="52" t="s">
        <v>164</v>
      </c>
      <c r="F59" s="324" t="s">
        <v>165</v>
      </c>
      <c r="G59" s="54" t="s">
        <v>315</v>
      </c>
      <c r="H59" s="55"/>
      <c r="I59" s="56">
        <v>105.55555555555556</v>
      </c>
      <c r="J59" s="56"/>
      <c r="K59" s="56"/>
      <c r="M59" s="2">
        <v>450</v>
      </c>
    </row>
    <row r="60" spans="2:13" ht="12.75">
      <c r="B60" s="426"/>
      <c r="D60" s="12"/>
      <c r="H60" s="5">
        <v>0</v>
      </c>
      <c r="I60" s="22">
        <v>0</v>
      </c>
      <c r="M60" s="2">
        <v>450</v>
      </c>
    </row>
    <row r="61" spans="1:13" s="57" customFormat="1" ht="12.75">
      <c r="A61" s="11"/>
      <c r="B61" s="51">
        <v>51000</v>
      </c>
      <c r="C61" s="52" t="s">
        <v>316</v>
      </c>
      <c r="D61" s="53" t="s">
        <v>334</v>
      </c>
      <c r="E61" s="52" t="s">
        <v>150</v>
      </c>
      <c r="F61" s="324" t="s">
        <v>278</v>
      </c>
      <c r="G61" s="54" t="s">
        <v>111</v>
      </c>
      <c r="H61" s="55"/>
      <c r="I61" s="56">
        <v>113.33333333333333</v>
      </c>
      <c r="J61" s="56"/>
      <c r="K61" s="56"/>
      <c r="M61" s="2">
        <v>450</v>
      </c>
    </row>
    <row r="62" spans="4:13" ht="12.75">
      <c r="D62" s="12"/>
      <c r="H62" s="5">
        <v>0</v>
      </c>
      <c r="I62" s="22">
        <v>0</v>
      </c>
      <c r="M62" s="2">
        <v>450</v>
      </c>
    </row>
    <row r="63" spans="1:13" s="57" customFormat="1" ht="12.75">
      <c r="A63" s="11"/>
      <c r="B63" s="427">
        <v>39100</v>
      </c>
      <c r="C63" s="52" t="s">
        <v>335</v>
      </c>
      <c r="D63" s="53" t="s">
        <v>352</v>
      </c>
      <c r="E63" s="52" t="s">
        <v>340</v>
      </c>
      <c r="F63" s="324" t="s">
        <v>341</v>
      </c>
      <c r="G63" s="54" t="s">
        <v>111</v>
      </c>
      <c r="H63" s="55"/>
      <c r="I63" s="56">
        <v>86.88888888888889</v>
      </c>
      <c r="J63" s="56"/>
      <c r="K63" s="56"/>
      <c r="M63" s="2">
        <v>450</v>
      </c>
    </row>
    <row r="64" spans="2:13" ht="12.75">
      <c r="B64" s="426"/>
      <c r="D64" s="12"/>
      <c r="H64" s="5">
        <v>0</v>
      </c>
      <c r="I64" s="22">
        <v>0</v>
      </c>
      <c r="M64" s="2">
        <v>450</v>
      </c>
    </row>
    <row r="65" spans="1:13" s="57" customFormat="1" ht="12.75">
      <c r="A65" s="11"/>
      <c r="B65" s="427">
        <v>67500</v>
      </c>
      <c r="C65" s="52" t="s">
        <v>353</v>
      </c>
      <c r="D65" s="53" t="s">
        <v>363</v>
      </c>
      <c r="E65" s="52" t="s">
        <v>150</v>
      </c>
      <c r="F65" s="324" t="s">
        <v>278</v>
      </c>
      <c r="G65" s="54" t="s">
        <v>111</v>
      </c>
      <c r="H65" s="55"/>
      <c r="I65" s="56">
        <v>150</v>
      </c>
      <c r="J65" s="56"/>
      <c r="K65" s="56"/>
      <c r="M65" s="2">
        <v>450</v>
      </c>
    </row>
    <row r="66" spans="2:13" ht="12.75">
      <c r="B66" s="426"/>
      <c r="D66" s="12"/>
      <c r="H66" s="5">
        <v>0</v>
      </c>
      <c r="I66" s="22">
        <v>0</v>
      </c>
      <c r="M66" s="2">
        <v>450</v>
      </c>
    </row>
    <row r="67" spans="1:13" s="57" customFormat="1" ht="12.75">
      <c r="A67" s="11"/>
      <c r="B67" s="427">
        <v>67500</v>
      </c>
      <c r="C67" s="52" t="s">
        <v>364</v>
      </c>
      <c r="D67" s="53" t="s">
        <v>389</v>
      </c>
      <c r="E67" s="52" t="s">
        <v>365</v>
      </c>
      <c r="F67" s="324" t="s">
        <v>283</v>
      </c>
      <c r="G67" s="54" t="s">
        <v>366</v>
      </c>
      <c r="H67" s="55"/>
      <c r="I67" s="56">
        <v>150</v>
      </c>
      <c r="J67" s="56"/>
      <c r="K67" s="56"/>
      <c r="M67" s="2">
        <v>450</v>
      </c>
    </row>
    <row r="68" spans="1:13" s="15" customFormat="1" ht="12.75">
      <c r="A68" s="12"/>
      <c r="B68" s="292"/>
      <c r="C68" s="12"/>
      <c r="D68" s="12"/>
      <c r="E68" s="12"/>
      <c r="F68" s="47"/>
      <c r="G68" s="29"/>
      <c r="H68" s="5">
        <v>0</v>
      </c>
      <c r="I68" s="22">
        <v>30</v>
      </c>
      <c r="K68"/>
      <c r="M68" s="2">
        <v>450</v>
      </c>
    </row>
    <row r="69" spans="1:13" s="57" customFormat="1" ht="12.75">
      <c r="A69" s="11"/>
      <c r="B69" s="427">
        <v>1600</v>
      </c>
      <c r="C69" s="52" t="s">
        <v>390</v>
      </c>
      <c r="D69" s="53" t="s">
        <v>392</v>
      </c>
      <c r="E69" s="52" t="s">
        <v>365</v>
      </c>
      <c r="F69" s="324" t="s">
        <v>283</v>
      </c>
      <c r="G69" s="54" t="s">
        <v>111</v>
      </c>
      <c r="H69" s="55"/>
      <c r="I69" s="56">
        <v>3.5555555555555554</v>
      </c>
      <c r="J69" s="56"/>
      <c r="K69" s="56"/>
      <c r="M69" s="2">
        <v>450</v>
      </c>
    </row>
    <row r="70" spans="2:13" ht="12.75">
      <c r="B70" s="426"/>
      <c r="D70" s="12"/>
      <c r="H70" s="5">
        <v>0</v>
      </c>
      <c r="I70" s="22">
        <v>0</v>
      </c>
      <c r="M70" s="2">
        <v>450</v>
      </c>
    </row>
    <row r="71" spans="1:13" s="57" customFormat="1" ht="12.75">
      <c r="A71" s="11"/>
      <c r="B71" s="427">
        <v>64800</v>
      </c>
      <c r="C71" s="52" t="s">
        <v>393</v>
      </c>
      <c r="D71" s="53" t="s">
        <v>412</v>
      </c>
      <c r="E71" s="52" t="s">
        <v>150</v>
      </c>
      <c r="F71" s="324" t="s">
        <v>278</v>
      </c>
      <c r="G71" s="54" t="s">
        <v>58</v>
      </c>
      <c r="H71" s="55"/>
      <c r="I71" s="56">
        <v>144</v>
      </c>
      <c r="J71" s="56"/>
      <c r="K71" s="56"/>
      <c r="M71" s="2">
        <v>450</v>
      </c>
    </row>
    <row r="72" spans="2:13" ht="12.75">
      <c r="B72" s="426"/>
      <c r="D72" s="12"/>
      <c r="H72" s="5">
        <v>0</v>
      </c>
      <c r="I72" s="22">
        <v>0</v>
      </c>
      <c r="M72" s="2">
        <v>450</v>
      </c>
    </row>
    <row r="73" spans="1:13" s="57" customFormat="1" ht="12.75">
      <c r="A73" s="11"/>
      <c r="B73" s="427">
        <v>412015</v>
      </c>
      <c r="C73" s="132" t="s">
        <v>415</v>
      </c>
      <c r="D73" s="11"/>
      <c r="E73" s="11"/>
      <c r="F73" s="319"/>
      <c r="G73" s="18"/>
      <c r="H73" s="55">
        <v>0</v>
      </c>
      <c r="I73" s="56">
        <v>915.5888888888888</v>
      </c>
      <c r="M73" s="2">
        <v>450</v>
      </c>
    </row>
    <row r="74" spans="4:13" ht="12.75">
      <c r="D74" s="12"/>
      <c r="H74" s="5">
        <v>0</v>
      </c>
      <c r="I74" s="22">
        <v>0</v>
      </c>
      <c r="M74" s="2">
        <v>450</v>
      </c>
    </row>
    <row r="75" spans="4:13" ht="12.75">
      <c r="D75" s="12"/>
      <c r="H75" s="5">
        <v>0</v>
      </c>
      <c r="I75" s="22">
        <v>0</v>
      </c>
      <c r="M75" s="2">
        <v>450</v>
      </c>
    </row>
    <row r="76" spans="4:13" ht="12.75">
      <c r="D76" s="12"/>
      <c r="H76" s="5">
        <v>0</v>
      </c>
      <c r="I76" s="22">
        <v>0</v>
      </c>
      <c r="M76" s="2">
        <v>450</v>
      </c>
    </row>
    <row r="77" spans="1:13" s="34" customFormat="1" ht="12.75">
      <c r="A77" s="33"/>
      <c r="B77" s="35"/>
      <c r="C77" s="36"/>
      <c r="D77" s="12"/>
      <c r="E77" s="33"/>
      <c r="F77" s="47"/>
      <c r="G77" s="30"/>
      <c r="H77" s="5">
        <v>0</v>
      </c>
      <c r="I77" s="22">
        <v>0</v>
      </c>
      <c r="K77"/>
      <c r="M77" s="2">
        <v>450</v>
      </c>
    </row>
    <row r="78" spans="1:13" ht="13.5" thickBot="1">
      <c r="A78" s="38"/>
      <c r="B78" s="48">
        <v>513100</v>
      </c>
      <c r="C78" s="38"/>
      <c r="D78" s="49" t="s">
        <v>416</v>
      </c>
      <c r="E78" s="41"/>
      <c r="F78" s="42"/>
      <c r="G78" s="43"/>
      <c r="H78" s="44">
        <v>0</v>
      </c>
      <c r="I78" s="45">
        <v>1140.2222222222222</v>
      </c>
      <c r="J78" s="46"/>
      <c r="K78" s="46"/>
      <c r="L78" s="46"/>
      <c r="M78" s="2">
        <v>450</v>
      </c>
    </row>
    <row r="79" spans="2:13" ht="12.75">
      <c r="B79" s="28"/>
      <c r="D79" s="12"/>
      <c r="G79" s="66"/>
      <c r="H79" s="5">
        <v>0</v>
      </c>
      <c r="I79" s="22">
        <v>0</v>
      </c>
      <c r="M79" s="2">
        <v>450</v>
      </c>
    </row>
    <row r="80" spans="1:13" s="57" customFormat="1" ht="12.75">
      <c r="A80" s="11"/>
      <c r="B80" s="408">
        <v>203100</v>
      </c>
      <c r="C80" s="52" t="s">
        <v>316</v>
      </c>
      <c r="D80" s="53" t="s">
        <v>334</v>
      </c>
      <c r="E80" s="52" t="s">
        <v>150</v>
      </c>
      <c r="F80" s="324" t="s">
        <v>278</v>
      </c>
      <c r="G80" s="54" t="s">
        <v>111</v>
      </c>
      <c r="H80" s="55"/>
      <c r="I80" s="56">
        <v>451.3333333333333</v>
      </c>
      <c r="J80" s="56"/>
      <c r="K80" s="56"/>
      <c r="M80" s="2">
        <v>450</v>
      </c>
    </row>
    <row r="81" spans="2:13" ht="12.75">
      <c r="B81" s="7"/>
      <c r="D81" s="12"/>
      <c r="H81" s="5">
        <v>0</v>
      </c>
      <c r="I81" s="22">
        <v>0</v>
      </c>
      <c r="M81" s="2">
        <v>450</v>
      </c>
    </row>
    <row r="82" spans="1:13" ht="12.75">
      <c r="A82" s="11"/>
      <c r="B82" s="259">
        <v>310000</v>
      </c>
      <c r="C82" s="132" t="s">
        <v>434</v>
      </c>
      <c r="D82" s="11"/>
      <c r="E82" s="11"/>
      <c r="F82" s="328"/>
      <c r="G82" s="18"/>
      <c r="H82" s="55">
        <v>0</v>
      </c>
      <c r="I82" s="94">
        <v>688.8888888888889</v>
      </c>
      <c r="J82" s="57"/>
      <c r="K82" s="57"/>
      <c r="L82" s="57"/>
      <c r="M82" s="2">
        <v>450</v>
      </c>
    </row>
    <row r="83" spans="4:13" ht="12.75">
      <c r="D83" s="12"/>
      <c r="H83" s="5">
        <v>0</v>
      </c>
      <c r="I83" s="22">
        <v>0</v>
      </c>
      <c r="M83" s="2">
        <v>450</v>
      </c>
    </row>
    <row r="84" spans="4:13" ht="12.75">
      <c r="D84" s="12"/>
      <c r="H84" s="5">
        <v>0</v>
      </c>
      <c r="I84" s="22">
        <v>0</v>
      </c>
      <c r="M84" s="2">
        <v>450</v>
      </c>
    </row>
    <row r="85" spans="4:13" ht="12.75">
      <c r="D85" s="12"/>
      <c r="H85" s="5">
        <v>0</v>
      </c>
      <c r="I85" s="22">
        <v>6.666666666666667</v>
      </c>
      <c r="M85" s="2">
        <v>450</v>
      </c>
    </row>
    <row r="86" spans="4:13" ht="12.75">
      <c r="D86" s="12"/>
      <c r="H86" s="5">
        <v>0</v>
      </c>
      <c r="I86" s="22">
        <v>0</v>
      </c>
      <c r="M86" s="2">
        <v>450</v>
      </c>
    </row>
    <row r="87" spans="1:13" ht="13.5" thickBot="1">
      <c r="A87" s="38"/>
      <c r="B87" s="39">
        <v>2390655</v>
      </c>
      <c r="C87" s="41"/>
      <c r="D87" s="100" t="s">
        <v>442</v>
      </c>
      <c r="E87" s="38"/>
      <c r="F87" s="329"/>
      <c r="G87" s="43"/>
      <c r="H87" s="44"/>
      <c r="I87" s="45">
        <v>5312.566666666667</v>
      </c>
      <c r="J87" s="46"/>
      <c r="K87" s="46"/>
      <c r="L87" s="46"/>
      <c r="M87" s="2">
        <v>450</v>
      </c>
    </row>
    <row r="88" spans="2:13" ht="12.75">
      <c r="B88" s="28"/>
      <c r="D88" s="12"/>
      <c r="G88" s="66"/>
      <c r="H88" s="5">
        <v>0</v>
      </c>
      <c r="I88" s="22">
        <v>0</v>
      </c>
      <c r="M88" s="2">
        <v>450</v>
      </c>
    </row>
    <row r="89" spans="2:13" ht="12.75">
      <c r="B89" s="67"/>
      <c r="C89" s="68"/>
      <c r="D89" s="12"/>
      <c r="E89" s="68"/>
      <c r="G89" s="66"/>
      <c r="H89" s="5">
        <v>0</v>
      </c>
      <c r="I89" s="22">
        <v>0</v>
      </c>
      <c r="M89" s="2">
        <v>450</v>
      </c>
    </row>
    <row r="90" spans="1:13" s="57" customFormat="1" ht="12.75">
      <c r="A90" s="11"/>
      <c r="B90" s="419">
        <v>349300</v>
      </c>
      <c r="C90" s="11" t="s">
        <v>29</v>
      </c>
      <c r="D90" s="11"/>
      <c r="E90" s="11"/>
      <c r="F90" s="319"/>
      <c r="G90" s="18"/>
      <c r="H90" s="55">
        <v>0</v>
      </c>
      <c r="I90" s="56">
        <v>776.2222222222222</v>
      </c>
      <c r="M90" s="2">
        <v>450</v>
      </c>
    </row>
    <row r="91" spans="2:13" ht="12.75">
      <c r="B91" s="415"/>
      <c r="H91" s="5">
        <v>0</v>
      </c>
      <c r="I91" s="22">
        <v>0</v>
      </c>
      <c r="M91" s="2">
        <v>450</v>
      </c>
    </row>
    <row r="92" spans="1:13" s="109" customFormat="1" ht="12.75">
      <c r="A92" s="11"/>
      <c r="B92" s="419">
        <v>187300</v>
      </c>
      <c r="C92" s="11" t="s">
        <v>647</v>
      </c>
      <c r="D92" s="11"/>
      <c r="E92" s="11"/>
      <c r="F92" s="319"/>
      <c r="G92" s="18"/>
      <c r="H92" s="55">
        <v>0</v>
      </c>
      <c r="I92" s="56">
        <v>416.22222222222223</v>
      </c>
      <c r="J92" s="57"/>
      <c r="K92" s="57"/>
      <c r="L92" s="57"/>
      <c r="M92" s="2">
        <v>450</v>
      </c>
    </row>
    <row r="93" spans="1:13" s="64" customFormat="1" ht="12.75">
      <c r="A93" s="12"/>
      <c r="B93" s="417"/>
      <c r="C93" s="12"/>
      <c r="D93" s="12"/>
      <c r="E93" s="12"/>
      <c r="F93" s="72"/>
      <c r="G93" s="29"/>
      <c r="H93" s="5">
        <v>0</v>
      </c>
      <c r="I93" s="22">
        <v>0</v>
      </c>
      <c r="J93" s="15"/>
      <c r="K93" s="15"/>
      <c r="L93" s="15"/>
      <c r="M93" s="2">
        <v>450</v>
      </c>
    </row>
    <row r="94" spans="1:13" s="109" customFormat="1" ht="12.75">
      <c r="A94" s="119"/>
      <c r="B94" s="419">
        <v>158450</v>
      </c>
      <c r="C94" s="119" t="s">
        <v>157</v>
      </c>
      <c r="D94" s="119"/>
      <c r="E94" s="119"/>
      <c r="F94" s="338"/>
      <c r="G94" s="120"/>
      <c r="H94" s="55">
        <v>0</v>
      </c>
      <c r="I94" s="56">
        <v>352.1111111111111</v>
      </c>
      <c r="M94" s="2">
        <v>450</v>
      </c>
    </row>
    <row r="95" spans="1:13" s="64" customFormat="1" ht="12.75">
      <c r="A95" s="12"/>
      <c r="B95" s="417"/>
      <c r="C95" s="12"/>
      <c r="D95" s="12"/>
      <c r="E95" s="12"/>
      <c r="F95" s="72"/>
      <c r="G95" s="29"/>
      <c r="H95" s="5">
        <v>0</v>
      </c>
      <c r="I95" s="22">
        <v>0</v>
      </c>
      <c r="J95" s="15"/>
      <c r="K95" s="15"/>
      <c r="L95" s="15"/>
      <c r="M95" s="2">
        <v>450</v>
      </c>
    </row>
    <row r="96" spans="1:13" s="109" customFormat="1" ht="12.75">
      <c r="A96" s="11"/>
      <c r="B96" s="419">
        <v>140000</v>
      </c>
      <c r="C96" s="11" t="s">
        <v>650</v>
      </c>
      <c r="D96" s="11"/>
      <c r="E96" s="11"/>
      <c r="F96" s="319"/>
      <c r="G96" s="18"/>
      <c r="H96" s="55">
        <v>0</v>
      </c>
      <c r="I96" s="56">
        <v>311.1111111111111</v>
      </c>
      <c r="J96" s="57"/>
      <c r="K96" s="57"/>
      <c r="L96" s="57"/>
      <c r="M96" s="2">
        <v>450</v>
      </c>
    </row>
    <row r="97" spans="1:13" s="64" customFormat="1" ht="12.75">
      <c r="A97" s="12"/>
      <c r="B97" s="417"/>
      <c r="C97" s="12"/>
      <c r="D97" s="12"/>
      <c r="E97" s="12"/>
      <c r="F97" s="72"/>
      <c r="G97" s="29"/>
      <c r="H97" s="5">
        <v>0</v>
      </c>
      <c r="I97" s="22">
        <v>0</v>
      </c>
      <c r="J97" s="15"/>
      <c r="K97" s="15"/>
      <c r="L97" s="15"/>
      <c r="M97" s="2">
        <v>450</v>
      </c>
    </row>
    <row r="98" spans="1:13" s="109" customFormat="1" ht="12.75">
      <c r="A98" s="11"/>
      <c r="B98" s="419">
        <v>82000</v>
      </c>
      <c r="C98" s="11" t="s">
        <v>675</v>
      </c>
      <c r="D98" s="11"/>
      <c r="E98" s="11"/>
      <c r="F98" s="319"/>
      <c r="G98" s="18"/>
      <c r="H98" s="55">
        <v>0</v>
      </c>
      <c r="I98" s="56">
        <v>182.22222222222223</v>
      </c>
      <c r="J98" s="57"/>
      <c r="K98" s="57"/>
      <c r="L98" s="57"/>
      <c r="M98" s="2">
        <v>450</v>
      </c>
    </row>
    <row r="99" spans="1:13" s="64" customFormat="1" ht="12.75">
      <c r="A99" s="12"/>
      <c r="B99" s="417"/>
      <c r="C99" s="12"/>
      <c r="D99" s="12"/>
      <c r="E99" s="12"/>
      <c r="F99" s="72"/>
      <c r="G99" s="29"/>
      <c r="H99" s="5">
        <v>0</v>
      </c>
      <c r="I99" s="22">
        <v>0</v>
      </c>
      <c r="J99" s="15"/>
      <c r="K99" s="15"/>
      <c r="L99" s="15"/>
      <c r="M99" s="2">
        <v>450</v>
      </c>
    </row>
    <row r="100" spans="1:13" s="109" customFormat="1" ht="12.75">
      <c r="A100" s="119"/>
      <c r="B100" s="419">
        <v>35675</v>
      </c>
      <c r="C100" s="119" t="s">
        <v>436</v>
      </c>
      <c r="D100" s="119"/>
      <c r="E100" s="119"/>
      <c r="F100" s="338"/>
      <c r="G100" s="120"/>
      <c r="H100" s="55">
        <v>0</v>
      </c>
      <c r="I100" s="56">
        <v>79.27777777777777</v>
      </c>
      <c r="M100" s="2">
        <v>450</v>
      </c>
    </row>
    <row r="101" spans="1:13" s="15" customFormat="1" ht="12.75">
      <c r="A101" s="12"/>
      <c r="B101" s="106"/>
      <c r="C101" s="107"/>
      <c r="D101" s="117"/>
      <c r="E101" s="107"/>
      <c r="F101" s="339"/>
      <c r="G101" s="108"/>
      <c r="H101" s="5">
        <v>0</v>
      </c>
      <c r="I101" s="22">
        <v>0</v>
      </c>
      <c r="M101" s="2">
        <v>450</v>
      </c>
    </row>
    <row r="102" spans="1:13" s="109" customFormat="1" ht="12.75">
      <c r="A102" s="119"/>
      <c r="B102" s="259">
        <v>560000</v>
      </c>
      <c r="C102" s="119" t="s">
        <v>710</v>
      </c>
      <c r="D102" s="119"/>
      <c r="E102" s="119"/>
      <c r="F102" s="338"/>
      <c r="G102" s="120"/>
      <c r="H102" s="55">
        <v>0</v>
      </c>
      <c r="I102" s="56">
        <v>1244.4444444444443</v>
      </c>
      <c r="M102" s="2">
        <v>450</v>
      </c>
    </row>
    <row r="103" spans="1:13" s="64" customFormat="1" ht="12.75">
      <c r="A103" s="61"/>
      <c r="B103" s="250"/>
      <c r="C103" s="61"/>
      <c r="D103" s="61"/>
      <c r="E103" s="61"/>
      <c r="F103" s="325"/>
      <c r="G103" s="30"/>
      <c r="H103" s="5">
        <v>0</v>
      </c>
      <c r="I103" s="22">
        <v>0</v>
      </c>
      <c r="M103" s="2">
        <v>450</v>
      </c>
    </row>
    <row r="104" spans="1:13" s="109" customFormat="1" ht="12.75">
      <c r="A104" s="119"/>
      <c r="B104" s="259">
        <v>55000</v>
      </c>
      <c r="C104" s="119" t="s">
        <v>723</v>
      </c>
      <c r="D104" s="119"/>
      <c r="E104" s="119"/>
      <c r="F104" s="338"/>
      <c r="G104" s="120"/>
      <c r="H104" s="55">
        <v>0</v>
      </c>
      <c r="I104" s="56">
        <v>122.22222222222223</v>
      </c>
      <c r="M104" s="2">
        <v>450</v>
      </c>
    </row>
    <row r="105" spans="1:13" s="64" customFormat="1" ht="12.75">
      <c r="A105" s="61"/>
      <c r="B105" s="250"/>
      <c r="C105" s="61"/>
      <c r="D105" s="61"/>
      <c r="E105" s="61"/>
      <c r="F105" s="325"/>
      <c r="G105" s="30"/>
      <c r="H105" s="5">
        <v>0</v>
      </c>
      <c r="I105" s="22">
        <v>0</v>
      </c>
      <c r="M105" s="2">
        <v>450</v>
      </c>
    </row>
    <row r="106" spans="1:13" s="109" customFormat="1" ht="12.75">
      <c r="A106" s="11"/>
      <c r="B106" s="259">
        <v>3000</v>
      </c>
      <c r="C106" s="11" t="s">
        <v>724</v>
      </c>
      <c r="D106" s="11"/>
      <c r="E106" s="11"/>
      <c r="F106" s="340"/>
      <c r="G106" s="18"/>
      <c r="H106" s="55">
        <v>0</v>
      </c>
      <c r="I106" s="56">
        <v>6.666666666666667</v>
      </c>
      <c r="J106" s="57"/>
      <c r="K106" s="57"/>
      <c r="L106" s="57"/>
      <c r="M106" s="2">
        <v>450</v>
      </c>
    </row>
    <row r="107" spans="1:13" s="64" customFormat="1" ht="12.75">
      <c r="A107" s="12"/>
      <c r="B107" s="28"/>
      <c r="C107" s="12"/>
      <c r="D107" s="12"/>
      <c r="E107" s="12"/>
      <c r="F107" s="72"/>
      <c r="G107" s="29"/>
      <c r="H107" s="5">
        <v>0</v>
      </c>
      <c r="I107" s="22">
        <v>0</v>
      </c>
      <c r="J107" s="15"/>
      <c r="K107" s="15"/>
      <c r="L107" s="15"/>
      <c r="M107" s="2">
        <v>450</v>
      </c>
    </row>
    <row r="108" spans="1:13" ht="12.75">
      <c r="A108" s="11"/>
      <c r="B108" s="427">
        <v>819930</v>
      </c>
      <c r="C108" s="11" t="s">
        <v>732</v>
      </c>
      <c r="D108" s="11"/>
      <c r="E108" s="11"/>
      <c r="F108" s="319"/>
      <c r="G108" s="18"/>
      <c r="H108" s="55">
        <v>0</v>
      </c>
      <c r="I108" s="56">
        <v>1822.0666666666666</v>
      </c>
      <c r="J108" s="57"/>
      <c r="K108" s="57"/>
      <c r="L108" s="57"/>
      <c r="M108" s="2">
        <v>450</v>
      </c>
    </row>
    <row r="109" spans="1:13" s="64" customFormat="1" ht="12.75">
      <c r="A109" s="61"/>
      <c r="B109" s="62"/>
      <c r="C109" s="61"/>
      <c r="D109" s="61"/>
      <c r="E109" s="61"/>
      <c r="F109" s="325"/>
      <c r="G109" s="30"/>
      <c r="H109" s="62">
        <v>0</v>
      </c>
      <c r="I109" s="63">
        <v>0</v>
      </c>
      <c r="M109" s="2">
        <v>450</v>
      </c>
    </row>
    <row r="110" spans="1:13" s="64" customFormat="1" ht="12.75">
      <c r="A110" s="61"/>
      <c r="B110" s="62"/>
      <c r="C110" s="61"/>
      <c r="D110" s="61"/>
      <c r="E110" s="61"/>
      <c r="F110" s="325"/>
      <c r="G110" s="30"/>
      <c r="H110" s="62">
        <v>0</v>
      </c>
      <c r="I110" s="63">
        <v>0</v>
      </c>
      <c r="M110" s="2">
        <v>450</v>
      </c>
    </row>
    <row r="111" spans="1:13" s="64" customFormat="1" ht="12.75">
      <c r="A111" s="61"/>
      <c r="B111" s="62"/>
      <c r="C111" s="61"/>
      <c r="D111" s="61"/>
      <c r="E111" s="61"/>
      <c r="F111" s="325"/>
      <c r="G111" s="30"/>
      <c r="H111" s="62">
        <v>0</v>
      </c>
      <c r="I111" s="63">
        <v>0</v>
      </c>
      <c r="M111" s="2">
        <v>450</v>
      </c>
    </row>
    <row r="112" spans="1:13" s="64" customFormat="1" ht="12.75">
      <c r="A112" s="61"/>
      <c r="B112" s="62"/>
      <c r="C112" s="61"/>
      <c r="D112" s="61"/>
      <c r="E112" s="61"/>
      <c r="F112" s="325"/>
      <c r="G112" s="30"/>
      <c r="H112" s="62">
        <v>0</v>
      </c>
      <c r="I112" s="63">
        <v>0</v>
      </c>
      <c r="M112" s="2">
        <v>450</v>
      </c>
    </row>
    <row r="113" spans="1:13" s="129" customFormat="1" ht="13.5" thickBot="1">
      <c r="A113" s="41"/>
      <c r="B113" s="126">
        <v>1612440</v>
      </c>
      <c r="C113" s="41" t="s">
        <v>20</v>
      </c>
      <c r="D113" s="41"/>
      <c r="E113" s="41"/>
      <c r="F113" s="341"/>
      <c r="G113" s="127"/>
      <c r="H113" s="126">
        <v>-1612440</v>
      </c>
      <c r="I113" s="128">
        <v>3583.2</v>
      </c>
      <c r="M113" s="2">
        <v>450</v>
      </c>
    </row>
    <row r="114" spans="2:13" ht="12.75">
      <c r="B114" s="62"/>
      <c r="C114" s="12"/>
      <c r="D114" s="12"/>
      <c r="E114" s="61"/>
      <c r="G114" s="30"/>
      <c r="H114" s="5">
        <v>0</v>
      </c>
      <c r="I114" s="22">
        <v>0</v>
      </c>
      <c r="M114" s="2">
        <v>450</v>
      </c>
    </row>
    <row r="115" spans="2:13" ht="12.75">
      <c r="B115" s="28"/>
      <c r="C115" s="12"/>
      <c r="D115" s="12"/>
      <c r="E115" s="12"/>
      <c r="G115" s="29"/>
      <c r="H115" s="5">
        <v>0</v>
      </c>
      <c r="I115" s="22">
        <v>0</v>
      </c>
      <c r="M115" s="2">
        <v>450</v>
      </c>
    </row>
    <row r="116" spans="1:13" s="57" customFormat="1" ht="12.75">
      <c r="A116" s="11"/>
      <c r="B116" s="419">
        <v>218500</v>
      </c>
      <c r="C116" s="11" t="s">
        <v>29</v>
      </c>
      <c r="D116" s="11"/>
      <c r="E116" s="11"/>
      <c r="F116" s="319"/>
      <c r="G116" s="18"/>
      <c r="H116" s="55">
        <v>0</v>
      </c>
      <c r="I116" s="56">
        <v>485.55555555555554</v>
      </c>
      <c r="M116" s="2">
        <v>450</v>
      </c>
    </row>
    <row r="117" spans="8:13" ht="12.75">
      <c r="H117" s="5">
        <v>0</v>
      </c>
      <c r="I117" s="22">
        <v>0</v>
      </c>
      <c r="M117" s="2">
        <v>450</v>
      </c>
    </row>
    <row r="118" spans="1:13" s="57" customFormat="1" ht="12.75">
      <c r="A118" s="11"/>
      <c r="B118" s="93">
        <v>6500</v>
      </c>
      <c r="C118" s="11" t="s">
        <v>820</v>
      </c>
      <c r="D118" s="11"/>
      <c r="E118" s="11"/>
      <c r="F118" s="319"/>
      <c r="G118" s="18"/>
      <c r="H118" s="55">
        <v>0</v>
      </c>
      <c r="I118" s="56">
        <v>14.444444444444445</v>
      </c>
      <c r="M118" s="2">
        <v>450</v>
      </c>
    </row>
    <row r="119" spans="2:13" ht="12.75">
      <c r="B119" s="239"/>
      <c r="D119" s="12"/>
      <c r="H119" s="5">
        <v>0</v>
      </c>
      <c r="I119" s="22">
        <v>0</v>
      </c>
      <c r="M119" s="2">
        <v>450</v>
      </c>
    </row>
    <row r="120" spans="1:13" s="57" customFormat="1" ht="12.75">
      <c r="A120" s="11"/>
      <c r="B120" s="93">
        <v>5000</v>
      </c>
      <c r="C120" s="11" t="s">
        <v>650</v>
      </c>
      <c r="D120" s="11"/>
      <c r="E120" s="11"/>
      <c r="F120" s="319"/>
      <c r="G120" s="18"/>
      <c r="H120" s="55">
        <v>0</v>
      </c>
      <c r="I120" s="56">
        <v>11.11111111111111</v>
      </c>
      <c r="M120" s="2">
        <v>450</v>
      </c>
    </row>
    <row r="121" spans="2:13" ht="12.75">
      <c r="B121" s="239"/>
      <c r="H121" s="5">
        <v>0</v>
      </c>
      <c r="I121" s="22">
        <v>0</v>
      </c>
      <c r="M121" s="2">
        <v>450</v>
      </c>
    </row>
    <row r="122" spans="1:13" s="57" customFormat="1" ht="12.75">
      <c r="A122" s="11"/>
      <c r="B122" s="93">
        <v>4000</v>
      </c>
      <c r="C122" s="11" t="s">
        <v>675</v>
      </c>
      <c r="D122" s="11"/>
      <c r="E122" s="11"/>
      <c r="F122" s="319"/>
      <c r="G122" s="18"/>
      <c r="H122" s="55">
        <v>0</v>
      </c>
      <c r="I122" s="56">
        <v>8.88888888888889</v>
      </c>
      <c r="M122" s="2">
        <v>450</v>
      </c>
    </row>
    <row r="123" spans="2:13" ht="12.75">
      <c r="B123" s="239"/>
      <c r="H123" s="5">
        <v>0</v>
      </c>
      <c r="I123" s="22">
        <v>0</v>
      </c>
      <c r="M123" s="2">
        <v>450</v>
      </c>
    </row>
    <row r="124" spans="1:13" s="57" customFormat="1" ht="12.75">
      <c r="A124" s="11"/>
      <c r="B124" s="93">
        <v>119950</v>
      </c>
      <c r="C124" s="11"/>
      <c r="D124" s="11"/>
      <c r="E124" s="11" t="s">
        <v>157</v>
      </c>
      <c r="F124" s="319"/>
      <c r="G124" s="18"/>
      <c r="H124" s="55">
        <v>0</v>
      </c>
      <c r="I124" s="56">
        <v>266.55555555555554</v>
      </c>
      <c r="M124" s="2">
        <v>450</v>
      </c>
    </row>
    <row r="125" spans="2:13" ht="12.75">
      <c r="B125" s="239"/>
      <c r="H125" s="5">
        <v>0</v>
      </c>
      <c r="I125" s="22">
        <v>0</v>
      </c>
      <c r="M125" s="2">
        <v>450</v>
      </c>
    </row>
    <row r="126" spans="2:13" ht="12.75">
      <c r="B126" s="239"/>
      <c r="H126" s="5">
        <v>0</v>
      </c>
      <c r="I126" s="22">
        <v>0</v>
      </c>
      <c r="M126" s="2">
        <v>450</v>
      </c>
    </row>
    <row r="127" spans="2:13" ht="12.75">
      <c r="B127" s="239"/>
      <c r="H127" s="5">
        <v>0</v>
      </c>
      <c r="I127" s="22">
        <v>0</v>
      </c>
      <c r="M127" s="2">
        <v>450</v>
      </c>
    </row>
    <row r="128" spans="2:13" ht="12.75">
      <c r="B128" s="239"/>
      <c r="H128" s="5">
        <v>0</v>
      </c>
      <c r="I128" s="22">
        <v>0</v>
      </c>
      <c r="M128" s="2">
        <v>450</v>
      </c>
    </row>
    <row r="129" spans="1:13" s="57" customFormat="1" ht="12.75">
      <c r="A129" s="11"/>
      <c r="B129" s="445">
        <v>365000</v>
      </c>
      <c r="C129" s="132" t="s">
        <v>829</v>
      </c>
      <c r="D129" s="11"/>
      <c r="E129" s="11"/>
      <c r="F129" s="319"/>
      <c r="G129" s="18"/>
      <c r="H129" s="55">
        <v>-365000</v>
      </c>
      <c r="I129" s="56">
        <v>811.1111111111111</v>
      </c>
      <c r="M129" s="2">
        <v>450</v>
      </c>
    </row>
    <row r="130" spans="1:13" s="15" customFormat="1" ht="12.75">
      <c r="A130" s="12"/>
      <c r="B130" s="28" t="s">
        <v>1272</v>
      </c>
      <c r="C130" s="12"/>
      <c r="D130" s="12"/>
      <c r="E130" s="12"/>
      <c r="F130" s="358"/>
      <c r="G130" s="358"/>
      <c r="H130" s="28"/>
      <c r="I130" s="65">
        <v>0</v>
      </c>
      <c r="M130" s="2">
        <v>450</v>
      </c>
    </row>
    <row r="131" spans="2:13" ht="12.75">
      <c r="B131" s="239"/>
      <c r="H131" s="5">
        <v>0</v>
      </c>
      <c r="I131" s="22">
        <v>0</v>
      </c>
      <c r="M131" s="2">
        <v>450</v>
      </c>
    </row>
    <row r="132" spans="1:13" s="57" customFormat="1" ht="12.75">
      <c r="A132" s="11"/>
      <c r="B132" s="93">
        <v>110000</v>
      </c>
      <c r="C132" s="11"/>
      <c r="D132" s="11"/>
      <c r="E132" s="134" t="s">
        <v>1265</v>
      </c>
      <c r="F132" s="319"/>
      <c r="G132" s="18"/>
      <c r="H132" s="55"/>
      <c r="I132" s="56">
        <v>244.44444444444446</v>
      </c>
      <c r="M132" s="2">
        <v>450</v>
      </c>
    </row>
    <row r="133" spans="2:13" ht="12.75">
      <c r="B133" s="239"/>
      <c r="H133" s="5">
        <v>0</v>
      </c>
      <c r="I133" s="22">
        <v>0</v>
      </c>
      <c r="M133" s="2">
        <v>450</v>
      </c>
    </row>
    <row r="134" spans="1:13" s="57" customFormat="1" ht="12.75">
      <c r="A134" s="11"/>
      <c r="B134" s="93">
        <v>40000</v>
      </c>
      <c r="C134" s="11"/>
      <c r="D134" s="11"/>
      <c r="E134" s="134" t="s">
        <v>836</v>
      </c>
      <c r="F134" s="319"/>
      <c r="G134" s="18"/>
      <c r="H134" s="55">
        <v>0</v>
      </c>
      <c r="I134" s="56">
        <v>88.88888888888889</v>
      </c>
      <c r="M134" s="2">
        <v>450</v>
      </c>
    </row>
    <row r="135" spans="2:13" ht="12.75">
      <c r="B135" s="239"/>
      <c r="H135" s="5">
        <v>0</v>
      </c>
      <c r="I135" s="22">
        <v>0</v>
      </c>
      <c r="M135" s="2">
        <v>450</v>
      </c>
    </row>
    <row r="136" spans="1:13" s="57" customFormat="1" ht="12.75">
      <c r="A136" s="11"/>
      <c r="B136" s="93">
        <v>50000</v>
      </c>
      <c r="C136" s="11"/>
      <c r="D136" s="11"/>
      <c r="E136" s="134" t="s">
        <v>838</v>
      </c>
      <c r="F136" s="319"/>
      <c r="G136" s="18"/>
      <c r="H136" s="55"/>
      <c r="I136" s="56">
        <v>111.11111111111111</v>
      </c>
      <c r="M136" s="2">
        <v>450</v>
      </c>
    </row>
    <row r="137" spans="2:13" ht="12.75">
      <c r="B137" s="239"/>
      <c r="H137" s="5">
        <v>0</v>
      </c>
      <c r="I137" s="22">
        <v>0</v>
      </c>
      <c r="M137" s="2">
        <v>450</v>
      </c>
    </row>
    <row r="138" spans="1:13" s="57" customFormat="1" ht="12.75">
      <c r="A138" s="11"/>
      <c r="B138" s="93">
        <v>45000</v>
      </c>
      <c r="C138" s="11"/>
      <c r="D138" s="11"/>
      <c r="E138" s="134" t="s">
        <v>841</v>
      </c>
      <c r="F138" s="319"/>
      <c r="G138" s="18"/>
      <c r="H138" s="55"/>
      <c r="I138" s="56">
        <v>100</v>
      </c>
      <c r="M138" s="2">
        <v>450</v>
      </c>
    </row>
    <row r="139" spans="2:13" ht="12.75">
      <c r="B139" s="239"/>
      <c r="H139" s="5">
        <v>0</v>
      </c>
      <c r="I139" s="22">
        <v>0</v>
      </c>
      <c r="M139" s="2">
        <v>450</v>
      </c>
    </row>
    <row r="140" spans="1:13" s="57" customFormat="1" ht="12.75">
      <c r="A140" s="11"/>
      <c r="B140" s="93">
        <v>30000</v>
      </c>
      <c r="D140" s="137"/>
      <c r="E140" s="134" t="s">
        <v>1263</v>
      </c>
      <c r="F140" s="319"/>
      <c r="G140" s="138"/>
      <c r="H140" s="55"/>
      <c r="I140" s="56">
        <v>66.66666666666667</v>
      </c>
      <c r="M140" s="2">
        <v>450</v>
      </c>
    </row>
    <row r="141" spans="2:13" ht="12.75">
      <c r="B141" s="446"/>
      <c r="H141" s="5">
        <v>0</v>
      </c>
      <c r="I141" s="22">
        <v>0</v>
      </c>
      <c r="M141" s="2">
        <v>450</v>
      </c>
    </row>
    <row r="142" spans="1:13" s="57" customFormat="1" ht="12.75">
      <c r="A142" s="11"/>
      <c r="B142" s="93">
        <v>10000</v>
      </c>
      <c r="C142" s="11"/>
      <c r="D142" s="11"/>
      <c r="E142" s="134" t="s">
        <v>1264</v>
      </c>
      <c r="F142" s="319"/>
      <c r="G142" s="18"/>
      <c r="H142" s="55"/>
      <c r="I142" s="56">
        <v>22.22222222222222</v>
      </c>
      <c r="M142" s="2">
        <v>450</v>
      </c>
    </row>
    <row r="143" spans="2:13" ht="12.75">
      <c r="B143" s="239"/>
      <c r="H143" s="5">
        <v>0</v>
      </c>
      <c r="I143" s="22">
        <v>0</v>
      </c>
      <c r="M143" s="2">
        <v>450</v>
      </c>
    </row>
    <row r="144" spans="1:13" s="57" customFormat="1" ht="12.75">
      <c r="A144" s="11"/>
      <c r="B144" s="93">
        <v>15000</v>
      </c>
      <c r="D144" s="137"/>
      <c r="E144" s="134" t="s">
        <v>848</v>
      </c>
      <c r="F144" s="319"/>
      <c r="G144" s="138"/>
      <c r="H144" s="55">
        <v>0</v>
      </c>
      <c r="I144" s="56">
        <v>33.333333333333336</v>
      </c>
      <c r="M144" s="2">
        <v>450</v>
      </c>
    </row>
    <row r="145" spans="2:13" ht="12.75">
      <c r="B145" s="239"/>
      <c r="H145" s="5">
        <v>0</v>
      </c>
      <c r="I145" s="22">
        <v>0</v>
      </c>
      <c r="M145" s="2">
        <v>450</v>
      </c>
    </row>
    <row r="146" spans="1:13" s="57" customFormat="1" ht="12.75">
      <c r="A146" s="11"/>
      <c r="B146" s="93">
        <v>30000</v>
      </c>
      <c r="C146" s="11"/>
      <c r="D146" s="11"/>
      <c r="E146" s="134" t="s">
        <v>850</v>
      </c>
      <c r="F146" s="319"/>
      <c r="G146" s="18"/>
      <c r="H146" s="55"/>
      <c r="I146" s="56">
        <v>66.66666666666667</v>
      </c>
      <c r="M146" s="2">
        <v>450</v>
      </c>
    </row>
    <row r="147" spans="2:13" ht="12.75">
      <c r="B147" s="239"/>
      <c r="H147" s="5">
        <v>0</v>
      </c>
      <c r="I147" s="22">
        <v>0</v>
      </c>
      <c r="M147" s="2">
        <v>450</v>
      </c>
    </row>
    <row r="148" spans="1:13" s="57" customFormat="1" ht="12.75">
      <c r="A148" s="11"/>
      <c r="B148" s="93">
        <v>35000</v>
      </c>
      <c r="C148" s="11"/>
      <c r="D148" s="11"/>
      <c r="E148" s="134" t="s">
        <v>852</v>
      </c>
      <c r="F148" s="319"/>
      <c r="G148" s="18"/>
      <c r="H148" s="55"/>
      <c r="I148" s="56">
        <v>77.77777777777777</v>
      </c>
      <c r="M148" s="2">
        <v>450</v>
      </c>
    </row>
    <row r="149" spans="8:13" ht="12.75">
      <c r="H149" s="5">
        <v>0</v>
      </c>
      <c r="I149" s="22">
        <v>0</v>
      </c>
      <c r="M149" s="2">
        <v>450</v>
      </c>
    </row>
    <row r="150" spans="8:13" ht="12.75">
      <c r="H150" s="5">
        <v>0</v>
      </c>
      <c r="I150" s="22">
        <v>0</v>
      </c>
      <c r="M150" s="2">
        <v>450</v>
      </c>
    </row>
    <row r="151" spans="8:13" ht="12.75">
      <c r="H151" s="5">
        <v>0</v>
      </c>
      <c r="I151" s="22">
        <v>0</v>
      </c>
      <c r="M151" s="2">
        <v>450</v>
      </c>
    </row>
    <row r="152" spans="1:13" s="57" customFormat="1" ht="12.75">
      <c r="A152" s="11"/>
      <c r="B152" s="439">
        <v>85000</v>
      </c>
      <c r="C152" s="132" t="s">
        <v>853</v>
      </c>
      <c r="D152" s="11"/>
      <c r="E152" s="11"/>
      <c r="F152" s="319"/>
      <c r="G152" s="18"/>
      <c r="H152" s="55">
        <v>-85000</v>
      </c>
      <c r="I152" s="56">
        <v>188.88888888888889</v>
      </c>
      <c r="M152" s="2">
        <v>450</v>
      </c>
    </row>
    <row r="153" spans="2:13" ht="12.75">
      <c r="B153" s="412"/>
      <c r="H153" s="5">
        <v>0</v>
      </c>
      <c r="I153" s="22">
        <v>0</v>
      </c>
      <c r="M153" s="2">
        <v>450</v>
      </c>
    </row>
    <row r="154" spans="1:13" s="57" customFormat="1" ht="12.75">
      <c r="A154" s="11"/>
      <c r="B154" s="413">
        <v>15000</v>
      </c>
      <c r="C154" s="11"/>
      <c r="D154" s="11"/>
      <c r="E154" s="134" t="s">
        <v>836</v>
      </c>
      <c r="F154" s="319"/>
      <c r="G154" s="18"/>
      <c r="H154" s="55">
        <v>0</v>
      </c>
      <c r="I154" s="56">
        <v>33.333333333333336</v>
      </c>
      <c r="M154" s="2">
        <v>450</v>
      </c>
    </row>
    <row r="155" spans="2:13" ht="12.75">
      <c r="B155" s="412"/>
      <c r="H155" s="5">
        <v>0</v>
      </c>
      <c r="I155" s="22">
        <v>0</v>
      </c>
      <c r="M155" s="2">
        <v>450</v>
      </c>
    </row>
    <row r="156" spans="1:13" s="57" customFormat="1" ht="12.75">
      <c r="A156" s="11"/>
      <c r="B156" s="413">
        <v>5000</v>
      </c>
      <c r="C156" s="11"/>
      <c r="D156" s="11"/>
      <c r="E156" s="11" t="s">
        <v>858</v>
      </c>
      <c r="F156" s="319"/>
      <c r="G156" s="18"/>
      <c r="H156" s="55"/>
      <c r="I156" s="56"/>
      <c r="M156" s="2">
        <v>450</v>
      </c>
    </row>
    <row r="157" spans="9:13" ht="12.75">
      <c r="I157" s="22"/>
      <c r="M157" s="2">
        <v>450</v>
      </c>
    </row>
    <row r="158" spans="1:13" s="57" customFormat="1" ht="12.75">
      <c r="A158" s="11"/>
      <c r="B158" s="93">
        <v>65000</v>
      </c>
      <c r="C158" s="11" t="s">
        <v>1241</v>
      </c>
      <c r="D158" s="11"/>
      <c r="E158" s="11"/>
      <c r="F158" s="319"/>
      <c r="G158" s="18"/>
      <c r="H158" s="55">
        <v>0</v>
      </c>
      <c r="I158" s="56">
        <v>144.44444444444446</v>
      </c>
      <c r="M158" s="2">
        <v>450</v>
      </c>
    </row>
    <row r="159" spans="1:13" s="15" customFormat="1" ht="12.75">
      <c r="A159" s="12"/>
      <c r="B159" s="92"/>
      <c r="C159" s="12"/>
      <c r="D159" s="12"/>
      <c r="E159" s="12"/>
      <c r="F159" s="72"/>
      <c r="G159" s="29"/>
      <c r="H159" s="5">
        <v>0</v>
      </c>
      <c r="I159" s="22">
        <v>0</v>
      </c>
      <c r="M159" s="2">
        <v>450</v>
      </c>
    </row>
    <row r="160" spans="1:13" s="57" customFormat="1" ht="12.75">
      <c r="A160" s="11"/>
      <c r="B160" s="93">
        <v>70755</v>
      </c>
      <c r="C160" s="11"/>
      <c r="D160" s="11"/>
      <c r="E160" s="11" t="s">
        <v>436</v>
      </c>
      <c r="F160" s="319"/>
      <c r="G160" s="18"/>
      <c r="H160" s="55">
        <v>0</v>
      </c>
      <c r="I160" s="56">
        <v>157.23333333333332</v>
      </c>
      <c r="M160" s="2">
        <v>450</v>
      </c>
    </row>
    <row r="161" spans="2:13" ht="12.75">
      <c r="B161" s="239"/>
      <c r="I161" s="22"/>
      <c r="M161" s="2">
        <v>450</v>
      </c>
    </row>
    <row r="162" spans="1:13" s="57" customFormat="1" ht="12.75">
      <c r="A162" s="11"/>
      <c r="B162" s="93">
        <v>40000</v>
      </c>
      <c r="C162" s="11" t="s">
        <v>1270</v>
      </c>
      <c r="D162" s="11"/>
      <c r="E162" s="11"/>
      <c r="F162" s="319"/>
      <c r="G162" s="18"/>
      <c r="H162" s="55"/>
      <c r="I162" s="56">
        <v>88.88888888888889</v>
      </c>
      <c r="M162" s="2">
        <v>450</v>
      </c>
    </row>
    <row r="163" spans="2:13" ht="12.75">
      <c r="B163" s="239"/>
      <c r="I163" s="22">
        <v>0</v>
      </c>
      <c r="M163" s="2">
        <v>450</v>
      </c>
    </row>
    <row r="164" spans="1:13" ht="12.75">
      <c r="A164" s="11"/>
      <c r="B164" s="93">
        <v>632735</v>
      </c>
      <c r="C164" s="11" t="s">
        <v>434</v>
      </c>
      <c r="D164" s="11"/>
      <c r="E164" s="11"/>
      <c r="F164" s="328"/>
      <c r="G164" s="18"/>
      <c r="H164" s="145">
        <v>0</v>
      </c>
      <c r="I164" s="56">
        <v>1406.0777777777778</v>
      </c>
      <c r="J164" s="57"/>
      <c r="K164" s="57"/>
      <c r="L164" s="57"/>
      <c r="M164" s="2">
        <v>450</v>
      </c>
    </row>
    <row r="165" spans="8:13" ht="12.75">
      <c r="H165" s="5">
        <v>0</v>
      </c>
      <c r="I165" s="22">
        <v>0</v>
      </c>
      <c r="M165" s="2">
        <v>450</v>
      </c>
    </row>
    <row r="166" spans="8:13" ht="12.75">
      <c r="H166" s="5">
        <v>0</v>
      </c>
      <c r="I166" s="22">
        <v>0</v>
      </c>
      <c r="M166" s="2">
        <v>450</v>
      </c>
    </row>
    <row r="167" spans="8:13" ht="12.75">
      <c r="H167" s="5">
        <v>0</v>
      </c>
      <c r="I167" s="22">
        <v>0</v>
      </c>
      <c r="M167" s="2">
        <v>450</v>
      </c>
    </row>
    <row r="168" spans="8:13" ht="12.75">
      <c r="H168" s="5">
        <v>0</v>
      </c>
      <c r="I168" s="22">
        <v>0</v>
      </c>
      <c r="M168" s="2">
        <v>450</v>
      </c>
    </row>
    <row r="169" spans="1:13" ht="13.5" thickBot="1">
      <c r="A169" s="41"/>
      <c r="B169" s="434">
        <v>2207013</v>
      </c>
      <c r="C169" s="41"/>
      <c r="D169" s="49" t="s">
        <v>21</v>
      </c>
      <c r="E169" s="38"/>
      <c r="F169" s="329"/>
      <c r="G169" s="43"/>
      <c r="H169" s="146">
        <v>-2207013</v>
      </c>
      <c r="I169" s="147">
        <v>4904.473333333333</v>
      </c>
      <c r="J169" s="46"/>
      <c r="K169" s="46"/>
      <c r="L169" s="46"/>
      <c r="M169" s="2">
        <v>450</v>
      </c>
    </row>
    <row r="170" spans="2:13" ht="12.75">
      <c r="B170" s="435"/>
      <c r="C170" s="12"/>
      <c r="D170" s="12"/>
      <c r="E170" s="12"/>
      <c r="G170" s="29"/>
      <c r="H170" s="5">
        <v>0</v>
      </c>
      <c r="I170" s="22">
        <v>0</v>
      </c>
      <c r="M170" s="2">
        <v>450</v>
      </c>
    </row>
    <row r="171" spans="1:13" s="15" customFormat="1" ht="12.75">
      <c r="A171" s="12"/>
      <c r="B171" s="435"/>
      <c r="C171" s="12"/>
      <c r="D171" s="12"/>
      <c r="E171" s="12"/>
      <c r="F171" s="47"/>
      <c r="G171" s="29"/>
      <c r="H171" s="5">
        <v>0</v>
      </c>
      <c r="I171" s="22">
        <v>0</v>
      </c>
      <c r="K171"/>
      <c r="M171" s="2">
        <v>450</v>
      </c>
    </row>
    <row r="172" spans="1:13" s="57" customFormat="1" ht="12.75">
      <c r="A172" s="11"/>
      <c r="B172" s="437">
        <v>28500</v>
      </c>
      <c r="C172" s="11" t="s">
        <v>923</v>
      </c>
      <c r="D172" s="11"/>
      <c r="E172" s="11"/>
      <c r="F172" s="319"/>
      <c r="G172" s="18"/>
      <c r="H172" s="55">
        <v>0</v>
      </c>
      <c r="I172" s="56">
        <v>63.333333333333336</v>
      </c>
      <c r="M172" s="2">
        <v>450</v>
      </c>
    </row>
    <row r="173" spans="2:13" ht="12.75">
      <c r="B173" s="214"/>
      <c r="D173" s="12"/>
      <c r="H173" s="5">
        <v>0</v>
      </c>
      <c r="I173" s="22">
        <v>0</v>
      </c>
      <c r="M173" s="2">
        <v>450</v>
      </c>
    </row>
    <row r="174" spans="2:13" ht="12.75">
      <c r="B174" s="214"/>
      <c r="D174" s="12"/>
      <c r="I174" s="22"/>
      <c r="M174" s="2"/>
    </row>
    <row r="175" spans="1:13" s="57" customFormat="1" ht="12.75">
      <c r="A175" s="11"/>
      <c r="B175" s="437">
        <v>235955</v>
      </c>
      <c r="C175" s="132" t="s">
        <v>1242</v>
      </c>
      <c r="D175" s="11"/>
      <c r="E175" s="11"/>
      <c r="F175" s="355" t="s">
        <v>1243</v>
      </c>
      <c r="G175" s="18"/>
      <c r="H175" s="55"/>
      <c r="I175" s="56"/>
      <c r="M175" s="58"/>
    </row>
    <row r="176" spans="2:13" ht="12.75">
      <c r="B176" s="214"/>
      <c r="D176" s="12"/>
      <c r="I176" s="22"/>
      <c r="M176" s="2"/>
    </row>
    <row r="177" spans="1:13" s="57" customFormat="1" ht="12.75">
      <c r="A177" s="11"/>
      <c r="B177" s="437">
        <v>126000</v>
      </c>
      <c r="C177" s="11"/>
      <c r="D177" s="11"/>
      <c r="E177" s="11" t="s">
        <v>942</v>
      </c>
      <c r="F177" s="319"/>
      <c r="G177" s="18"/>
      <c r="H177" s="55">
        <v>0</v>
      </c>
      <c r="I177" s="56">
        <v>280</v>
      </c>
      <c r="M177" s="2">
        <v>450</v>
      </c>
    </row>
    <row r="178" spans="2:13" ht="12.75">
      <c r="B178" s="214"/>
      <c r="D178" s="12"/>
      <c r="H178" s="5">
        <v>0</v>
      </c>
      <c r="I178" s="22">
        <v>0</v>
      </c>
      <c r="M178" s="2">
        <v>450</v>
      </c>
    </row>
    <row r="179" spans="1:13" s="57" customFormat="1" ht="12.75">
      <c r="A179" s="11"/>
      <c r="B179" s="437">
        <v>88000</v>
      </c>
      <c r="C179" s="11" t="s">
        <v>923</v>
      </c>
      <c r="D179" s="11"/>
      <c r="E179" s="11" t="s">
        <v>973</v>
      </c>
      <c r="F179" s="319"/>
      <c r="G179" s="18"/>
      <c r="H179" s="55">
        <v>0</v>
      </c>
      <c r="I179" s="56">
        <v>195.55555555555554</v>
      </c>
      <c r="M179" s="2">
        <v>450</v>
      </c>
    </row>
    <row r="180" spans="2:13" ht="12.75">
      <c r="B180" s="214"/>
      <c r="D180" s="12"/>
      <c r="H180" s="5">
        <v>0</v>
      </c>
      <c r="I180" s="22">
        <v>0</v>
      </c>
      <c r="M180" s="2">
        <v>450</v>
      </c>
    </row>
    <row r="181" spans="1:13" s="57" customFormat="1" ht="12.75">
      <c r="A181" s="11"/>
      <c r="B181" s="437">
        <v>21955</v>
      </c>
      <c r="C181" s="11" t="s">
        <v>1239</v>
      </c>
      <c r="D181" s="11"/>
      <c r="E181" s="11" t="s">
        <v>973</v>
      </c>
      <c r="F181" s="319"/>
      <c r="G181" s="18"/>
      <c r="H181" s="55">
        <v>0</v>
      </c>
      <c r="I181" s="56">
        <v>48.78888888888889</v>
      </c>
      <c r="M181" s="2">
        <v>450</v>
      </c>
    </row>
    <row r="182" spans="2:13" ht="12.75">
      <c r="B182" s="214"/>
      <c r="D182" s="12"/>
      <c r="H182" s="5">
        <v>0</v>
      </c>
      <c r="I182" s="22">
        <v>0</v>
      </c>
      <c r="M182" s="2">
        <v>450</v>
      </c>
    </row>
    <row r="183" spans="2:13" ht="12.75">
      <c r="B183" s="214"/>
      <c r="D183" s="12"/>
      <c r="H183" s="5">
        <v>0</v>
      </c>
      <c r="I183" s="22">
        <v>0</v>
      </c>
      <c r="M183" s="2">
        <v>450</v>
      </c>
    </row>
    <row r="184" spans="2:13" ht="12.75">
      <c r="B184" s="214"/>
      <c r="I184" s="22">
        <v>0</v>
      </c>
      <c r="M184" s="2">
        <v>450</v>
      </c>
    </row>
    <row r="185" spans="1:13" s="57" customFormat="1" ht="12.75">
      <c r="A185" s="11"/>
      <c r="B185" s="437">
        <v>1826558</v>
      </c>
      <c r="C185" s="132" t="s">
        <v>985</v>
      </c>
      <c r="D185" s="11"/>
      <c r="E185" s="313" t="s">
        <v>986</v>
      </c>
      <c r="F185" s="319"/>
      <c r="G185" s="18"/>
      <c r="H185" s="55"/>
      <c r="I185" s="56">
        <v>4059.0177777777776</v>
      </c>
      <c r="M185" s="2">
        <v>450</v>
      </c>
    </row>
    <row r="186" spans="2:13" ht="12.75">
      <c r="B186" s="214"/>
      <c r="H186" s="5">
        <v>0</v>
      </c>
      <c r="I186" s="22">
        <v>0</v>
      </c>
      <c r="M186" s="2">
        <v>450</v>
      </c>
    </row>
    <row r="187" spans="2:13" ht="12.75">
      <c r="B187" s="214"/>
      <c r="H187" s="5">
        <v>0</v>
      </c>
      <c r="I187" s="22">
        <v>0</v>
      </c>
      <c r="M187" s="2">
        <v>450</v>
      </c>
    </row>
    <row r="188" spans="1:13" s="57" customFormat="1" ht="12.75">
      <c r="A188" s="11"/>
      <c r="B188" s="437">
        <v>40491</v>
      </c>
      <c r="C188" s="11" t="s">
        <v>923</v>
      </c>
      <c r="D188" s="11"/>
      <c r="E188" s="11"/>
      <c r="F188" s="319"/>
      <c r="G188" s="18"/>
      <c r="H188" s="55">
        <v>0</v>
      </c>
      <c r="I188" s="56">
        <v>89.98</v>
      </c>
      <c r="M188" s="2">
        <v>450</v>
      </c>
    </row>
    <row r="189" spans="2:13" ht="12.75">
      <c r="B189" s="214"/>
      <c r="H189" s="5">
        <v>0</v>
      </c>
      <c r="I189" s="22">
        <v>0</v>
      </c>
      <c r="M189" s="2">
        <v>450</v>
      </c>
    </row>
    <row r="190" spans="1:13" s="57" customFormat="1" ht="12.75">
      <c r="A190" s="11"/>
      <c r="B190" s="437">
        <v>27652</v>
      </c>
      <c r="C190" s="11" t="s">
        <v>1</v>
      </c>
      <c r="D190" s="11"/>
      <c r="E190" s="11"/>
      <c r="F190" s="319"/>
      <c r="G190" s="18"/>
      <c r="H190" s="55">
        <v>0</v>
      </c>
      <c r="I190" s="56">
        <v>61.44888888888889</v>
      </c>
      <c r="M190" s="2">
        <v>450</v>
      </c>
    </row>
    <row r="191" spans="2:13" ht="12.75">
      <c r="B191" s="214"/>
      <c r="H191" s="5">
        <v>0</v>
      </c>
      <c r="I191" s="22">
        <v>0</v>
      </c>
      <c r="M191" s="2">
        <v>450</v>
      </c>
    </row>
    <row r="192" spans="1:13" s="57" customFormat="1" ht="12.75">
      <c r="A192" s="11"/>
      <c r="B192" s="437">
        <v>1092300</v>
      </c>
      <c r="C192" s="11" t="s">
        <v>1000</v>
      </c>
      <c r="D192" s="11"/>
      <c r="E192" s="11"/>
      <c r="F192" s="319"/>
      <c r="G192" s="18"/>
      <c r="H192" s="55">
        <v>0</v>
      </c>
      <c r="I192" s="56">
        <v>2427.3333333333335</v>
      </c>
      <c r="M192" s="2">
        <v>450</v>
      </c>
    </row>
    <row r="193" spans="2:13" ht="12.75">
      <c r="B193" s="214"/>
      <c r="H193" s="5">
        <v>0</v>
      </c>
      <c r="I193" s="22">
        <v>0</v>
      </c>
      <c r="M193" s="2">
        <v>450</v>
      </c>
    </row>
    <row r="194" spans="1:13" s="57" customFormat="1" ht="12.75">
      <c r="A194" s="11"/>
      <c r="B194" s="437">
        <v>67016</v>
      </c>
      <c r="C194" s="11" t="s">
        <v>648</v>
      </c>
      <c r="D194" s="11"/>
      <c r="E194" s="11"/>
      <c r="F194" s="319"/>
      <c r="G194" s="18"/>
      <c r="H194" s="55">
        <v>0</v>
      </c>
      <c r="I194" s="56">
        <v>148.92444444444445</v>
      </c>
      <c r="M194" s="2">
        <v>450</v>
      </c>
    </row>
    <row r="195" spans="2:13" ht="12.75">
      <c r="B195" s="214"/>
      <c r="H195" s="5">
        <v>0</v>
      </c>
      <c r="I195" s="22">
        <v>0</v>
      </c>
      <c r="M195" s="2">
        <v>450</v>
      </c>
    </row>
    <row r="196" spans="1:13" s="57" customFormat="1" ht="12.75">
      <c r="A196" s="11"/>
      <c r="B196" s="437">
        <v>424193</v>
      </c>
      <c r="C196" s="11" t="s">
        <v>650</v>
      </c>
      <c r="D196" s="11"/>
      <c r="E196" s="11"/>
      <c r="F196" s="319"/>
      <c r="G196" s="18"/>
      <c r="H196" s="55">
        <v>0</v>
      </c>
      <c r="I196" s="56">
        <v>942.6511111111112</v>
      </c>
      <c r="M196" s="2">
        <v>450</v>
      </c>
    </row>
    <row r="197" spans="2:13" ht="12.75">
      <c r="B197" s="214"/>
      <c r="H197" s="5">
        <v>0</v>
      </c>
      <c r="I197" s="22">
        <v>0</v>
      </c>
      <c r="M197" s="2">
        <v>450</v>
      </c>
    </row>
    <row r="198" spans="1:13" s="57" customFormat="1" ht="12.75">
      <c r="A198" s="11"/>
      <c r="B198" s="437">
        <v>114442</v>
      </c>
      <c r="C198" s="11" t="s">
        <v>675</v>
      </c>
      <c r="D198" s="11"/>
      <c r="E198" s="11"/>
      <c r="F198" s="319"/>
      <c r="G198" s="18"/>
      <c r="H198" s="55">
        <v>0</v>
      </c>
      <c r="I198" s="56">
        <v>254.31555555555556</v>
      </c>
      <c r="M198" s="2">
        <v>450</v>
      </c>
    </row>
    <row r="199" spans="2:13" ht="12.75">
      <c r="B199" s="214"/>
      <c r="H199" s="5">
        <v>0</v>
      </c>
      <c r="I199" s="22">
        <v>0</v>
      </c>
      <c r="M199" s="2">
        <v>450</v>
      </c>
    </row>
    <row r="200" spans="1:13" s="57" customFormat="1" ht="12.75">
      <c r="A200" s="11"/>
      <c r="B200" s="437">
        <v>14780</v>
      </c>
      <c r="C200" s="11" t="s">
        <v>1006</v>
      </c>
      <c r="D200" s="11"/>
      <c r="E200" s="11"/>
      <c r="F200" s="319"/>
      <c r="G200" s="18"/>
      <c r="H200" s="55">
        <v>0</v>
      </c>
      <c r="I200" s="56">
        <v>32.84444444444444</v>
      </c>
      <c r="M200" s="2">
        <v>450</v>
      </c>
    </row>
    <row r="201" spans="2:13" ht="12.75">
      <c r="B201" s="214"/>
      <c r="H201" s="5">
        <v>0</v>
      </c>
      <c r="I201" s="22">
        <v>0</v>
      </c>
      <c r="M201" s="2">
        <v>450</v>
      </c>
    </row>
    <row r="202" spans="1:13" s="57" customFormat="1" ht="12.75">
      <c r="A202" s="11"/>
      <c r="B202" s="437">
        <v>45000</v>
      </c>
      <c r="C202" s="11" t="s">
        <v>1007</v>
      </c>
      <c r="D202" s="11"/>
      <c r="E202" s="11"/>
      <c r="F202" s="319"/>
      <c r="G202" s="18"/>
      <c r="H202" s="55">
        <v>0</v>
      </c>
      <c r="I202" s="56">
        <v>100</v>
      </c>
      <c r="M202" s="2">
        <v>450</v>
      </c>
    </row>
    <row r="203" spans="2:13" ht="12.75">
      <c r="B203" s="214"/>
      <c r="H203" s="5">
        <v>0</v>
      </c>
      <c r="I203" s="22">
        <v>0</v>
      </c>
      <c r="M203" s="2">
        <v>450</v>
      </c>
    </row>
    <row r="204" spans="1:13" s="57" customFormat="1" ht="12.75">
      <c r="A204" s="11"/>
      <c r="B204" s="437">
        <v>684</v>
      </c>
      <c r="C204" s="11" t="s">
        <v>1271</v>
      </c>
      <c r="D204" s="11"/>
      <c r="E204" s="11"/>
      <c r="F204" s="338"/>
      <c r="G204" s="18"/>
      <c r="H204" s="55">
        <v>0</v>
      </c>
      <c r="I204" s="56">
        <v>1.52</v>
      </c>
      <c r="M204" s="2">
        <v>450</v>
      </c>
    </row>
    <row r="205" spans="2:13" ht="12.75">
      <c r="B205" s="214"/>
      <c r="H205" s="5">
        <v>0</v>
      </c>
      <c r="I205" s="22">
        <v>0</v>
      </c>
      <c r="M205" s="2">
        <v>450</v>
      </c>
    </row>
    <row r="206" spans="1:13" ht="12.75">
      <c r="A206" s="11"/>
      <c r="B206" s="427">
        <v>75000</v>
      </c>
      <c r="C206" s="11" t="s">
        <v>1</v>
      </c>
      <c r="D206" s="11"/>
      <c r="E206" s="11"/>
      <c r="F206" s="319"/>
      <c r="G206" s="18"/>
      <c r="H206" s="145">
        <v>0</v>
      </c>
      <c r="I206" s="56">
        <v>166.66666666666666</v>
      </c>
      <c r="J206" s="57"/>
      <c r="K206" s="57"/>
      <c r="L206" s="57"/>
      <c r="M206" s="2">
        <v>450</v>
      </c>
    </row>
    <row r="207" spans="1:13" s="34" customFormat="1" ht="12.75">
      <c r="A207" s="33"/>
      <c r="B207" s="438"/>
      <c r="C207" s="36"/>
      <c r="D207" s="61"/>
      <c r="E207" s="33"/>
      <c r="F207" s="325"/>
      <c r="G207" s="30"/>
      <c r="H207" s="5">
        <v>0</v>
      </c>
      <c r="I207" s="22">
        <v>0</v>
      </c>
      <c r="M207" s="2">
        <v>450</v>
      </c>
    </row>
    <row r="208" spans="1:13" s="57" customFormat="1" ht="12.75">
      <c r="A208" s="11"/>
      <c r="B208" s="437">
        <v>35000</v>
      </c>
      <c r="C208" s="11" t="s">
        <v>994</v>
      </c>
      <c r="D208" s="11"/>
      <c r="E208" s="11"/>
      <c r="F208" s="319"/>
      <c r="G208" s="18"/>
      <c r="H208" s="55">
        <v>0</v>
      </c>
      <c r="I208" s="56">
        <v>77.77777777777777</v>
      </c>
      <c r="M208" s="2">
        <v>450</v>
      </c>
    </row>
    <row r="209" spans="2:13" ht="12.75">
      <c r="B209" s="214"/>
      <c r="D209" s="12"/>
      <c r="H209" s="5">
        <v>0</v>
      </c>
      <c r="I209" s="22">
        <v>0</v>
      </c>
      <c r="M209" s="2">
        <v>450</v>
      </c>
    </row>
    <row r="210" spans="1:13" s="57" customFormat="1" ht="12.75">
      <c r="A210" s="11"/>
      <c r="B210" s="437">
        <v>6000</v>
      </c>
      <c r="C210" s="11" t="s">
        <v>984</v>
      </c>
      <c r="D210" s="11"/>
      <c r="E210" s="11"/>
      <c r="F210" s="319"/>
      <c r="G210" s="18"/>
      <c r="H210" s="55">
        <v>0</v>
      </c>
      <c r="I210" s="56">
        <v>13.333333333333334</v>
      </c>
      <c r="M210" s="2">
        <v>450</v>
      </c>
    </row>
    <row r="211" spans="8:13" ht="12.75">
      <c r="H211" s="5">
        <v>0</v>
      </c>
      <c r="I211" s="22">
        <v>0</v>
      </c>
      <c r="M211" s="2">
        <v>450</v>
      </c>
    </row>
    <row r="212" spans="9:13" ht="12.75">
      <c r="I212" s="22"/>
      <c r="M212" s="2">
        <v>450</v>
      </c>
    </row>
    <row r="213" spans="8:13" ht="12.75">
      <c r="H213" s="5">
        <v>0</v>
      </c>
      <c r="I213" s="22">
        <v>0</v>
      </c>
      <c r="M213" s="2">
        <v>450</v>
      </c>
    </row>
    <row r="214" spans="8:13" ht="12.75">
      <c r="H214" s="5">
        <v>0</v>
      </c>
      <c r="I214" s="22">
        <v>0</v>
      </c>
      <c r="M214" s="2">
        <v>450</v>
      </c>
    </row>
    <row r="215" spans="1:13" ht="13.5" thickBot="1">
      <c r="A215" s="41"/>
      <c r="B215" s="411">
        <v>904200</v>
      </c>
      <c r="C215" s="41"/>
      <c r="D215" s="49" t="s">
        <v>22</v>
      </c>
      <c r="E215" s="41"/>
      <c r="F215" s="329"/>
      <c r="G215" s="43"/>
      <c r="H215" s="146">
        <v>-904200</v>
      </c>
      <c r="I215" s="147">
        <v>2009.3333333333333</v>
      </c>
      <c r="J215" s="46"/>
      <c r="K215" s="46"/>
      <c r="L215" s="46"/>
      <c r="M215" s="2">
        <v>450</v>
      </c>
    </row>
    <row r="216" spans="2:13" ht="12.75">
      <c r="B216" s="412"/>
      <c r="H216" s="5">
        <v>0</v>
      </c>
      <c r="I216" s="22">
        <v>0</v>
      </c>
      <c r="M216" s="2">
        <v>450</v>
      </c>
    </row>
    <row r="217" spans="1:13" ht="12.75">
      <c r="A217" s="11"/>
      <c r="B217" s="413">
        <v>83000</v>
      </c>
      <c r="C217" s="11" t="s">
        <v>29</v>
      </c>
      <c r="D217" s="11"/>
      <c r="E217" s="11"/>
      <c r="F217" s="319"/>
      <c r="G217" s="18"/>
      <c r="H217" s="55">
        <v>0</v>
      </c>
      <c r="I217" s="56">
        <v>184.44444444444446</v>
      </c>
      <c r="J217" s="57"/>
      <c r="K217" s="57"/>
      <c r="L217" s="57"/>
      <c r="M217" s="2">
        <v>450</v>
      </c>
    </row>
    <row r="218" spans="2:13" ht="12.75">
      <c r="B218" s="412"/>
      <c r="H218" s="5">
        <v>0</v>
      </c>
      <c r="I218" s="22">
        <v>0</v>
      </c>
      <c r="M218" s="2">
        <v>450</v>
      </c>
    </row>
    <row r="219" spans="1:13" ht="12.75">
      <c r="A219" s="11"/>
      <c r="B219" s="413">
        <v>21200</v>
      </c>
      <c r="C219" s="11" t="s">
        <v>157</v>
      </c>
      <c r="D219" s="11"/>
      <c r="E219" s="11"/>
      <c r="F219" s="319"/>
      <c r="G219" s="18"/>
      <c r="H219" s="55">
        <v>0</v>
      </c>
      <c r="I219" s="56">
        <v>47.111111111111114</v>
      </c>
      <c r="J219" s="57"/>
      <c r="K219" s="57"/>
      <c r="L219" s="57"/>
      <c r="M219" s="2">
        <v>450</v>
      </c>
    </row>
    <row r="220" spans="2:13" ht="12.75">
      <c r="B220" s="412"/>
      <c r="H220" s="5">
        <v>0</v>
      </c>
      <c r="I220" s="22">
        <v>0</v>
      </c>
      <c r="M220" s="2">
        <v>450</v>
      </c>
    </row>
    <row r="221" spans="1:13" ht="12.75">
      <c r="A221" s="11"/>
      <c r="B221" s="413">
        <v>800000</v>
      </c>
      <c r="C221" s="11" t="s">
        <v>434</v>
      </c>
      <c r="D221" s="11"/>
      <c r="E221" s="11"/>
      <c r="F221" s="328"/>
      <c r="G221" s="18"/>
      <c r="H221" s="55">
        <v>0</v>
      </c>
      <c r="I221" s="56">
        <v>1777.7777777777778</v>
      </c>
      <c r="J221" s="57"/>
      <c r="K221" s="57"/>
      <c r="L221" s="57"/>
      <c r="M221" s="2">
        <v>450</v>
      </c>
    </row>
    <row r="222" spans="8:13" ht="12.75">
      <c r="H222" s="5">
        <v>0</v>
      </c>
      <c r="I222" s="22">
        <v>0</v>
      </c>
      <c r="M222" s="2">
        <v>450</v>
      </c>
    </row>
    <row r="223" spans="8:13" ht="12.75">
      <c r="H223" s="5">
        <v>0</v>
      </c>
      <c r="I223" s="22">
        <v>0</v>
      </c>
      <c r="M223" s="2">
        <v>450</v>
      </c>
    </row>
    <row r="224" spans="8:13" ht="12.75">
      <c r="H224" s="5">
        <v>0</v>
      </c>
      <c r="I224" s="22">
        <v>0</v>
      </c>
      <c r="M224" s="2">
        <v>450</v>
      </c>
    </row>
    <row r="225" spans="8:13" ht="12.75">
      <c r="H225" s="5">
        <v>0</v>
      </c>
      <c r="I225" s="22">
        <v>0</v>
      </c>
      <c r="M225" s="2">
        <v>450</v>
      </c>
    </row>
    <row r="226" spans="1:13" ht="13.5" thickBot="1">
      <c r="A226" s="41"/>
      <c r="B226" s="48">
        <v>2012451</v>
      </c>
      <c r="C226" s="38"/>
      <c r="D226" s="40" t="s">
        <v>436</v>
      </c>
      <c r="E226" s="38"/>
      <c r="F226" s="329"/>
      <c r="G226" s="43"/>
      <c r="H226" s="146">
        <v>-2012451</v>
      </c>
      <c r="I226" s="45">
        <v>4472.113333333334</v>
      </c>
      <c r="J226" s="46"/>
      <c r="K226" s="46"/>
      <c r="L226" s="46"/>
      <c r="M226" s="2">
        <v>450</v>
      </c>
    </row>
    <row r="227" spans="8:13" ht="12.75">
      <c r="H227" s="5">
        <v>0</v>
      </c>
      <c r="I227" s="22">
        <v>0</v>
      </c>
      <c r="M227" s="2">
        <v>450</v>
      </c>
    </row>
    <row r="228" spans="8:13" ht="12.75">
      <c r="H228" s="5">
        <v>0</v>
      </c>
      <c r="I228" s="22">
        <v>0</v>
      </c>
      <c r="M228" s="2">
        <v>450</v>
      </c>
    </row>
    <row r="229" spans="1:13" ht="12.75">
      <c r="A229" s="11"/>
      <c r="B229" s="419">
        <v>169500</v>
      </c>
      <c r="C229" s="11" t="s">
        <v>0</v>
      </c>
      <c r="D229" s="11"/>
      <c r="E229" s="11"/>
      <c r="F229" s="319"/>
      <c r="G229" s="18"/>
      <c r="H229" s="55">
        <v>0</v>
      </c>
      <c r="I229" s="56">
        <v>376.6666666666667</v>
      </c>
      <c r="J229" s="57"/>
      <c r="K229" s="57"/>
      <c r="L229" s="57"/>
      <c r="M229" s="2">
        <v>450</v>
      </c>
    </row>
    <row r="230" spans="2:13" ht="12.75">
      <c r="B230" s="415"/>
      <c r="H230" s="5">
        <v>0</v>
      </c>
      <c r="I230" s="22">
        <v>0</v>
      </c>
      <c r="M230" s="2">
        <v>450</v>
      </c>
    </row>
    <row r="231" spans="1:13" ht="12.75">
      <c r="A231" s="11"/>
      <c r="B231" s="419">
        <v>81500</v>
      </c>
      <c r="C231" s="11"/>
      <c r="D231" s="11"/>
      <c r="E231" s="11" t="s">
        <v>157</v>
      </c>
      <c r="F231" s="319"/>
      <c r="G231" s="18"/>
      <c r="H231" s="55">
        <v>0</v>
      </c>
      <c r="I231" s="56">
        <v>181.11111111111111</v>
      </c>
      <c r="J231" s="57"/>
      <c r="K231" s="57"/>
      <c r="L231" s="57"/>
      <c r="M231" s="2">
        <v>450</v>
      </c>
    </row>
    <row r="232" spans="2:13" ht="12.75">
      <c r="B232" s="415"/>
      <c r="H232" s="5">
        <v>0</v>
      </c>
      <c r="I232" s="22">
        <v>0</v>
      </c>
      <c r="M232" s="2">
        <v>450</v>
      </c>
    </row>
    <row r="233" spans="1:13" ht="12.75">
      <c r="A233" s="11"/>
      <c r="B233" s="419">
        <v>222720</v>
      </c>
      <c r="C233" s="11"/>
      <c r="D233" s="11"/>
      <c r="E233" s="11" t="s">
        <v>436</v>
      </c>
      <c r="F233" s="319"/>
      <c r="G233" s="18"/>
      <c r="H233" s="55">
        <v>0</v>
      </c>
      <c r="I233" s="56">
        <v>494.93333333333334</v>
      </c>
      <c r="J233" s="57"/>
      <c r="K233" s="57"/>
      <c r="L233" s="57"/>
      <c r="M233" s="2">
        <v>450</v>
      </c>
    </row>
    <row r="234" spans="2:13" ht="12.75">
      <c r="B234" s="415"/>
      <c r="H234" s="5">
        <v>0</v>
      </c>
      <c r="I234" s="22">
        <v>0</v>
      </c>
      <c r="M234" s="2">
        <v>450</v>
      </c>
    </row>
    <row r="235" spans="1:13" ht="12.75">
      <c r="A235" s="11"/>
      <c r="B235" s="419">
        <v>56600</v>
      </c>
      <c r="C235" s="11" t="s">
        <v>1134</v>
      </c>
      <c r="D235" s="11"/>
      <c r="E235" s="11"/>
      <c r="F235" s="319"/>
      <c r="G235" s="18"/>
      <c r="H235" s="55">
        <v>0</v>
      </c>
      <c r="I235" s="56">
        <v>125.77777777777777</v>
      </c>
      <c r="J235" s="57"/>
      <c r="K235" s="57"/>
      <c r="L235" s="57"/>
      <c r="M235" s="2">
        <v>450</v>
      </c>
    </row>
    <row r="236" spans="8:13" ht="12.75">
      <c r="H236" s="5">
        <v>0</v>
      </c>
      <c r="I236" s="22">
        <v>0</v>
      </c>
      <c r="M236" s="2">
        <v>450</v>
      </c>
    </row>
    <row r="237" spans="1:13" ht="12.75">
      <c r="A237" s="11"/>
      <c r="B237" s="390">
        <v>107326</v>
      </c>
      <c r="C237" s="11"/>
      <c r="D237" s="11"/>
      <c r="E237" s="11" t="s">
        <v>1175</v>
      </c>
      <c r="F237" s="319"/>
      <c r="G237" s="18"/>
      <c r="H237" s="55">
        <v>0</v>
      </c>
      <c r="I237" s="56">
        <v>238.50222222222223</v>
      </c>
      <c r="J237" s="57"/>
      <c r="K237" s="57"/>
      <c r="L237" s="57"/>
      <c r="M237" s="2">
        <v>450</v>
      </c>
    </row>
    <row r="238" spans="2:13" ht="12.75">
      <c r="B238" s="379"/>
      <c r="H238" s="5">
        <v>0</v>
      </c>
      <c r="I238" s="22">
        <v>0</v>
      </c>
      <c r="M238" s="2">
        <v>450</v>
      </c>
    </row>
    <row r="239" spans="1:13" ht="12.75">
      <c r="A239" s="11"/>
      <c r="B239" s="390">
        <v>111499</v>
      </c>
      <c r="C239" s="11" t="s">
        <v>1181</v>
      </c>
      <c r="D239" s="11"/>
      <c r="E239" s="11" t="s">
        <v>1182</v>
      </c>
      <c r="F239" s="319"/>
      <c r="G239" s="18"/>
      <c r="H239" s="55">
        <v>0</v>
      </c>
      <c r="I239" s="56">
        <v>247.77555555555554</v>
      </c>
      <c r="J239" s="57"/>
      <c r="K239" s="57"/>
      <c r="L239" s="57"/>
      <c r="M239" s="2">
        <v>450</v>
      </c>
    </row>
    <row r="240" spans="2:13" ht="12.75">
      <c r="B240" s="379"/>
      <c r="H240" s="5">
        <v>0</v>
      </c>
      <c r="I240" s="22">
        <v>0</v>
      </c>
      <c r="M240" s="2">
        <v>450</v>
      </c>
    </row>
    <row r="241" spans="1:13" ht="12.75">
      <c r="A241" s="11"/>
      <c r="B241" s="433">
        <v>19318</v>
      </c>
      <c r="C241" s="11" t="s">
        <v>1183</v>
      </c>
      <c r="D241" s="11"/>
      <c r="E241" s="11"/>
      <c r="F241" s="328"/>
      <c r="G241" s="18"/>
      <c r="H241" s="55">
        <v>0</v>
      </c>
      <c r="I241" s="56">
        <v>42.92888888888889</v>
      </c>
      <c r="J241" s="57"/>
      <c r="K241" s="57"/>
      <c r="L241" s="57"/>
      <c r="M241" s="2">
        <v>450</v>
      </c>
    </row>
    <row r="242" spans="2:13" ht="12.75">
      <c r="B242" s="379"/>
      <c r="H242" s="5">
        <v>0</v>
      </c>
      <c r="I242" s="65">
        <v>0</v>
      </c>
      <c r="M242" s="2">
        <v>450</v>
      </c>
    </row>
    <row r="243" spans="1:13" ht="12.75">
      <c r="A243" s="11"/>
      <c r="B243" s="390">
        <v>449088</v>
      </c>
      <c r="C243" s="11"/>
      <c r="D243" s="11"/>
      <c r="E243" s="11" t="s">
        <v>1195</v>
      </c>
      <c r="F243" s="319"/>
      <c r="G243" s="18"/>
      <c r="H243" s="55">
        <v>0</v>
      </c>
      <c r="I243" s="56">
        <v>997.9733333333334</v>
      </c>
      <c r="J243" s="57"/>
      <c r="K243" s="57"/>
      <c r="L243" s="57"/>
      <c r="M243" s="2">
        <v>450</v>
      </c>
    </row>
    <row r="244" spans="2:13" ht="12.75">
      <c r="B244" s="379"/>
      <c r="H244" s="5">
        <v>0</v>
      </c>
      <c r="I244" s="22">
        <v>0</v>
      </c>
      <c r="M244" s="2">
        <v>450</v>
      </c>
    </row>
    <row r="245" spans="2:13" ht="12.75">
      <c r="B245" s="379"/>
      <c r="H245" s="5">
        <v>0</v>
      </c>
      <c r="I245" s="22">
        <v>0</v>
      </c>
      <c r="M245" s="2">
        <v>450</v>
      </c>
    </row>
    <row r="246" spans="1:13" s="57" customFormat="1" ht="12.75">
      <c r="A246" s="11"/>
      <c r="B246" s="390">
        <v>100000</v>
      </c>
      <c r="C246" s="132" t="s">
        <v>1258</v>
      </c>
      <c r="D246" s="11"/>
      <c r="E246" s="132" t="s">
        <v>1259</v>
      </c>
      <c r="F246" s="319"/>
      <c r="G246" s="18"/>
      <c r="H246" s="55">
        <v>-100000</v>
      </c>
      <c r="I246" s="56">
        <v>222.22222222222223</v>
      </c>
      <c r="M246" s="2">
        <v>450</v>
      </c>
    </row>
    <row r="247" spans="2:13" ht="12.75">
      <c r="B247" s="379"/>
      <c r="H247" s="5">
        <v>0</v>
      </c>
      <c r="I247" s="22">
        <v>0</v>
      </c>
      <c r="M247" s="2">
        <v>450</v>
      </c>
    </row>
    <row r="248" spans="2:13" ht="12.75">
      <c r="B248" s="379"/>
      <c r="H248" s="5">
        <v>0</v>
      </c>
      <c r="I248" s="22">
        <v>0</v>
      </c>
      <c r="M248" s="2">
        <v>450</v>
      </c>
    </row>
    <row r="249" spans="1:13" ht="12.75">
      <c r="A249" s="11"/>
      <c r="B249" s="390">
        <v>57000</v>
      </c>
      <c r="C249" s="11" t="s">
        <v>1000</v>
      </c>
      <c r="D249" s="11"/>
      <c r="E249" s="11"/>
      <c r="F249" s="319"/>
      <c r="G249" s="18"/>
      <c r="H249" s="55">
        <v>0</v>
      </c>
      <c r="I249" s="56">
        <v>126.66666666666667</v>
      </c>
      <c r="J249" s="57"/>
      <c r="K249" s="57"/>
      <c r="L249" s="57"/>
      <c r="M249" s="2">
        <v>450</v>
      </c>
    </row>
    <row r="250" spans="1:13" s="15" customFormat="1" ht="12.75">
      <c r="A250" s="12"/>
      <c r="B250" s="383"/>
      <c r="C250" s="12"/>
      <c r="D250" s="12"/>
      <c r="E250" s="12"/>
      <c r="F250" s="72"/>
      <c r="G250" s="29"/>
      <c r="H250" s="5">
        <v>0</v>
      </c>
      <c r="I250" s="22">
        <v>0</v>
      </c>
      <c r="M250" s="2">
        <v>450</v>
      </c>
    </row>
    <row r="251" spans="1:13" ht="12.75">
      <c r="A251" s="11"/>
      <c r="B251" s="390">
        <v>30000</v>
      </c>
      <c r="C251" s="11" t="s">
        <v>51</v>
      </c>
      <c r="D251" s="11"/>
      <c r="E251" s="11"/>
      <c r="F251" s="319"/>
      <c r="G251" s="18"/>
      <c r="H251" s="55">
        <v>0</v>
      </c>
      <c r="I251" s="56">
        <v>66.66666666666667</v>
      </c>
      <c r="J251" s="57"/>
      <c r="K251" s="57"/>
      <c r="L251" s="57"/>
      <c r="M251" s="2">
        <v>450</v>
      </c>
    </row>
    <row r="252" spans="2:13" ht="12.75">
      <c r="B252" s="379"/>
      <c r="H252" s="5">
        <v>0</v>
      </c>
      <c r="I252" s="22">
        <v>0</v>
      </c>
      <c r="M252" s="2">
        <v>450</v>
      </c>
    </row>
    <row r="253" spans="1:13" ht="12.75">
      <c r="A253" s="11"/>
      <c r="B253" s="390">
        <v>13000</v>
      </c>
      <c r="C253" s="11" t="s">
        <v>53</v>
      </c>
      <c r="D253" s="11"/>
      <c r="E253" s="11"/>
      <c r="F253" s="319"/>
      <c r="G253" s="18"/>
      <c r="H253" s="55">
        <v>0</v>
      </c>
      <c r="I253" s="56">
        <v>28.88888888888889</v>
      </c>
      <c r="J253" s="57"/>
      <c r="K253" s="57"/>
      <c r="L253" s="57"/>
      <c r="M253" s="2">
        <v>450</v>
      </c>
    </row>
    <row r="254" spans="8:13" ht="12.75">
      <c r="H254" s="5">
        <v>0</v>
      </c>
      <c r="I254" s="22">
        <v>0</v>
      </c>
      <c r="M254" s="2">
        <v>450</v>
      </c>
    </row>
    <row r="255" spans="1:13" ht="12.75">
      <c r="A255" s="11"/>
      <c r="B255" s="425">
        <v>694900</v>
      </c>
      <c r="C255" s="11" t="s">
        <v>434</v>
      </c>
      <c r="D255" s="11"/>
      <c r="E255" s="11"/>
      <c r="F255" s="328"/>
      <c r="G255" s="18"/>
      <c r="H255" s="145">
        <v>0</v>
      </c>
      <c r="I255" s="56">
        <v>1544.2222222222222</v>
      </c>
      <c r="J255" s="57"/>
      <c r="K255" s="57"/>
      <c r="L255" s="57"/>
      <c r="M255" s="2">
        <v>450</v>
      </c>
    </row>
    <row r="256" spans="4:13" ht="12.75">
      <c r="D256" s="12"/>
      <c r="H256" s="5">
        <v>0</v>
      </c>
      <c r="I256" s="22">
        <v>0</v>
      </c>
      <c r="M256" s="2">
        <v>450</v>
      </c>
    </row>
    <row r="257" spans="4:13" ht="12.75">
      <c r="D257" s="12"/>
      <c r="H257" s="5">
        <v>0</v>
      </c>
      <c r="I257" s="22">
        <v>0</v>
      </c>
      <c r="M257" s="2">
        <v>450</v>
      </c>
    </row>
    <row r="258" spans="4:13" ht="12.75">
      <c r="D258" s="12"/>
      <c r="H258" s="5">
        <v>0</v>
      </c>
      <c r="I258" s="22">
        <v>0</v>
      </c>
      <c r="M258" s="2">
        <v>450</v>
      </c>
    </row>
    <row r="259" spans="2:13" ht="12.75">
      <c r="B259" s="32"/>
      <c r="D259" s="12"/>
      <c r="H259" s="5">
        <v>0</v>
      </c>
      <c r="I259" s="22">
        <v>0</v>
      </c>
      <c r="M259" s="2">
        <v>450</v>
      </c>
    </row>
    <row r="260" spans="1:13" s="150" customFormat="1" ht="13.5" thickBot="1">
      <c r="A260" s="41"/>
      <c r="B260" s="39">
        <v>11089524</v>
      </c>
      <c r="C260" s="49" t="s">
        <v>1196</v>
      </c>
      <c r="D260" s="41"/>
      <c r="E260" s="38"/>
      <c r="F260" s="395"/>
      <c r="G260" s="43"/>
      <c r="H260" s="146"/>
      <c r="I260" s="147"/>
      <c r="J260" s="149"/>
      <c r="K260" s="46">
        <v>450</v>
      </c>
      <c r="L260" s="46"/>
      <c r="M260" s="2">
        <v>450</v>
      </c>
    </row>
    <row r="261" spans="1:13" s="150" customFormat="1" ht="12.75">
      <c r="A261" s="1"/>
      <c r="B261" s="67"/>
      <c r="C261" s="12"/>
      <c r="D261" s="12"/>
      <c r="E261" s="61"/>
      <c r="F261" s="396"/>
      <c r="G261" s="30"/>
      <c r="H261" s="5"/>
      <c r="I261" s="22"/>
      <c r="J261" s="22"/>
      <c r="K261" s="2">
        <v>450</v>
      </c>
      <c r="L261"/>
      <c r="M261" s="2">
        <v>450</v>
      </c>
    </row>
    <row r="262" spans="1:13" s="150" customFormat="1" ht="12.75">
      <c r="A262" s="12"/>
      <c r="B262" s="151" t="s">
        <v>1197</v>
      </c>
      <c r="C262" s="152" t="s">
        <v>1198</v>
      </c>
      <c r="D262" s="152"/>
      <c r="E262" s="152"/>
      <c r="F262" s="397"/>
      <c r="G262" s="153"/>
      <c r="H262" s="154"/>
      <c r="I262" s="155" t="s">
        <v>16</v>
      </c>
      <c r="J262" s="156"/>
      <c r="K262" s="2">
        <v>450</v>
      </c>
      <c r="L262"/>
      <c r="M262" s="2">
        <v>450</v>
      </c>
    </row>
    <row r="263" spans="1:13" s="163" customFormat="1" ht="12.75">
      <c r="A263" s="157"/>
      <c r="B263" s="158">
        <v>0</v>
      </c>
      <c r="C263" s="159" t="s">
        <v>1199</v>
      </c>
      <c r="D263" s="159" t="s">
        <v>1200</v>
      </c>
      <c r="E263" s="159" t="s">
        <v>1201</v>
      </c>
      <c r="F263" s="398"/>
      <c r="G263" s="160"/>
      <c r="H263" s="154">
        <v>0</v>
      </c>
      <c r="I263" s="155">
        <v>0</v>
      </c>
      <c r="J263" s="161"/>
      <c r="K263" s="2">
        <v>450</v>
      </c>
      <c r="L263" s="162"/>
      <c r="M263" s="2">
        <v>450</v>
      </c>
    </row>
    <row r="264" spans="1:13" s="57" customFormat="1" ht="12.75">
      <c r="A264" s="164"/>
      <c r="B264" s="165">
        <v>3385645</v>
      </c>
      <c r="C264" s="166" t="s">
        <v>1202</v>
      </c>
      <c r="D264" s="166" t="s">
        <v>1200</v>
      </c>
      <c r="E264" s="166" t="s">
        <v>1201</v>
      </c>
      <c r="F264" s="397"/>
      <c r="G264" s="167"/>
      <c r="H264" s="154">
        <v>-3385645</v>
      </c>
      <c r="I264" s="155">
        <v>7523.655555555555</v>
      </c>
      <c r="J264" s="156"/>
      <c r="K264" s="2">
        <v>450</v>
      </c>
      <c r="L264" s="168"/>
      <c r="M264" s="2">
        <v>450</v>
      </c>
    </row>
    <row r="265" spans="1:13" s="177" customFormat="1" ht="12.75">
      <c r="A265" s="170"/>
      <c r="B265" s="171">
        <v>3440953</v>
      </c>
      <c r="C265" s="172" t="s">
        <v>1203</v>
      </c>
      <c r="D265" s="172" t="s">
        <v>1200</v>
      </c>
      <c r="E265" s="172" t="s">
        <v>1201</v>
      </c>
      <c r="F265" s="399"/>
      <c r="G265" s="173"/>
      <c r="H265" s="154">
        <v>-6826598</v>
      </c>
      <c r="I265" s="174">
        <v>7646.562222222222</v>
      </c>
      <c r="J265" s="175"/>
      <c r="K265" s="2">
        <v>450</v>
      </c>
      <c r="L265" s="176"/>
      <c r="M265" s="2">
        <v>450</v>
      </c>
    </row>
    <row r="266" spans="1:13" s="184" customFormat="1" ht="12.75">
      <c r="A266" s="178"/>
      <c r="B266" s="179">
        <v>3252395</v>
      </c>
      <c r="C266" s="180" t="s">
        <v>1204</v>
      </c>
      <c r="D266" s="180" t="s">
        <v>1200</v>
      </c>
      <c r="E266" s="180" t="s">
        <v>1201</v>
      </c>
      <c r="F266" s="400"/>
      <c r="G266" s="181"/>
      <c r="H266" s="154">
        <v>-10078993</v>
      </c>
      <c r="I266" s="174">
        <v>7227.544444444445</v>
      </c>
      <c r="J266" s="182"/>
      <c r="K266" s="2">
        <v>450</v>
      </c>
      <c r="L266" s="183"/>
      <c r="M266" s="2">
        <v>450</v>
      </c>
    </row>
    <row r="267" spans="1:13" ht="12.75">
      <c r="A267" s="185"/>
      <c r="B267" s="186">
        <v>223300</v>
      </c>
      <c r="C267" s="187" t="s">
        <v>1205</v>
      </c>
      <c r="D267" s="187" t="s">
        <v>1200</v>
      </c>
      <c r="E267" s="187" t="s">
        <v>1201</v>
      </c>
      <c r="F267" s="401"/>
      <c r="G267" s="188"/>
      <c r="H267" s="154">
        <v>-10302293</v>
      </c>
      <c r="I267" s="174">
        <v>496.22222222222223</v>
      </c>
      <c r="J267" s="189"/>
      <c r="K267" s="2">
        <v>450</v>
      </c>
      <c r="L267" s="150"/>
      <c r="M267" s="2">
        <v>450</v>
      </c>
    </row>
    <row r="268" spans="1:13" ht="12.75">
      <c r="A268" s="185"/>
      <c r="B268" s="190">
        <v>0</v>
      </c>
      <c r="C268" s="191" t="s">
        <v>1206</v>
      </c>
      <c r="D268" s="191" t="s">
        <v>1200</v>
      </c>
      <c r="E268" s="191" t="s">
        <v>1201</v>
      </c>
      <c r="F268" s="401"/>
      <c r="G268" s="188"/>
      <c r="H268" s="154">
        <v>-10302293</v>
      </c>
      <c r="I268" s="174">
        <v>0</v>
      </c>
      <c r="J268" s="189"/>
      <c r="K268" s="2">
        <v>450</v>
      </c>
      <c r="L268" s="150"/>
      <c r="M268" s="2">
        <v>450</v>
      </c>
    </row>
    <row r="269" spans="1:13" s="407" customFormat="1" ht="12.75">
      <c r="A269" s="360"/>
      <c r="B269" s="402">
        <v>787231</v>
      </c>
      <c r="C269" s="403" t="s">
        <v>1262</v>
      </c>
      <c r="D269" s="403" t="s">
        <v>1200</v>
      </c>
      <c r="E269" s="403" t="s">
        <v>1201</v>
      </c>
      <c r="F269" s="404"/>
      <c r="G269" s="405"/>
      <c r="H269" s="154">
        <v>-11089524</v>
      </c>
      <c r="I269" s="174">
        <v>1749.4022222222222</v>
      </c>
      <c r="J269" s="406"/>
      <c r="K269" s="367">
        <v>450</v>
      </c>
      <c r="L269" s="366"/>
      <c r="M269" s="367">
        <v>450</v>
      </c>
    </row>
    <row r="270" spans="1:13" ht="12.75">
      <c r="A270" s="12"/>
      <c r="B270" s="90">
        <v>11089524</v>
      </c>
      <c r="C270" s="192" t="s">
        <v>1207</v>
      </c>
      <c r="D270" s="193"/>
      <c r="E270" s="193"/>
      <c r="F270" s="397"/>
      <c r="G270" s="194"/>
      <c r="H270" s="169">
        <v>-17916122</v>
      </c>
      <c r="I270" s="155">
        <v>24643.386666666665</v>
      </c>
      <c r="J270" s="195"/>
      <c r="K270" s="2">
        <v>450</v>
      </c>
      <c r="M270" s="2">
        <v>450</v>
      </c>
    </row>
    <row r="271" spans="1:13" ht="12.75">
      <c r="A271" s="12"/>
      <c r="B271" s="125"/>
      <c r="C271" s="196"/>
      <c r="D271" s="197"/>
      <c r="E271" s="197"/>
      <c r="F271" s="343"/>
      <c r="G271" s="198"/>
      <c r="H271" s="199"/>
      <c r="I271" s="156"/>
      <c r="J271" s="195"/>
      <c r="K271" s="2"/>
      <c r="M271" s="2"/>
    </row>
    <row r="272" spans="1:13" s="163" customFormat="1" ht="12.75">
      <c r="A272" s="157"/>
      <c r="B272" s="200">
        <v>-919300</v>
      </c>
      <c r="C272" s="157" t="s">
        <v>1208</v>
      </c>
      <c r="D272" s="157" t="s">
        <v>1209</v>
      </c>
      <c r="E272" s="157"/>
      <c r="F272" s="344"/>
      <c r="G272" s="201"/>
      <c r="H272" s="202">
        <v>919300</v>
      </c>
      <c r="I272" s="203">
        <v>-1955.9574468085107</v>
      </c>
      <c r="J272" s="204"/>
      <c r="K272" s="205">
        <v>470</v>
      </c>
      <c r="M272" s="205">
        <v>470</v>
      </c>
    </row>
    <row r="273" spans="1:13" s="163" customFormat="1" ht="12.75">
      <c r="A273" s="157"/>
      <c r="B273" s="200">
        <v>919142</v>
      </c>
      <c r="C273" s="157" t="s">
        <v>1208</v>
      </c>
      <c r="D273" s="157" t="s">
        <v>1210</v>
      </c>
      <c r="E273" s="157"/>
      <c r="F273" s="344"/>
      <c r="G273" s="201"/>
      <c r="H273" s="202">
        <v>-2920625</v>
      </c>
      <c r="I273" s="203">
        <v>6214.095744680851</v>
      </c>
      <c r="J273" s="204"/>
      <c r="K273" s="2">
        <v>465</v>
      </c>
      <c r="L273"/>
      <c r="M273" s="2">
        <v>465</v>
      </c>
    </row>
    <row r="274" spans="1:13" s="163" customFormat="1" ht="12.75">
      <c r="A274" s="157"/>
      <c r="B274" s="200">
        <v>0</v>
      </c>
      <c r="C274" s="157" t="s">
        <v>1208</v>
      </c>
      <c r="D274" s="157" t="s">
        <v>1211</v>
      </c>
      <c r="E274" s="157"/>
      <c r="F274" s="344"/>
      <c r="G274" s="201"/>
      <c r="H274" s="202">
        <v>-2920625</v>
      </c>
      <c r="I274" s="203">
        <v>6214.095744680851</v>
      </c>
      <c r="J274" s="204"/>
      <c r="K274" s="2">
        <v>460</v>
      </c>
      <c r="L274"/>
      <c r="M274" s="2">
        <v>460</v>
      </c>
    </row>
    <row r="275" spans="1:13" s="163" customFormat="1" ht="12.75">
      <c r="A275" s="206"/>
      <c r="B275" s="207">
        <v>-158</v>
      </c>
      <c r="C275" s="206" t="s">
        <v>1208</v>
      </c>
      <c r="D275" s="206" t="s">
        <v>1212</v>
      </c>
      <c r="E275" s="206"/>
      <c r="F275" s="345"/>
      <c r="G275" s="208"/>
      <c r="H275" s="209">
        <v>919458</v>
      </c>
      <c r="I275" s="210">
        <v>-0.34347826086956523</v>
      </c>
      <c r="J275" s="211"/>
      <c r="K275" s="58">
        <v>460</v>
      </c>
      <c r="L275" s="57"/>
      <c r="M275" s="58">
        <v>460</v>
      </c>
    </row>
    <row r="276" spans="2:13" ht="12.75">
      <c r="B276" s="32"/>
      <c r="I276" s="22"/>
      <c r="K276" s="2"/>
      <c r="M276" s="2"/>
    </row>
    <row r="277" spans="1:13" s="15" customFormat="1" ht="12.75">
      <c r="A277" s="170"/>
      <c r="B277" s="32"/>
      <c r="C277" s="212"/>
      <c r="D277" s="212"/>
      <c r="E277" s="170"/>
      <c r="F277" s="326"/>
      <c r="G277" s="213"/>
      <c r="H277" s="214"/>
      <c r="I277" s="215"/>
      <c r="J277" s="216"/>
      <c r="K277" s="217"/>
      <c r="L277" s="176"/>
      <c r="M277" s="217"/>
    </row>
    <row r="278" spans="1:13" s="15" customFormat="1" ht="12.75">
      <c r="A278" s="12"/>
      <c r="B278" s="218">
        <v>2920625</v>
      </c>
      <c r="C278" s="219" t="s">
        <v>1213</v>
      </c>
      <c r="D278" s="219" t="s">
        <v>1214</v>
      </c>
      <c r="E278" s="220"/>
      <c r="F278" s="326"/>
      <c r="G278" s="221"/>
      <c r="H278" s="222">
        <v>-2920625</v>
      </c>
      <c r="I278" s="223">
        <v>6214.095744680851</v>
      </c>
      <c r="J278" s="65"/>
      <c r="K278" s="31">
        <v>470</v>
      </c>
      <c r="M278" s="31">
        <v>470</v>
      </c>
    </row>
    <row r="279" spans="1:13" s="15" customFormat="1" ht="12.75">
      <c r="A279" s="12"/>
      <c r="B279" s="218">
        <v>2975960</v>
      </c>
      <c r="C279" s="219" t="s">
        <v>1213</v>
      </c>
      <c r="D279" s="219" t="s">
        <v>1210</v>
      </c>
      <c r="E279" s="220"/>
      <c r="F279" s="326"/>
      <c r="G279" s="221"/>
      <c r="H279" s="222">
        <v>-5896585</v>
      </c>
      <c r="I279" s="223">
        <v>6399.913978494624</v>
      </c>
      <c r="J279" s="65"/>
      <c r="K279" s="2">
        <v>465</v>
      </c>
      <c r="L279"/>
      <c r="M279" s="2">
        <v>465</v>
      </c>
    </row>
    <row r="280" spans="1:13" s="15" customFormat="1" ht="12.75">
      <c r="A280" s="12"/>
      <c r="B280" s="218">
        <v>-27914332</v>
      </c>
      <c r="C280" s="219" t="s">
        <v>1213</v>
      </c>
      <c r="D280" s="219" t="s">
        <v>1220</v>
      </c>
      <c r="E280" s="220"/>
      <c r="F280" s="326"/>
      <c r="G280" s="221"/>
      <c r="H280" s="222">
        <f>H279-B280</f>
        <v>22017747</v>
      </c>
      <c r="I280" s="223">
        <f>+B280/M280</f>
        <v>-62031.84888888889</v>
      </c>
      <c r="J280" s="65"/>
      <c r="K280" s="31">
        <v>450</v>
      </c>
      <c r="L280"/>
      <c r="M280" s="31">
        <v>450</v>
      </c>
    </row>
    <row r="281" spans="1:13" s="15" customFormat="1" ht="12.75">
      <c r="A281" s="12"/>
      <c r="B281" s="218">
        <v>2225825</v>
      </c>
      <c r="C281" s="219" t="s">
        <v>1213</v>
      </c>
      <c r="D281" s="219" t="s">
        <v>1211</v>
      </c>
      <c r="E281" s="220"/>
      <c r="F281" s="326"/>
      <c r="G281" s="221"/>
      <c r="H281" s="222">
        <v>-8122410</v>
      </c>
      <c r="I281" s="223">
        <v>4838.75</v>
      </c>
      <c r="J281" s="65"/>
      <c r="K281" s="2">
        <v>460</v>
      </c>
      <c r="L281"/>
      <c r="M281" s="2">
        <v>460</v>
      </c>
    </row>
    <row r="282" spans="1:13" s="15" customFormat="1" ht="12.75">
      <c r="A282" s="12"/>
      <c r="B282" s="218">
        <v>3385645</v>
      </c>
      <c r="C282" s="219" t="s">
        <v>1213</v>
      </c>
      <c r="D282" s="219" t="s">
        <v>1215</v>
      </c>
      <c r="E282" s="220"/>
      <c r="F282" s="326"/>
      <c r="G282" s="221"/>
      <c r="H282" s="222">
        <v>-11508055</v>
      </c>
      <c r="I282" s="223">
        <v>7523.655555555555</v>
      </c>
      <c r="J282" s="65"/>
      <c r="K282" s="31">
        <v>450</v>
      </c>
      <c r="L282"/>
      <c r="M282" s="31">
        <v>450</v>
      </c>
    </row>
    <row r="283" spans="1:13" s="15" customFormat="1" ht="12.75">
      <c r="A283" s="11"/>
      <c r="B283" s="224">
        <v>-16406277</v>
      </c>
      <c r="C283" s="225" t="s">
        <v>1213</v>
      </c>
      <c r="D283" s="225" t="s">
        <v>1216</v>
      </c>
      <c r="E283" s="226"/>
      <c r="F283" s="328"/>
      <c r="G283" s="227"/>
      <c r="H283" s="228">
        <v>-14428680</v>
      </c>
      <c r="I283" s="56">
        <v>25573.455555555556</v>
      </c>
      <c r="J283" s="229"/>
      <c r="K283" s="58">
        <v>450</v>
      </c>
      <c r="L283" s="57"/>
      <c r="M283" s="58">
        <v>450</v>
      </c>
    </row>
    <row r="284" spans="1:13" s="15" customFormat="1" ht="12.75">
      <c r="A284" s="12"/>
      <c r="B284" s="67"/>
      <c r="C284" s="230"/>
      <c r="D284" s="230"/>
      <c r="E284" s="230"/>
      <c r="F284" s="326"/>
      <c r="G284" s="231"/>
      <c r="H284" s="28"/>
      <c r="I284" s="65"/>
      <c r="J284" s="65"/>
      <c r="K284" s="31"/>
      <c r="M284" s="31"/>
    </row>
    <row r="285" spans="2:6" ht="12.75">
      <c r="B285" s="32"/>
      <c r="F285" s="323"/>
    </row>
    <row r="286" spans="1:13" s="15" customFormat="1" ht="12.75">
      <c r="A286" s="232"/>
      <c r="B286" s="233"/>
      <c r="C286" s="232"/>
      <c r="D286" s="232"/>
      <c r="E286" s="232"/>
      <c r="F286" s="346"/>
      <c r="G286" s="234"/>
      <c r="H286" s="235"/>
      <c r="I286" s="236"/>
      <c r="J286" s="237"/>
      <c r="K286" s="31"/>
      <c r="M286" s="31"/>
    </row>
    <row r="287" spans="1:13" s="245" customFormat="1" ht="12.75">
      <c r="A287" s="238"/>
      <c r="B287" s="239">
        <v>-24453800</v>
      </c>
      <c r="C287" s="240" t="s">
        <v>1203</v>
      </c>
      <c r="D287" s="238" t="s">
        <v>1217</v>
      </c>
      <c r="E287" s="238"/>
      <c r="F287" s="347"/>
      <c r="G287" s="241"/>
      <c r="H287" s="92">
        <v>24453800</v>
      </c>
      <c r="I287" s="242">
        <v>-48423.36633663366</v>
      </c>
      <c r="J287" s="243"/>
      <c r="K287" s="243">
        <v>505</v>
      </c>
      <c r="L287" s="243"/>
      <c r="M287" s="244">
        <v>505</v>
      </c>
    </row>
    <row r="288" spans="1:13" s="245" customFormat="1" ht="12.75">
      <c r="A288" s="238"/>
      <c r="B288" s="239">
        <v>2162305</v>
      </c>
      <c r="C288" s="240" t="s">
        <v>1203</v>
      </c>
      <c r="D288" s="238" t="s">
        <v>1218</v>
      </c>
      <c r="E288" s="238"/>
      <c r="F288" s="347"/>
      <c r="G288" s="241"/>
      <c r="H288" s="92">
        <v>22291495</v>
      </c>
      <c r="I288" s="242">
        <v>4412.867346938776</v>
      </c>
      <c r="J288" s="243"/>
      <c r="K288" s="243">
        <v>490</v>
      </c>
      <c r="L288" s="243"/>
      <c r="M288" s="244">
        <v>490</v>
      </c>
    </row>
    <row r="289" spans="1:13" s="245" customFormat="1" ht="12.75">
      <c r="A289" s="238"/>
      <c r="B289" s="239">
        <v>1077240</v>
      </c>
      <c r="C289" s="240" t="s">
        <v>1203</v>
      </c>
      <c r="D289" s="238" t="s">
        <v>1219</v>
      </c>
      <c r="E289" s="238"/>
      <c r="F289" s="347"/>
      <c r="G289" s="241"/>
      <c r="H289" s="92">
        <v>21214255</v>
      </c>
      <c r="I289" s="242">
        <v>2267.8736842105263</v>
      </c>
      <c r="J289" s="243"/>
      <c r="K289" s="243">
        <v>475</v>
      </c>
      <c r="L289" s="243"/>
      <c r="M289" s="244">
        <v>475</v>
      </c>
    </row>
    <row r="290" spans="1:13" s="245" customFormat="1" ht="12.75">
      <c r="A290" s="238"/>
      <c r="B290" s="239">
        <v>2382135</v>
      </c>
      <c r="C290" s="240" t="s">
        <v>1203</v>
      </c>
      <c r="D290" s="238" t="s">
        <v>1214</v>
      </c>
      <c r="E290" s="238"/>
      <c r="F290" s="347"/>
      <c r="G290" s="241"/>
      <c r="H290" s="92">
        <v>18832120</v>
      </c>
      <c r="I290" s="242">
        <v>5068.372340425532</v>
      </c>
      <c r="J290" s="243"/>
      <c r="K290" s="243">
        <v>470</v>
      </c>
      <c r="L290" s="243"/>
      <c r="M290" s="244">
        <v>470</v>
      </c>
    </row>
    <row r="291" spans="1:13" s="245" customFormat="1" ht="12.75">
      <c r="A291" s="238"/>
      <c r="B291" s="239">
        <v>2634195</v>
      </c>
      <c r="C291" s="240" t="s">
        <v>1203</v>
      </c>
      <c r="D291" s="238" t="s">
        <v>1210</v>
      </c>
      <c r="E291" s="238"/>
      <c r="F291" s="347"/>
      <c r="G291" s="241"/>
      <c r="H291" s="92">
        <v>16197925</v>
      </c>
      <c r="I291" s="242">
        <v>5664.935483870968</v>
      </c>
      <c r="J291" s="243"/>
      <c r="K291" s="2">
        <v>465</v>
      </c>
      <c r="L291"/>
      <c r="M291" s="2">
        <v>465</v>
      </c>
    </row>
    <row r="292" spans="1:13" s="245" customFormat="1" ht="12.75">
      <c r="A292" s="238"/>
      <c r="B292" s="239">
        <v>2225825</v>
      </c>
      <c r="C292" s="240" t="s">
        <v>1203</v>
      </c>
      <c r="D292" s="238" t="s">
        <v>1211</v>
      </c>
      <c r="E292" s="238"/>
      <c r="F292" s="347"/>
      <c r="G292" s="241"/>
      <c r="H292" s="92">
        <v>13972100</v>
      </c>
      <c r="I292" s="242">
        <v>4838.75</v>
      </c>
      <c r="J292" s="243"/>
      <c r="K292" s="2">
        <v>460</v>
      </c>
      <c r="L292"/>
      <c r="M292" s="2">
        <v>460</v>
      </c>
    </row>
    <row r="293" spans="1:13" s="245" customFormat="1" ht="12.75">
      <c r="A293" s="238"/>
      <c r="B293" s="239">
        <v>3440953</v>
      </c>
      <c r="C293" s="240" t="s">
        <v>1203</v>
      </c>
      <c r="D293" s="238" t="s">
        <v>1215</v>
      </c>
      <c r="E293" s="238"/>
      <c r="F293" s="347"/>
      <c r="G293" s="241"/>
      <c r="H293" s="92"/>
      <c r="I293" s="242"/>
      <c r="J293" s="243"/>
      <c r="K293" s="311">
        <v>450</v>
      </c>
      <c r="L293"/>
      <c r="M293" s="244">
        <v>450</v>
      </c>
    </row>
    <row r="294" spans="1:13" s="243" customFormat="1" ht="12.75">
      <c r="A294" s="246"/>
      <c r="B294" s="93">
        <v>-10531147</v>
      </c>
      <c r="C294" s="246" t="s">
        <v>1203</v>
      </c>
      <c r="D294" s="246" t="s">
        <v>1216</v>
      </c>
      <c r="E294" s="246"/>
      <c r="F294" s="348"/>
      <c r="G294" s="247"/>
      <c r="H294" s="93">
        <v>35186355</v>
      </c>
      <c r="I294" s="248">
        <v>-31049.11111111111</v>
      </c>
      <c r="J294" s="245"/>
      <c r="K294" s="58">
        <v>450</v>
      </c>
      <c r="L294" s="57"/>
      <c r="M294" s="58">
        <v>450</v>
      </c>
    </row>
    <row r="295" spans="1:13" s="15" customFormat="1" ht="12.75">
      <c r="A295" s="232"/>
      <c r="B295" s="233"/>
      <c r="C295" s="232"/>
      <c r="D295" s="232"/>
      <c r="E295" s="232"/>
      <c r="F295" s="346"/>
      <c r="G295" s="234"/>
      <c r="H295" s="235"/>
      <c r="I295" s="236"/>
      <c r="J295" s="237"/>
      <c r="K295" s="31"/>
      <c r="M295" s="31"/>
    </row>
    <row r="296" spans="1:13" s="15" customFormat="1" ht="12.75">
      <c r="A296" s="232"/>
      <c r="B296" s="233"/>
      <c r="C296" s="232"/>
      <c r="D296" s="232"/>
      <c r="E296" s="232"/>
      <c r="F296" s="346"/>
      <c r="G296" s="234"/>
      <c r="H296" s="235"/>
      <c r="I296" s="236"/>
      <c r="J296" s="237"/>
      <c r="K296" s="31"/>
      <c r="M296" s="31"/>
    </row>
    <row r="297" spans="1:13" s="256" customFormat="1" ht="12.75">
      <c r="A297" s="249"/>
      <c r="B297" s="250">
        <v>1035755</v>
      </c>
      <c r="C297" s="251" t="s">
        <v>1204</v>
      </c>
      <c r="D297" s="249" t="s">
        <v>1214</v>
      </c>
      <c r="E297" s="249"/>
      <c r="F297" s="349"/>
      <c r="G297" s="252"/>
      <c r="H297" s="250">
        <v>34150600</v>
      </c>
      <c r="I297" s="253">
        <v>2203.7340425531916</v>
      </c>
      <c r="J297" s="254"/>
      <c r="K297" s="254">
        <v>470</v>
      </c>
      <c r="L297" s="254"/>
      <c r="M297" s="255">
        <v>470</v>
      </c>
    </row>
    <row r="298" spans="1:13" s="256" customFormat="1" ht="12.75">
      <c r="A298" s="249"/>
      <c r="B298" s="257">
        <v>1812055</v>
      </c>
      <c r="C298" s="251" t="s">
        <v>1204</v>
      </c>
      <c r="D298" s="249" t="s">
        <v>1210</v>
      </c>
      <c r="E298" s="249"/>
      <c r="F298" s="349"/>
      <c r="G298" s="252"/>
      <c r="H298" s="250">
        <v>-1812055</v>
      </c>
      <c r="I298" s="253">
        <v>3896.8924731182797</v>
      </c>
      <c r="J298" s="254"/>
      <c r="K298" s="2">
        <v>465</v>
      </c>
      <c r="L298"/>
      <c r="M298" s="2">
        <v>465</v>
      </c>
    </row>
    <row r="299" spans="1:13" s="256" customFormat="1" ht="12.75">
      <c r="A299" s="249"/>
      <c r="B299" s="257">
        <v>2353251</v>
      </c>
      <c r="C299" s="251" t="s">
        <v>1204</v>
      </c>
      <c r="D299" s="249" t="s">
        <v>1211</v>
      </c>
      <c r="E299" s="249"/>
      <c r="F299" s="349"/>
      <c r="G299" s="252"/>
      <c r="H299" s="250">
        <v>-2353251</v>
      </c>
      <c r="I299" s="253">
        <v>5115.76304347826</v>
      </c>
      <c r="J299" s="254"/>
      <c r="K299" s="2">
        <v>460</v>
      </c>
      <c r="L299"/>
      <c r="M299" s="2">
        <v>460</v>
      </c>
    </row>
    <row r="300" spans="1:13" s="256" customFormat="1" ht="12.75">
      <c r="A300" s="249"/>
      <c r="B300" s="257">
        <v>-22609454</v>
      </c>
      <c r="C300" s="251" t="s">
        <v>1204</v>
      </c>
      <c r="D300" s="249" t="s">
        <v>1220</v>
      </c>
      <c r="E300" s="249"/>
      <c r="F300" s="349"/>
      <c r="G300" s="252"/>
      <c r="H300" s="250">
        <v>56760054</v>
      </c>
      <c r="I300" s="253">
        <v>-50243.23111111111</v>
      </c>
      <c r="J300" s="254"/>
      <c r="K300" s="31">
        <v>450</v>
      </c>
      <c r="L300"/>
      <c r="M300" s="31">
        <v>450</v>
      </c>
    </row>
    <row r="301" spans="1:13" s="256" customFormat="1" ht="12.75">
      <c r="A301" s="249"/>
      <c r="B301" s="257">
        <v>3252395</v>
      </c>
      <c r="C301" s="251" t="s">
        <v>1204</v>
      </c>
      <c r="D301" s="249" t="s">
        <v>1215</v>
      </c>
      <c r="E301" s="249"/>
      <c r="F301" s="349"/>
      <c r="G301" s="252"/>
      <c r="H301" s="250">
        <v>-1812055</v>
      </c>
      <c r="I301" s="253">
        <v>0</v>
      </c>
      <c r="J301" s="254"/>
      <c r="K301" s="31">
        <v>450</v>
      </c>
      <c r="L301"/>
      <c r="M301" s="31">
        <v>450</v>
      </c>
    </row>
    <row r="302" spans="1:13" s="254" customFormat="1" ht="12.75">
      <c r="A302" s="258"/>
      <c r="B302" s="259">
        <v>-14155998</v>
      </c>
      <c r="C302" s="258" t="s">
        <v>1204</v>
      </c>
      <c r="D302" s="258" t="s">
        <v>1216</v>
      </c>
      <c r="E302" s="258"/>
      <c r="F302" s="340"/>
      <c r="G302" s="260"/>
      <c r="H302" s="259">
        <v>52594748</v>
      </c>
      <c r="I302" s="261">
        <v>-38685.317777777775</v>
      </c>
      <c r="J302" s="256"/>
      <c r="K302" s="58">
        <v>450</v>
      </c>
      <c r="L302" s="57"/>
      <c r="M302" s="58">
        <v>450</v>
      </c>
    </row>
    <row r="303" spans="8:13" ht="12.75">
      <c r="H303" s="235"/>
      <c r="I303" s="22"/>
      <c r="M303" s="2">
        <v>500</v>
      </c>
    </row>
    <row r="304" spans="8:13" ht="12.75">
      <c r="H304" s="235"/>
      <c r="I304" s="22"/>
      <c r="M304" s="2">
        <v>500</v>
      </c>
    </row>
    <row r="305" spans="1:13" s="270" customFormat="1" ht="12.75">
      <c r="A305" s="262"/>
      <c r="B305" s="263">
        <v>-608610</v>
      </c>
      <c r="C305" s="264" t="s">
        <v>1205</v>
      </c>
      <c r="D305" s="262" t="s">
        <v>1221</v>
      </c>
      <c r="E305" s="262"/>
      <c r="F305" s="350"/>
      <c r="G305" s="265"/>
      <c r="H305" s="266">
        <v>53203358</v>
      </c>
      <c r="I305" s="267">
        <v>-1294.9148936170213</v>
      </c>
      <c r="J305" s="268"/>
      <c r="K305" s="268">
        <v>470</v>
      </c>
      <c r="L305" s="268"/>
      <c r="M305" s="269">
        <v>470</v>
      </c>
    </row>
    <row r="306" spans="1:13" s="270" customFormat="1" ht="12.75">
      <c r="A306" s="262"/>
      <c r="B306" s="263">
        <v>385200</v>
      </c>
      <c r="C306" s="264" t="s">
        <v>1205</v>
      </c>
      <c r="D306" s="262" t="s">
        <v>1211</v>
      </c>
      <c r="E306" s="262"/>
      <c r="F306" s="350"/>
      <c r="G306" s="265"/>
      <c r="H306" s="266">
        <v>-385200</v>
      </c>
      <c r="I306" s="267">
        <v>837.3913043478261</v>
      </c>
      <c r="J306" s="268"/>
      <c r="K306" s="271">
        <v>460</v>
      </c>
      <c r="L306" s="268"/>
      <c r="M306" s="271">
        <v>460</v>
      </c>
    </row>
    <row r="307" spans="1:13" s="270" customFormat="1" ht="12.75">
      <c r="A307" s="262"/>
      <c r="B307" s="263">
        <v>223300</v>
      </c>
      <c r="C307" s="264" t="s">
        <v>1205</v>
      </c>
      <c r="D307" s="262" t="s">
        <v>1215</v>
      </c>
      <c r="E307" s="262"/>
      <c r="F307" s="350"/>
      <c r="G307" s="265"/>
      <c r="H307" s="266">
        <v>-223300</v>
      </c>
      <c r="I307" s="267">
        <v>496.22222222222223</v>
      </c>
      <c r="J307" s="268"/>
      <c r="K307" s="271">
        <v>450</v>
      </c>
      <c r="L307" s="268"/>
      <c r="M307" s="271">
        <v>450</v>
      </c>
    </row>
    <row r="308" spans="1:13" s="268" customFormat="1" ht="12.75">
      <c r="A308" s="272"/>
      <c r="B308" s="273">
        <v>-110</v>
      </c>
      <c r="C308" s="272" t="s">
        <v>1205</v>
      </c>
      <c r="D308" s="272" t="s">
        <v>1222</v>
      </c>
      <c r="E308" s="272"/>
      <c r="F308" s="351"/>
      <c r="G308" s="274"/>
      <c r="H308" s="273">
        <v>52594858</v>
      </c>
      <c r="I308" s="275">
        <v>-0.24444444444444444</v>
      </c>
      <c r="J308" s="270"/>
      <c r="K308" s="276">
        <v>450</v>
      </c>
      <c r="L308" s="270"/>
      <c r="M308" s="276">
        <v>450</v>
      </c>
    </row>
    <row r="309" spans="1:13" s="278" customFormat="1" ht="12.75">
      <c r="A309" s="251"/>
      <c r="B309" s="250"/>
      <c r="C309" s="251"/>
      <c r="D309" s="251"/>
      <c r="E309" s="251"/>
      <c r="F309" s="342"/>
      <c r="G309" s="277"/>
      <c r="H309" s="250"/>
      <c r="I309" s="253"/>
      <c r="K309" s="255"/>
      <c r="M309" s="255"/>
    </row>
    <row r="310" spans="1:13" s="278" customFormat="1" ht="12.75">
      <c r="A310" s="251"/>
      <c r="B310" s="250"/>
      <c r="C310" s="251"/>
      <c r="D310" s="251"/>
      <c r="E310" s="251"/>
      <c r="F310" s="342"/>
      <c r="G310" s="277"/>
      <c r="H310" s="250"/>
      <c r="I310" s="253"/>
      <c r="K310" s="255"/>
      <c r="M310" s="255"/>
    </row>
    <row r="311" spans="1:13" s="287" customFormat="1" ht="12.75">
      <c r="A311" s="279"/>
      <c r="B311" s="280">
        <v>-907054</v>
      </c>
      <c r="C311" s="281" t="s">
        <v>1206</v>
      </c>
      <c r="D311" s="279" t="s">
        <v>1209</v>
      </c>
      <c r="E311" s="279"/>
      <c r="F311" s="352"/>
      <c r="G311" s="282"/>
      <c r="H311" s="283">
        <v>521854</v>
      </c>
      <c r="I311" s="284">
        <v>-1929.9021276595745</v>
      </c>
      <c r="J311" s="285"/>
      <c r="K311" s="285">
        <v>470</v>
      </c>
      <c r="L311" s="285"/>
      <c r="M311" s="286">
        <v>470</v>
      </c>
    </row>
    <row r="312" spans="1:13" s="287" customFormat="1" ht="12.75">
      <c r="A312" s="279"/>
      <c r="B312" s="280">
        <v>292200</v>
      </c>
      <c r="C312" s="281" t="s">
        <v>1206</v>
      </c>
      <c r="D312" s="279" t="s">
        <v>1210</v>
      </c>
      <c r="E312" s="279"/>
      <c r="F312" s="352"/>
      <c r="G312" s="282"/>
      <c r="H312" s="283">
        <v>52302658</v>
      </c>
      <c r="I312" s="284">
        <v>628.3870967741935</v>
      </c>
      <c r="J312" s="285"/>
      <c r="K312" s="31">
        <v>465</v>
      </c>
      <c r="L312" s="15"/>
      <c r="M312" s="31">
        <v>465</v>
      </c>
    </row>
    <row r="313" spans="1:13" s="287" customFormat="1" ht="12.75">
      <c r="A313" s="279"/>
      <c r="B313" s="280">
        <v>70100</v>
      </c>
      <c r="C313" s="281" t="s">
        <v>1206</v>
      </c>
      <c r="D313" s="279" t="s">
        <v>1211</v>
      </c>
      <c r="E313" s="279"/>
      <c r="F313" s="352"/>
      <c r="G313" s="282"/>
      <c r="H313" s="283">
        <v>-70100</v>
      </c>
      <c r="I313" s="284">
        <v>152.3913043478261</v>
      </c>
      <c r="J313" s="285"/>
      <c r="K313" s="31">
        <v>460</v>
      </c>
      <c r="L313" s="15"/>
      <c r="M313" s="31">
        <v>460</v>
      </c>
    </row>
    <row r="314" spans="1:13" s="287" customFormat="1" ht="12.75">
      <c r="A314" s="279"/>
      <c r="B314" s="280"/>
      <c r="C314" s="281" t="s">
        <v>1206</v>
      </c>
      <c r="D314" s="279" t="s">
        <v>1215</v>
      </c>
      <c r="E314" s="279"/>
      <c r="F314" s="352"/>
      <c r="G314" s="282"/>
      <c r="H314" s="283">
        <v>0</v>
      </c>
      <c r="I314" s="284">
        <v>0</v>
      </c>
      <c r="J314" s="285"/>
      <c r="K314" s="31">
        <v>450</v>
      </c>
      <c r="L314" s="15"/>
      <c r="M314" s="31">
        <v>450</v>
      </c>
    </row>
    <row r="315" spans="1:13" s="285" customFormat="1" ht="12.75">
      <c r="A315" s="288"/>
      <c r="B315" s="289">
        <v>-544754</v>
      </c>
      <c r="C315" s="288" t="s">
        <v>1206</v>
      </c>
      <c r="D315" s="288" t="s">
        <v>1216</v>
      </c>
      <c r="E315" s="288"/>
      <c r="F315" s="353"/>
      <c r="G315" s="290"/>
      <c r="H315" s="289">
        <v>159554</v>
      </c>
      <c r="I315" s="291">
        <v>-1210.5644444444445</v>
      </c>
      <c r="J315" s="287"/>
      <c r="K315" s="58">
        <v>450</v>
      </c>
      <c r="L315" s="57"/>
      <c r="M315" s="58">
        <v>450</v>
      </c>
    </row>
    <row r="316" spans="1:13" s="278" customFormat="1" ht="12.75">
      <c r="A316" s="251"/>
      <c r="B316" s="250"/>
      <c r="C316" s="251"/>
      <c r="D316" s="251"/>
      <c r="E316" s="251"/>
      <c r="F316" s="342"/>
      <c r="G316" s="277"/>
      <c r="H316" s="250"/>
      <c r="I316" s="253"/>
      <c r="K316" s="255"/>
      <c r="M316" s="255"/>
    </row>
    <row r="317" spans="1:13" s="278" customFormat="1" ht="12.75">
      <c r="A317" s="251"/>
      <c r="B317" s="250"/>
      <c r="C317" s="251"/>
      <c r="D317" s="251"/>
      <c r="E317" s="251"/>
      <c r="F317" s="342"/>
      <c r="G317" s="277"/>
      <c r="H317" s="250"/>
      <c r="I317" s="253"/>
      <c r="K317" s="255"/>
      <c r="M317" s="255"/>
    </row>
    <row r="318" spans="1:13" s="387" customFormat="1" ht="12.75">
      <c r="A318" s="378"/>
      <c r="B318" s="379">
        <v>-1645857</v>
      </c>
      <c r="C318" s="380" t="s">
        <v>1262</v>
      </c>
      <c r="D318" s="378" t="s">
        <v>1220</v>
      </c>
      <c r="E318" s="378"/>
      <c r="F318" s="381"/>
      <c r="G318" s="382"/>
      <c r="H318" s="383">
        <v>2167711</v>
      </c>
      <c r="I318" s="384">
        <v>-3501.823404255319</v>
      </c>
      <c r="J318" s="385"/>
      <c r="K318" s="385">
        <v>470</v>
      </c>
      <c r="L318" s="385"/>
      <c r="M318" s="386">
        <v>470</v>
      </c>
    </row>
    <row r="319" spans="1:13" s="387" customFormat="1" ht="12.75">
      <c r="A319" s="378"/>
      <c r="B319" s="379">
        <v>223300</v>
      </c>
      <c r="C319" s="380" t="s">
        <v>1262</v>
      </c>
      <c r="D319" s="378" t="s">
        <v>1215</v>
      </c>
      <c r="E319" s="378"/>
      <c r="F319" s="381"/>
      <c r="G319" s="382"/>
      <c r="H319" s="383">
        <v>-293400</v>
      </c>
      <c r="I319" s="384">
        <v>480.21505376344084</v>
      </c>
      <c r="J319" s="385"/>
      <c r="K319" s="386">
        <v>465</v>
      </c>
      <c r="L319" s="388"/>
      <c r="M319" s="386">
        <v>465</v>
      </c>
    </row>
    <row r="320" spans="1:13" s="385" customFormat="1" ht="12.75">
      <c r="A320" s="389"/>
      <c r="B320" s="390">
        <v>-1422557</v>
      </c>
      <c r="C320" s="389" t="s">
        <v>1262</v>
      </c>
      <c r="D320" s="389" t="s">
        <v>1216</v>
      </c>
      <c r="E320" s="389"/>
      <c r="F320" s="391"/>
      <c r="G320" s="392"/>
      <c r="H320" s="390">
        <v>1944411</v>
      </c>
      <c r="I320" s="393">
        <v>-3161.237777777778</v>
      </c>
      <c r="J320" s="387"/>
      <c r="K320" s="394">
        <v>450</v>
      </c>
      <c r="L320" s="387"/>
      <c r="M320" s="394">
        <v>450</v>
      </c>
    </row>
    <row r="321" spans="1:13" s="278" customFormat="1" ht="12.75">
      <c r="A321" s="251"/>
      <c r="B321" s="250"/>
      <c r="C321" s="251"/>
      <c r="D321" s="251"/>
      <c r="E321" s="251"/>
      <c r="F321" s="342"/>
      <c r="G321" s="277"/>
      <c r="H321" s="250"/>
      <c r="I321" s="253"/>
      <c r="K321" s="255"/>
      <c r="M321" s="255"/>
    </row>
    <row r="322" spans="1:13" s="278" customFormat="1" ht="12.75">
      <c r="A322" s="251"/>
      <c r="B322" s="250"/>
      <c r="C322" s="251"/>
      <c r="D322" s="251"/>
      <c r="E322" s="251"/>
      <c r="F322" s="342"/>
      <c r="G322" s="277"/>
      <c r="H322" s="250"/>
      <c r="I322" s="253"/>
      <c r="K322" s="255"/>
      <c r="M322" s="255"/>
    </row>
    <row r="323" spans="1:11" s="183" customFormat="1" ht="12.75">
      <c r="A323" s="178" t="s">
        <v>1223</v>
      </c>
      <c r="B323" s="292"/>
      <c r="C323" s="293" t="s">
        <v>1224</v>
      </c>
      <c r="D323" s="178"/>
      <c r="E323" s="178"/>
      <c r="F323" s="356"/>
      <c r="G323" s="294"/>
      <c r="H323" s="292"/>
      <c r="I323" s="295"/>
      <c r="K323" s="296"/>
    </row>
    <row r="324" spans="1:11" s="183" customFormat="1" ht="12.75">
      <c r="A324" s="178"/>
      <c r="B324" s="292"/>
      <c r="C324" s="178"/>
      <c r="D324" s="178"/>
      <c r="E324" s="178" t="s">
        <v>1225</v>
      </c>
      <c r="F324" s="356"/>
      <c r="G324" s="294"/>
      <c r="H324" s="292"/>
      <c r="I324" s="295"/>
      <c r="K324" s="296"/>
    </row>
    <row r="325" spans="1:13" s="183" customFormat="1" ht="12.75">
      <c r="A325" s="178"/>
      <c r="B325" s="297">
        <v>-22729800</v>
      </c>
      <c r="C325" s="292" t="s">
        <v>1226</v>
      </c>
      <c r="D325" s="178"/>
      <c r="E325" s="178" t="s">
        <v>1227</v>
      </c>
      <c r="F325" s="356"/>
      <c r="G325" s="294"/>
      <c r="H325" s="292">
        <v>22729800</v>
      </c>
      <c r="I325" s="312">
        <v>50000</v>
      </c>
      <c r="K325" s="298"/>
      <c r="M325" s="299">
        <v>-454.596</v>
      </c>
    </row>
    <row r="326" spans="1:13" s="183" customFormat="1" ht="12.75">
      <c r="A326" s="178"/>
      <c r="B326" s="292">
        <v>120346</v>
      </c>
      <c r="C326" s="178" t="s">
        <v>1228</v>
      </c>
      <c r="D326" s="178"/>
      <c r="E326" s="178"/>
      <c r="F326" s="356"/>
      <c r="G326" s="294" t="s">
        <v>34</v>
      </c>
      <c r="H326" s="292">
        <v>22609454</v>
      </c>
      <c r="I326" s="312">
        <v>264.7317618280847</v>
      </c>
      <c r="K326" s="298"/>
      <c r="M326" s="300">
        <v>454.596</v>
      </c>
    </row>
    <row r="327" spans="1:13" s="183" customFormat="1" ht="12.75">
      <c r="A327" s="178"/>
      <c r="B327" s="297">
        <v>-22609454</v>
      </c>
      <c r="C327" s="293" t="s">
        <v>1229</v>
      </c>
      <c r="D327" s="178"/>
      <c r="E327" s="178"/>
      <c r="F327" s="356"/>
      <c r="G327" s="294" t="s">
        <v>34</v>
      </c>
      <c r="H327" s="292">
        <v>0</v>
      </c>
      <c r="I327" s="312">
        <v>-49735.26823817191</v>
      </c>
      <c r="K327" s="296"/>
      <c r="M327" s="300">
        <v>454.596</v>
      </c>
    </row>
    <row r="328" spans="1:13" s="303" customFormat="1" ht="12.75">
      <c r="A328" s="219"/>
      <c r="B328" s="218"/>
      <c r="C328" s="219"/>
      <c r="D328" s="219"/>
      <c r="E328" s="219"/>
      <c r="F328" s="357"/>
      <c r="G328" s="301"/>
      <c r="H328" s="218"/>
      <c r="I328" s="302"/>
      <c r="M328" s="304"/>
    </row>
    <row r="329" spans="1:13" s="15" customFormat="1" ht="12.75" hidden="1">
      <c r="A329" s="12"/>
      <c r="B329" s="28"/>
      <c r="C329" s="12"/>
      <c r="D329" s="12"/>
      <c r="E329" s="12"/>
      <c r="F329" s="358"/>
      <c r="G329" s="29"/>
      <c r="H329" s="28"/>
      <c r="I329" s="65"/>
      <c r="M329" s="31"/>
    </row>
    <row r="330" spans="6:13" ht="12.75" hidden="1">
      <c r="F330" s="359"/>
      <c r="I330" s="22"/>
      <c r="M330" s="2">
        <v>500</v>
      </c>
    </row>
    <row r="331" spans="6:13" ht="12.75" hidden="1">
      <c r="F331" s="359"/>
      <c r="I331" s="22"/>
      <c r="M331" s="2">
        <v>500</v>
      </c>
    </row>
    <row r="332" ht="12.75" hidden="1">
      <c r="F332" s="359"/>
    </row>
    <row r="333" ht="12.75" hidden="1">
      <c r="F333" s="359"/>
    </row>
    <row r="334" ht="12.75" hidden="1">
      <c r="F334" s="359"/>
    </row>
    <row r="335" ht="12.75" hidden="1">
      <c r="F335" s="359"/>
    </row>
    <row r="336" ht="12.75" hidden="1">
      <c r="F336" s="359"/>
    </row>
    <row r="337" ht="12.75" hidden="1">
      <c r="F337" s="359"/>
    </row>
    <row r="338" ht="12.75" hidden="1">
      <c r="F338" s="359"/>
    </row>
    <row r="339" ht="12.75" hidden="1">
      <c r="F339" s="359"/>
    </row>
    <row r="340" ht="12.75" hidden="1">
      <c r="F340" s="359"/>
    </row>
    <row r="341" ht="12.75" hidden="1">
      <c r="F341" s="359"/>
    </row>
    <row r="342" ht="12.75" hidden="1">
      <c r="F342" s="359"/>
    </row>
    <row r="343" ht="12.75" hidden="1">
      <c r="F343" s="359"/>
    </row>
    <row r="344" ht="12.75" hidden="1">
      <c r="F344" s="359"/>
    </row>
    <row r="345" ht="12.75" hidden="1">
      <c r="F345" s="359"/>
    </row>
    <row r="346" ht="12.75" hidden="1">
      <c r="F346" s="359"/>
    </row>
    <row r="347" ht="12.75" hidden="1">
      <c r="F347" s="359"/>
    </row>
    <row r="348" ht="12.75" hidden="1">
      <c r="F348" s="359"/>
    </row>
    <row r="349" ht="12.75" hidden="1">
      <c r="F349" s="359"/>
    </row>
    <row r="350" ht="12.75" hidden="1">
      <c r="F350" s="359"/>
    </row>
    <row r="351" ht="12.75" hidden="1">
      <c r="F351" s="359"/>
    </row>
    <row r="352" ht="12.75" hidden="1">
      <c r="F352" s="359"/>
    </row>
    <row r="353" ht="12.75" hidden="1">
      <c r="F353" s="359"/>
    </row>
    <row r="354" ht="12.75" hidden="1">
      <c r="F354" s="359"/>
    </row>
    <row r="355" ht="12.75" hidden="1">
      <c r="F355" s="359"/>
    </row>
    <row r="356" ht="12.75" hidden="1">
      <c r="F356" s="359"/>
    </row>
    <row r="357" ht="12.75" hidden="1">
      <c r="F357" s="359"/>
    </row>
    <row r="358" ht="12.75" hidden="1">
      <c r="F358" s="359"/>
    </row>
    <row r="359" ht="12.75" hidden="1">
      <c r="F359" s="359"/>
    </row>
    <row r="360" ht="12.75" hidden="1">
      <c r="F360" s="359"/>
    </row>
    <row r="361" ht="12.75" hidden="1">
      <c r="F361" s="359"/>
    </row>
    <row r="362" ht="12.75" hidden="1">
      <c r="F362" s="359"/>
    </row>
    <row r="363" ht="12.75" hidden="1">
      <c r="F363" s="359"/>
    </row>
    <row r="364" ht="12.75" hidden="1">
      <c r="F364" s="359"/>
    </row>
    <row r="365" ht="12.75" hidden="1">
      <c r="F365" s="359"/>
    </row>
    <row r="366" ht="12.75" hidden="1">
      <c r="F366" s="359"/>
    </row>
    <row r="367" ht="12.75" hidden="1">
      <c r="F367" s="359"/>
    </row>
    <row r="368" ht="12.75" hidden="1">
      <c r="F368" s="359"/>
    </row>
    <row r="369" ht="12.75" hidden="1">
      <c r="F369" s="359"/>
    </row>
    <row r="370" ht="12.75" hidden="1">
      <c r="F370" s="359"/>
    </row>
    <row r="371" ht="12.75" hidden="1">
      <c r="F371" s="359"/>
    </row>
    <row r="372" ht="12.75" hidden="1">
      <c r="F372" s="359"/>
    </row>
    <row r="373" ht="12.75" hidden="1">
      <c r="F373" s="359"/>
    </row>
    <row r="374" ht="12.75" hidden="1">
      <c r="F374" s="359"/>
    </row>
    <row r="375" ht="12.75" hidden="1">
      <c r="F375" s="359"/>
    </row>
    <row r="376" ht="12.75" hidden="1">
      <c r="F376" s="359"/>
    </row>
    <row r="377" ht="12.75" hidden="1">
      <c r="F377" s="359"/>
    </row>
    <row r="378" ht="12.75" hidden="1">
      <c r="F378" s="359"/>
    </row>
    <row r="379" ht="12.75" hidden="1">
      <c r="F379" s="359"/>
    </row>
    <row r="380" ht="12.75" hidden="1">
      <c r="F380" s="359"/>
    </row>
    <row r="381" ht="12.75" hidden="1">
      <c r="F381" s="359"/>
    </row>
    <row r="382" ht="12.75" hidden="1">
      <c r="F382" s="359"/>
    </row>
    <row r="383" ht="12.75" hidden="1">
      <c r="F383" s="359"/>
    </row>
    <row r="384" ht="12.75" hidden="1">
      <c r="F384" s="359"/>
    </row>
    <row r="385" ht="12.75" hidden="1">
      <c r="F385" s="359"/>
    </row>
    <row r="386" ht="12.75" hidden="1">
      <c r="F386" s="359"/>
    </row>
    <row r="387" ht="12.75" hidden="1">
      <c r="F387" s="359"/>
    </row>
    <row r="388" ht="12.75" hidden="1">
      <c r="F388" s="359"/>
    </row>
    <row r="389" ht="12.75" hidden="1">
      <c r="F389" s="359"/>
    </row>
    <row r="390" ht="12.75" hidden="1">
      <c r="F390" s="359"/>
    </row>
    <row r="391" ht="12.75" hidden="1">
      <c r="F391" s="359"/>
    </row>
    <row r="392" ht="12.75" hidden="1">
      <c r="F392" s="359"/>
    </row>
    <row r="393" ht="12.75" hidden="1">
      <c r="F393" s="359"/>
    </row>
    <row r="394" ht="12.75" hidden="1">
      <c r="F394" s="359"/>
    </row>
    <row r="395" ht="12.75" hidden="1">
      <c r="F395" s="359"/>
    </row>
    <row r="396" ht="12.75" hidden="1">
      <c r="F396" s="359"/>
    </row>
    <row r="397" ht="12.75" hidden="1">
      <c r="F397" s="359"/>
    </row>
    <row r="398" ht="12.75" hidden="1">
      <c r="F398" s="359"/>
    </row>
    <row r="399" ht="12.75" hidden="1">
      <c r="F399" s="359"/>
    </row>
    <row r="400" ht="12.75" hidden="1">
      <c r="F400" s="359"/>
    </row>
    <row r="401" ht="12.75" hidden="1">
      <c r="F401" s="359"/>
    </row>
    <row r="402" ht="12.75" hidden="1">
      <c r="F402" s="359"/>
    </row>
    <row r="403" ht="12.75" hidden="1">
      <c r="F403" s="359"/>
    </row>
    <row r="404" ht="12.75" hidden="1">
      <c r="F404" s="359"/>
    </row>
    <row r="405" ht="12.75" hidden="1">
      <c r="F405" s="359"/>
    </row>
    <row r="406" ht="12.75" hidden="1">
      <c r="F406" s="359"/>
    </row>
    <row r="407" ht="12.75" hidden="1">
      <c r="F407" s="359"/>
    </row>
    <row r="408" ht="12.75" hidden="1">
      <c r="F408" s="359"/>
    </row>
    <row r="409" ht="12.75" hidden="1">
      <c r="F409" s="359"/>
    </row>
    <row r="410" ht="12.75" hidden="1">
      <c r="F410" s="359"/>
    </row>
    <row r="411" ht="12.75" hidden="1">
      <c r="F411" s="359"/>
    </row>
    <row r="412" ht="12.75" hidden="1">
      <c r="F412" s="359"/>
    </row>
    <row r="413" ht="12.75" hidden="1">
      <c r="F413" s="359"/>
    </row>
    <row r="414" ht="12.75" hidden="1">
      <c r="F414" s="359"/>
    </row>
    <row r="415" ht="12.75" hidden="1">
      <c r="F415" s="359"/>
    </row>
    <row r="416" ht="12.75" hidden="1">
      <c r="F416" s="359"/>
    </row>
    <row r="417" ht="12.75" hidden="1">
      <c r="F417" s="359"/>
    </row>
    <row r="418" ht="12.75" hidden="1">
      <c r="F418" s="359"/>
    </row>
    <row r="419" ht="12.75">
      <c r="F419" s="359"/>
    </row>
    <row r="420" ht="12.75">
      <c r="F420" s="359"/>
    </row>
    <row r="421" spans="1:11" s="366" customFormat="1" ht="12.75">
      <c r="A421" s="360" t="s">
        <v>1223</v>
      </c>
      <c r="B421" s="361"/>
      <c r="C421" s="362" t="s">
        <v>1244</v>
      </c>
      <c r="D421" s="360"/>
      <c r="E421" s="360"/>
      <c r="F421" s="363"/>
      <c r="G421" s="364"/>
      <c r="H421" s="361"/>
      <c r="I421" s="365"/>
      <c r="K421" s="367"/>
    </row>
    <row r="422" spans="1:11" s="366" customFormat="1" ht="12.75">
      <c r="A422" s="360"/>
      <c r="B422" s="361"/>
      <c r="C422" s="360"/>
      <c r="D422" s="360"/>
      <c r="E422" s="360" t="s">
        <v>1225</v>
      </c>
      <c r="F422" s="363"/>
      <c r="G422" s="364"/>
      <c r="H422" s="361"/>
      <c r="I422" s="365"/>
      <c r="K422" s="367"/>
    </row>
    <row r="423" spans="1:13" s="366" customFormat="1" ht="12.75">
      <c r="A423" s="360"/>
      <c r="B423" s="368">
        <v>-1665728</v>
      </c>
      <c r="C423" s="361" t="s">
        <v>1226</v>
      </c>
      <c r="D423" s="360"/>
      <c r="E423" s="360" t="s">
        <v>1230</v>
      </c>
      <c r="F423" s="363"/>
      <c r="G423" s="364"/>
      <c r="H423" s="361">
        <v>1665728</v>
      </c>
      <c r="I423" s="369">
        <v>3790</v>
      </c>
      <c r="K423" s="370"/>
      <c r="M423" s="371">
        <v>-439.50606860158314</v>
      </c>
    </row>
    <row r="424" spans="1:13" s="366" customFormat="1" ht="12.75">
      <c r="A424" s="360"/>
      <c r="B424" s="361">
        <v>19871</v>
      </c>
      <c r="C424" s="360" t="s">
        <v>1228</v>
      </c>
      <c r="D424" s="360"/>
      <c r="E424" s="360"/>
      <c r="F424" s="363"/>
      <c r="G424" s="364" t="s">
        <v>185</v>
      </c>
      <c r="H424" s="361">
        <v>1645857</v>
      </c>
      <c r="I424" s="369">
        <v>44.15777777777778</v>
      </c>
      <c r="K424" s="370"/>
      <c r="M424" s="372">
        <v>450</v>
      </c>
    </row>
    <row r="425" spans="1:13" s="366" customFormat="1" ht="12.75">
      <c r="A425" s="360"/>
      <c r="B425" s="368">
        <v>-1645857</v>
      </c>
      <c r="C425" s="362" t="s">
        <v>1229</v>
      </c>
      <c r="D425" s="360"/>
      <c r="E425" s="360"/>
      <c r="F425" s="363"/>
      <c r="G425" s="364" t="s">
        <v>185</v>
      </c>
      <c r="H425" s="361">
        <v>0</v>
      </c>
      <c r="I425" s="369">
        <v>-3657.46</v>
      </c>
      <c r="K425" s="367"/>
      <c r="M425" s="372">
        <v>450</v>
      </c>
    </row>
    <row r="426" spans="1:13" s="309" customFormat="1" ht="12.75">
      <c r="A426" s="220"/>
      <c r="B426" s="305"/>
      <c r="C426" s="306"/>
      <c r="D426" s="220"/>
      <c r="E426" s="220"/>
      <c r="F426" s="373"/>
      <c r="G426" s="221"/>
      <c r="H426" s="307"/>
      <c r="I426" s="308"/>
      <c r="K426" s="310"/>
      <c r="M426" s="307"/>
    </row>
    <row r="427" spans="1:13" s="309" customFormat="1" ht="12.75">
      <c r="A427" s="220"/>
      <c r="B427" s="305"/>
      <c r="C427" s="306"/>
      <c r="D427" s="220"/>
      <c r="E427" s="220"/>
      <c r="F427" s="373"/>
      <c r="G427" s="221"/>
      <c r="H427" s="307"/>
      <c r="I427" s="308"/>
      <c r="K427" s="310"/>
      <c r="M427" s="307"/>
    </row>
    <row r="428" spans="1:11" s="303" customFormat="1" ht="12.75">
      <c r="A428" s="219" t="s">
        <v>1223</v>
      </c>
      <c r="B428" s="218"/>
      <c r="C428" s="374" t="s">
        <v>1245</v>
      </c>
      <c r="D428" s="219"/>
      <c r="E428" s="219"/>
      <c r="F428" s="357"/>
      <c r="G428" s="301"/>
      <c r="H428" s="218"/>
      <c r="I428" s="375"/>
      <c r="K428" s="304"/>
    </row>
    <row r="429" spans="1:11" s="303" customFormat="1" ht="12.75">
      <c r="A429" s="219"/>
      <c r="B429" s="218"/>
      <c r="C429" s="219"/>
      <c r="D429" s="219"/>
      <c r="E429" s="219" t="s">
        <v>1225</v>
      </c>
      <c r="F429" s="357"/>
      <c r="G429" s="301"/>
      <c r="H429" s="218"/>
      <c r="I429" s="375"/>
      <c r="K429" s="304"/>
    </row>
    <row r="430" spans="1:13" s="303" customFormat="1" ht="12.75">
      <c r="A430" s="219"/>
      <c r="B430" s="376">
        <v>-28060103</v>
      </c>
      <c r="C430" s="218" t="s">
        <v>1226</v>
      </c>
      <c r="D430" s="219"/>
      <c r="E430" s="219" t="s">
        <v>1246</v>
      </c>
      <c r="F430" s="357"/>
      <c r="G430" s="301"/>
      <c r="H430" s="218">
        <v>28060103</v>
      </c>
      <c r="I430" s="314">
        <v>63849</v>
      </c>
      <c r="K430" s="377"/>
      <c r="M430" s="315">
        <v>-439.4759980579179</v>
      </c>
    </row>
    <row r="431" spans="1:13" s="303" customFormat="1" ht="12.75">
      <c r="A431" s="219"/>
      <c r="B431" s="218">
        <v>145771</v>
      </c>
      <c r="C431" s="219" t="s">
        <v>1228</v>
      </c>
      <c r="D431" s="219"/>
      <c r="E431" s="219"/>
      <c r="F431" s="357"/>
      <c r="G431" s="301"/>
      <c r="H431" s="218">
        <v>27914332</v>
      </c>
      <c r="I431" s="314">
        <v>323.93555555555554</v>
      </c>
      <c r="K431" s="377"/>
      <c r="M431" s="316">
        <v>450</v>
      </c>
    </row>
    <row r="432" spans="1:13" s="303" customFormat="1" ht="12.75">
      <c r="A432" s="219"/>
      <c r="B432" s="376">
        <v>-27914332</v>
      </c>
      <c r="C432" s="374" t="s">
        <v>1229</v>
      </c>
      <c r="D432" s="219"/>
      <c r="E432" s="219"/>
      <c r="F432" s="357"/>
      <c r="G432" s="301"/>
      <c r="H432" s="218">
        <v>0</v>
      </c>
      <c r="I432" s="314">
        <v>-62031.84888888889</v>
      </c>
      <c r="K432" s="304"/>
      <c r="M432" s="316">
        <v>450</v>
      </c>
    </row>
    <row r="433" ht="12.75">
      <c r="F433" s="359"/>
    </row>
    <row r="434" ht="12.75" hidden="1">
      <c r="F434" s="359"/>
    </row>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row r="629" ht="12.75" hidden="1"/>
    <row r="630" ht="12.75" hidden="1"/>
    <row r="631" ht="12.75" hidden="1"/>
    <row r="632" ht="12.75" hidden="1"/>
    <row r="633" ht="12.75" hidden="1"/>
    <row r="634" ht="12.75" hidden="1"/>
    <row r="635" ht="12.75" hidden="1"/>
    <row r="636" ht="12.75" hidden="1"/>
    <row r="637" ht="12.75" hidden="1"/>
    <row r="638" ht="12.75" hidden="1"/>
    <row r="639" ht="12.75" hidden="1"/>
    <row r="640" ht="12.75" hidden="1"/>
    <row r="641" ht="12.75" hidden="1"/>
    <row r="642" ht="12.75" hidden="1"/>
    <row r="643" ht="12.75" hidden="1"/>
    <row r="644" ht="12.75" hidden="1"/>
    <row r="645" ht="12.75" hidden="1"/>
    <row r="646" ht="12.75" hidden="1"/>
    <row r="647" ht="12.75" hidden="1"/>
    <row r="648" ht="12.75" hidden="1"/>
    <row r="649" ht="12.75" hidden="1"/>
    <row r="650" ht="12.75" hidden="1"/>
    <row r="651" ht="12.75" hidden="1"/>
    <row r="652" ht="12.75" hidden="1"/>
    <row r="653" ht="12.75" hidden="1"/>
    <row r="654" ht="12.75" hidden="1"/>
    <row r="655" ht="12.75" hidden="1"/>
    <row r="656" ht="12.75" hidden="1"/>
    <row r="657" ht="12.75" hidden="1"/>
    <row r="658" ht="12.75" hidden="1"/>
    <row r="659" ht="12.75" hidden="1"/>
    <row r="660" ht="12.75" hidden="1"/>
    <row r="661" ht="12.75" hidden="1"/>
    <row r="662" ht="12.75" hidden="1"/>
    <row r="663" ht="12.75" hidden="1"/>
    <row r="664" ht="12.75" hidden="1"/>
    <row r="665" ht="12.75" hidden="1"/>
    <row r="666" ht="12.75" hidden="1"/>
    <row r="667" ht="12.75" hidden="1"/>
    <row r="668" ht="12.75" hidden="1"/>
    <row r="669" ht="12.75" hidden="1"/>
    <row r="670" ht="12.75" hidden="1"/>
    <row r="671" ht="12.75" hidden="1"/>
    <row r="672" ht="12.75" hidden="1"/>
    <row r="673" ht="12.75" hidden="1"/>
    <row r="674" ht="12.75" hidden="1"/>
    <row r="675" ht="12.75" hidden="1"/>
    <row r="676" ht="12.75" hidden="1"/>
    <row r="677" ht="12.75" hidden="1"/>
    <row r="678" ht="12.75" hidden="1"/>
    <row r="679" ht="12.75" hidden="1"/>
    <row r="680" ht="12.75" hidden="1"/>
    <row r="681" ht="12.75" hidden="1"/>
    <row r="682" ht="12.75" hidden="1"/>
    <row r="683" ht="12.75" hidden="1"/>
    <row r="684" ht="12.75" hidden="1"/>
    <row r="685" ht="12.75" hidden="1"/>
    <row r="686" ht="12.75" hidden="1"/>
    <row r="687" ht="12.75" hidden="1"/>
    <row r="688" ht="12.75" hidden="1"/>
    <row r="689" ht="12.75" hidden="1"/>
    <row r="690" ht="12.75" hidden="1"/>
    <row r="691" ht="12.75" hidden="1"/>
    <row r="692" ht="12.75" hidden="1"/>
    <row r="693" ht="12.75" hidden="1"/>
    <row r="694" ht="12.75" hidden="1"/>
    <row r="695" ht="12.75" hidden="1"/>
    <row r="696" ht="12.75" hidden="1"/>
    <row r="697" ht="12.75" hidden="1"/>
    <row r="698" ht="12.75" hidden="1"/>
    <row r="699" ht="12.75" hidden="1"/>
    <row r="700" ht="12.75" hidden="1"/>
    <row r="701" ht="12.75" hidden="1"/>
    <row r="702" ht="12.75" hidden="1"/>
    <row r="703" ht="12.75" hidden="1"/>
    <row r="704" ht="12.75" hidden="1"/>
    <row r="705" ht="12.75" hidden="1"/>
    <row r="706" ht="12.75" hidden="1"/>
    <row r="707" ht="12.75" hidden="1"/>
    <row r="708" ht="12.75" hidden="1"/>
    <row r="709" ht="12.75" hidden="1"/>
    <row r="710" ht="12.75" hidden="1"/>
    <row r="711" ht="12.75" hidden="1"/>
    <row r="712" ht="12.75" hidden="1"/>
    <row r="713" ht="12.75" hidden="1"/>
    <row r="714" ht="12.75" hidden="1"/>
    <row r="715" ht="12.75" hidden="1"/>
    <row r="716" ht="12.75" hidden="1"/>
    <row r="717" ht="12.75" hidden="1"/>
    <row r="718" ht="12.75" hidden="1"/>
    <row r="719" ht="12.75" hidden="1"/>
    <row r="720" ht="12.75" hidden="1"/>
    <row r="721" ht="12.75" hidden="1"/>
    <row r="722" ht="12.75" hidden="1"/>
    <row r="723" ht="12.75" hidden="1"/>
    <row r="724" ht="12.75" hidden="1"/>
    <row r="725" ht="12.75" hidden="1"/>
    <row r="726" ht="12.75" hidden="1"/>
    <row r="727" ht="12.75" hidden="1"/>
    <row r="728" ht="12.75" hidden="1"/>
    <row r="729" ht="12.75" hidden="1"/>
    <row r="730" ht="12.75" hidden="1"/>
    <row r="731" ht="12.75" hidden="1"/>
    <row r="732" ht="12.75" hidden="1"/>
    <row r="733" ht="12.75" hidden="1"/>
    <row r="734" ht="12.75" hidden="1"/>
    <row r="735" ht="12.75" hidden="1"/>
    <row r="736" ht="12.75" hidden="1"/>
    <row r="737" ht="12.75" hidden="1"/>
    <row r="738" ht="12.75" hidden="1"/>
    <row r="739" ht="12.75" hidden="1"/>
    <row r="740" ht="12.75" hidden="1"/>
    <row r="741" ht="12.75" hidden="1"/>
    <row r="742" ht="12.75" hidden="1"/>
    <row r="743" ht="12.75" hidden="1"/>
    <row r="744" ht="12.75" hidden="1"/>
    <row r="745" ht="12.75" hidden="1"/>
    <row r="746" ht="12.75" hidden="1"/>
    <row r="747" ht="12.75" hidden="1"/>
    <row r="748" ht="12.75" hidden="1"/>
    <row r="749" ht="12.75" hidden="1"/>
    <row r="750" ht="12.75" hidden="1"/>
    <row r="751" ht="12.75" hidden="1"/>
    <row r="752" ht="12.75" hidden="1"/>
    <row r="753" ht="12.75" hidden="1"/>
    <row r="754" ht="12.75" hidden="1"/>
    <row r="755" ht="12.75" hidden="1"/>
    <row r="756" ht="12.75" hidden="1"/>
    <row r="757" ht="12.75" hidden="1"/>
    <row r="758" ht="12.75" hidden="1"/>
    <row r="759" ht="12.75" hidden="1"/>
    <row r="760" ht="12.75" hidden="1"/>
    <row r="761" ht="12.75" hidden="1"/>
    <row r="762" ht="12.75" hidden="1"/>
    <row r="763" ht="12.75" hidden="1"/>
    <row r="764" ht="12.75" hidden="1"/>
    <row r="765" ht="12.75" hidden="1"/>
    <row r="766" ht="12.75" hidden="1"/>
    <row r="767" ht="12.75" hidden="1"/>
    <row r="768" ht="12.75" hidden="1"/>
    <row r="769" ht="12.75" hidden="1"/>
    <row r="770" ht="12.75" hidden="1"/>
    <row r="771" ht="12.75" hidden="1"/>
    <row r="772" ht="12.75" hidden="1"/>
    <row r="773" ht="12.75" hidden="1"/>
    <row r="774" ht="12.75" hidden="1"/>
    <row r="775" ht="12.75" hidden="1"/>
    <row r="776" ht="12.75" hidden="1"/>
    <row r="777" ht="12.75" hidden="1"/>
    <row r="778" ht="12.75" hidden="1"/>
    <row r="779" ht="12.75" hidden="1"/>
    <row r="780" ht="12.75" hidden="1"/>
    <row r="781" ht="12.75" hidden="1"/>
    <row r="782" ht="12.75" hidden="1"/>
    <row r="783" ht="12.75" hidden="1"/>
    <row r="784" ht="12.75" hidden="1"/>
    <row r="785" ht="12.75" hidden="1"/>
    <row r="786" ht="12.75" hidden="1"/>
    <row r="787" ht="12.75" hidden="1"/>
    <row r="788" ht="12.75" hidden="1"/>
    <row r="789" ht="12.75" hidden="1"/>
    <row r="790" ht="12.75" hidden="1"/>
    <row r="791" ht="12.75" hidden="1"/>
    <row r="792" ht="12.75" hidden="1"/>
    <row r="793" ht="12.75" hidden="1"/>
    <row r="794" ht="12.75" hidden="1"/>
    <row r="795" ht="12.75" hidden="1"/>
    <row r="796" ht="12.75" hidden="1"/>
    <row r="797" ht="12.75" hidden="1"/>
    <row r="798" ht="12.75" hidden="1"/>
    <row r="799" ht="12.75" hidden="1"/>
    <row r="800" ht="12.75" hidden="1"/>
    <row r="801" ht="12.75" hidden="1"/>
    <row r="802" ht="12.75" hidden="1"/>
    <row r="803" ht="12.75" hidden="1"/>
    <row r="804" ht="12.75" hidden="1"/>
    <row r="805" ht="12.75" hidden="1"/>
    <row r="806" ht="12.75" hidden="1"/>
    <row r="807" ht="12.75" hidden="1"/>
    <row r="808" ht="12.75" hidden="1"/>
    <row r="809" ht="12.75" hidden="1"/>
    <row r="810" ht="12.75" hidden="1"/>
    <row r="811" ht="12.75" hidden="1"/>
    <row r="812" ht="12.75" hidden="1"/>
    <row r="813" ht="12.75" hidden="1"/>
    <row r="814" ht="12.75" hidden="1"/>
    <row r="815" ht="12.75" hidden="1"/>
    <row r="816" ht="12.75" hidden="1"/>
    <row r="817" ht="12.75" hidden="1"/>
    <row r="818" ht="12.75" hidden="1"/>
    <row r="819" ht="12.75" hidden="1"/>
    <row r="820" ht="12.75" hidden="1"/>
    <row r="821" ht="12.75" hidden="1"/>
    <row r="822" ht="12.75" hidden="1"/>
    <row r="823" ht="12.75" hidden="1"/>
    <row r="824" ht="12.75" hidden="1"/>
    <row r="825" ht="12.75" hidden="1"/>
    <row r="826" ht="12.75" hidden="1"/>
    <row r="827" ht="12.75" hidden="1"/>
    <row r="828" ht="12.75" hidden="1"/>
    <row r="829" ht="12.75" hidden="1"/>
    <row r="830" ht="12.75" hidden="1"/>
    <row r="831" ht="12.75" hidden="1"/>
    <row r="832" ht="12.75" hidden="1"/>
    <row r="833" ht="12.75" hidden="1"/>
    <row r="834" ht="12.75" hidden="1"/>
    <row r="835" ht="12.75" hidden="1"/>
    <row r="836" ht="12.75" hidden="1"/>
    <row r="837" ht="12.75" hidden="1"/>
    <row r="838" ht="12.75" hidden="1"/>
    <row r="839" ht="12.75" hidden="1"/>
    <row r="840" ht="12.75" hidden="1"/>
    <row r="841" ht="12.75" hidden="1"/>
    <row r="842" ht="12.75" hidden="1"/>
    <row r="843" ht="12.75" hidden="1"/>
    <row r="844" ht="12.75" hidden="1"/>
    <row r="845" ht="12.75" hidden="1"/>
    <row r="846" ht="12.75" hidden="1"/>
    <row r="847" ht="12.75" hidden="1"/>
    <row r="848" ht="12.75" hidden="1"/>
    <row r="849" ht="12.75" hidden="1"/>
    <row r="850" ht="12.75" hidden="1"/>
    <row r="851" ht="12.75" hidden="1"/>
    <row r="852" ht="12.75" hidden="1"/>
    <row r="853" ht="12.75" hidden="1"/>
    <row r="854" ht="12.75" hidden="1"/>
    <row r="855" ht="12.75" hidden="1"/>
    <row r="856" ht="12.75" hidden="1"/>
    <row r="857" ht="12.75" hidden="1"/>
    <row r="858" ht="12.75" hidden="1"/>
    <row r="859" ht="12.75" hidden="1"/>
    <row r="860" ht="12.75" hidden="1"/>
    <row r="861" ht="12.75" hidden="1"/>
    <row r="862" ht="12.75" hidden="1"/>
    <row r="863" ht="12.75" hidden="1"/>
    <row r="864" ht="12.75" hidden="1"/>
    <row r="865" ht="12.75" hidden="1"/>
    <row r="866" ht="12.75" hidden="1"/>
    <row r="867" ht="12.75" hidden="1"/>
    <row r="868" ht="12.75" hidden="1"/>
    <row r="869" ht="12.75" hidden="1"/>
    <row r="870" ht="12.75" hidden="1"/>
    <row r="871" ht="12.75" hidden="1"/>
    <row r="872" ht="12.75" hidden="1"/>
    <row r="873" ht="12.75" hidden="1"/>
    <row r="874" ht="12.75" hidden="1"/>
    <row r="875" ht="12.75" hidden="1"/>
    <row r="876" ht="12.75" hidden="1"/>
    <row r="877" ht="12.75" hidden="1"/>
    <row r="878" ht="12.75" hidden="1"/>
    <row r="879" ht="12.75" hidden="1"/>
    <row r="880" ht="12.75" hidden="1"/>
    <row r="881" ht="12.75" hidden="1"/>
    <row r="882" ht="12.75" hidden="1"/>
    <row r="883" ht="12.75" hidden="1"/>
    <row r="884" ht="12.75" hidden="1"/>
    <row r="885" ht="12.75" hidden="1"/>
    <row r="886" ht="12.75" hidden="1"/>
    <row r="887" ht="12.75" hidden="1"/>
    <row r="888" ht="12.75" hidden="1"/>
    <row r="889" ht="12.75" hidden="1"/>
    <row r="890" ht="12.75" hidden="1"/>
    <row r="891" ht="12.75" hidden="1"/>
    <row r="892" ht="12.75" hidden="1"/>
    <row r="893" ht="12.75" hidden="1"/>
    <row r="894" ht="12.75" hidden="1"/>
    <row r="895" ht="12.75" hidden="1"/>
    <row r="896" ht="12.75" hidden="1"/>
    <row r="897" ht="12.75" hidden="1"/>
    <row r="898" ht="12.75" hidden="1"/>
    <row r="899" ht="12.75" hidden="1"/>
    <row r="900" ht="12.75" hidden="1"/>
    <row r="901" ht="12.75" hidden="1"/>
    <row r="902" ht="12.75" hidden="1"/>
    <row r="903" ht="12.75" hidden="1"/>
    <row r="904" ht="12.75" hidden="1"/>
    <row r="905" ht="12.75" hidden="1"/>
    <row r="906" ht="12.75" hidden="1"/>
    <row r="907" ht="12.75" hidden="1"/>
    <row r="908" ht="12.75" hidden="1"/>
    <row r="909" ht="12.75" hidden="1"/>
    <row r="910" ht="12.75" hidden="1"/>
    <row r="911" ht="12.75" hidden="1"/>
    <row r="912" ht="12.75" hidden="1"/>
    <row r="913" ht="12.75" hidden="1"/>
    <row r="914" ht="12.75" hidden="1"/>
    <row r="915" ht="12.75" hidden="1"/>
    <row r="916" ht="12.75" hidden="1"/>
    <row r="917" ht="12.75" hidden="1"/>
    <row r="918" ht="12.75" hidden="1"/>
    <row r="919" ht="12.75" hidden="1"/>
    <row r="920" ht="12.75" hidden="1"/>
    <row r="921" ht="12.75" hidden="1"/>
    <row r="922" ht="12.75" hidden="1"/>
    <row r="923" ht="12.75" hidden="1"/>
    <row r="924" ht="12.75" hidden="1"/>
    <row r="925" ht="12.75" hidden="1"/>
    <row r="926" ht="12.75" hidden="1"/>
    <row r="927" ht="12.75" hidden="1"/>
    <row r="928" ht="12.75" hidden="1"/>
    <row r="929" ht="12.75" hidden="1"/>
    <row r="930" ht="12.75" hidden="1"/>
    <row r="931" ht="12.75" hidden="1"/>
    <row r="932" ht="12.75" hidden="1"/>
    <row r="933" ht="12.75" hidden="1"/>
    <row r="934" ht="12.75" hidden="1"/>
    <row r="935" ht="12.75" hidden="1"/>
    <row r="936" ht="12.75" hidden="1"/>
    <row r="937" ht="12.75" hidden="1"/>
    <row r="938" ht="12.75" hidden="1"/>
    <row r="939" ht="12.75" hidden="1"/>
    <row r="940" ht="12.75" hidden="1"/>
    <row r="941" ht="12.75" hidden="1"/>
    <row r="942" ht="12.75" hidden="1"/>
    <row r="943" ht="12.75" hidden="1"/>
    <row r="944" ht="12.75" hidden="1"/>
    <row r="945" ht="12.75" hidden="1"/>
    <row r="946" ht="12.75" hidden="1"/>
    <row r="947" ht="12.75" hidden="1"/>
    <row r="948" ht="12.75" hidden="1"/>
    <row r="949" ht="12.75" hidden="1"/>
    <row r="950" ht="12.75" hidden="1"/>
    <row r="951" ht="12.75" hidden="1"/>
    <row r="952" ht="12.75" hidden="1"/>
    <row r="953" ht="12.75" hidden="1"/>
    <row r="954" ht="12.75" hidden="1"/>
    <row r="955" ht="12.75" hidden="1"/>
    <row r="956" ht="12.75" hidden="1"/>
    <row r="957" ht="12.75" hidden="1"/>
    <row r="958" ht="12.75" hidden="1"/>
    <row r="959" ht="12.75" hidden="1"/>
    <row r="960" ht="12.75" hidden="1"/>
    <row r="961" ht="12.75" hidden="1"/>
    <row r="962" ht="12.75" hidden="1"/>
    <row r="963" ht="12.75" hidden="1"/>
    <row r="964" ht="12.75" hidden="1"/>
    <row r="965" ht="12.75" hidden="1"/>
    <row r="966" ht="12.75" hidden="1"/>
    <row r="967" ht="12.75" hidden="1"/>
    <row r="968" ht="12.75" hidden="1"/>
    <row r="969" ht="12.75" hidden="1"/>
    <row r="970" ht="12.75" hidden="1"/>
    <row r="971" ht="12.75" hidden="1"/>
    <row r="972" ht="12.75" hidden="1"/>
    <row r="973" ht="12.75" hidden="1"/>
    <row r="974" ht="12.75" hidden="1"/>
    <row r="975" ht="12.75" hidden="1"/>
    <row r="976" ht="12.75" hidden="1"/>
    <row r="977" ht="12.75" hidden="1"/>
    <row r="978" ht="12.75" hidden="1"/>
    <row r="979" ht="12.75" hidden="1"/>
    <row r="980" ht="12.75" hidden="1"/>
    <row r="981" ht="12.75" hidden="1"/>
    <row r="982" ht="12.75" hidden="1"/>
    <row r="983" ht="12.75" hidden="1"/>
    <row r="984" ht="12.75" hidden="1"/>
    <row r="985" ht="12.75" hidden="1"/>
    <row r="986" ht="12.75" hidden="1"/>
    <row r="987" ht="12.75" hidden="1"/>
    <row r="988" ht="12.75" hidden="1"/>
    <row r="989" ht="12.75" hidden="1"/>
    <row r="990" ht="12.75" hidden="1"/>
    <row r="991" ht="12.75" hidden="1"/>
    <row r="992" ht="12.75" hidden="1"/>
    <row r="993" ht="12.75" hidden="1"/>
    <row r="994" ht="12.75" hidden="1"/>
    <row r="995" ht="12.75" hidden="1"/>
    <row r="996" ht="12.75" hidden="1"/>
    <row r="997" ht="12.75" hidden="1"/>
    <row r="998" ht="12.75" hidden="1"/>
    <row r="999" ht="12.75" hidden="1"/>
    <row r="1000" ht="12.75" hidden="1"/>
    <row r="1001" ht="12.75" hidden="1"/>
    <row r="1002" ht="12.75" hidden="1"/>
    <row r="1003" ht="12.75" hidden="1"/>
    <row r="1004" ht="12.75" hidden="1"/>
    <row r="1005" ht="12.75" hidden="1"/>
    <row r="1006" ht="12.75" hidden="1"/>
    <row r="1007" ht="12.75" hidden="1"/>
    <row r="1008" ht="12.75" hidden="1"/>
    <row r="1009" ht="12.75" hidden="1"/>
    <row r="1010" ht="12.75" hidden="1"/>
    <row r="1011" ht="12.75" hidden="1"/>
    <row r="1012" ht="12.75" hidden="1"/>
    <row r="1013" ht="12.75" hidden="1"/>
    <row r="1014" ht="12.75" hidden="1"/>
    <row r="1015" ht="12.75" hidden="1"/>
    <row r="1016" ht="12.75" hidden="1"/>
    <row r="1017" ht="12.75" hidden="1"/>
    <row r="1018" ht="12.75" hidden="1"/>
    <row r="1019" ht="12.75" hidden="1"/>
    <row r="1020" ht="12.75" hidden="1"/>
    <row r="1021" ht="12.75" hidden="1"/>
    <row r="1022" ht="12.75" hidden="1"/>
    <row r="1023" ht="12.75" hidden="1"/>
    <row r="1024" ht="12.75" hidden="1"/>
    <row r="1025" ht="12.75" hidden="1"/>
    <row r="1026" ht="12.75" hidden="1"/>
    <row r="1027" ht="12.75" hidden="1"/>
    <row r="1028" ht="12.75" hidden="1"/>
    <row r="1029" ht="12.75" hidden="1"/>
    <row r="1030" ht="12.75" hidden="1"/>
    <row r="1031" ht="12.75" hidden="1"/>
    <row r="1032" ht="12.75" hidden="1"/>
    <row r="1033" ht="12.75" hidden="1"/>
    <row r="1034" ht="12.75" hidden="1"/>
    <row r="1035" ht="12.75" hidden="1"/>
    <row r="1036" ht="12.75" hidden="1"/>
    <row r="1037" ht="12.75" hidden="1"/>
    <row r="1038" ht="12.75" hidden="1"/>
    <row r="1039" ht="12.75" hidden="1"/>
    <row r="1040" ht="12.75" hidden="1"/>
    <row r="1041" ht="12.75" hidden="1"/>
    <row r="1042" ht="12.75" hidden="1"/>
    <row r="1043" ht="12.75" hidden="1"/>
    <row r="1044" ht="12.75" hidden="1"/>
    <row r="1045" ht="12.75" hidden="1"/>
    <row r="1046" ht="12.75" hidden="1"/>
    <row r="1047" ht="12.75" hidden="1"/>
    <row r="1048" ht="12.75" hidden="1"/>
    <row r="1049" ht="12.75" hidden="1"/>
    <row r="1050" ht="12.75" hidden="1"/>
    <row r="1051" ht="12.75" hidden="1"/>
    <row r="1052" ht="12.75" hidden="1"/>
    <row r="1053" ht="12.75" hidden="1"/>
    <row r="1054" ht="12.75" hidden="1"/>
    <row r="1055" ht="12.75" hidden="1"/>
    <row r="1056" ht="12.75" hidden="1"/>
    <row r="1057" ht="12.75" hidden="1"/>
    <row r="1058" ht="12.75" hidden="1"/>
    <row r="1059" ht="12.75" hidden="1"/>
    <row r="1060" ht="12.75" hidden="1"/>
    <row r="1061" ht="12.75" hidden="1"/>
    <row r="1062" ht="12.75" hidden="1"/>
    <row r="1063" ht="12.75" hidden="1"/>
    <row r="1064" ht="12.75" hidden="1"/>
    <row r="1065" ht="12.75" hidden="1"/>
    <row r="1066" ht="12.75" hidden="1"/>
    <row r="1067" ht="12.75" hidden="1"/>
    <row r="1068" ht="12.75" hidden="1"/>
    <row r="1069" ht="12.75" hidden="1"/>
    <row r="1070" ht="12.75" hidden="1"/>
    <row r="1071" ht="12.75" hidden="1"/>
    <row r="1072" ht="12.75" hidden="1"/>
    <row r="1073" ht="12.75" hidden="1"/>
    <row r="1074" ht="12.75" hidden="1"/>
    <row r="1075" ht="12.75" hidden="1"/>
    <row r="1076" ht="12.75" hidden="1"/>
    <row r="1077" ht="12.75" hidden="1"/>
    <row r="1078" ht="12.75" hidden="1"/>
    <row r="1079" ht="12.75" hidden="1"/>
    <row r="1080" ht="12.75" hidden="1"/>
    <row r="1081" ht="12.75" hidden="1"/>
    <row r="1082" ht="12.75" hidden="1"/>
    <row r="1083" ht="12.75" hidden="1"/>
    <row r="1084" ht="12.75" hidden="1"/>
    <row r="1085" ht="12.75" hidden="1"/>
    <row r="1086" ht="12.75" hidden="1"/>
    <row r="1087" ht="12.75" hidden="1"/>
    <row r="1088" ht="12.75" hidden="1"/>
    <row r="1089" ht="12.75" hidden="1"/>
    <row r="1090" ht="12.75" hidden="1"/>
    <row r="1091" ht="12.75" hidden="1"/>
    <row r="1092" ht="12.75" hidden="1"/>
    <row r="1093" ht="12.75" hidden="1"/>
    <row r="1094" ht="12.75" hidden="1"/>
    <row r="1095" ht="12.75" hidden="1"/>
    <row r="1096" ht="12.75" hidden="1"/>
    <row r="1097" ht="12.75" hidden="1"/>
    <row r="1098" ht="12.75" hidden="1"/>
    <row r="1099" ht="12.75" hidden="1"/>
    <row r="1100" ht="12.75" hidden="1"/>
    <row r="1101" ht="12.75" hidden="1"/>
    <row r="1102" ht="12.75" hidden="1"/>
    <row r="1103" ht="12.75" hidden="1"/>
    <row r="1104" ht="12.75" hidden="1"/>
    <row r="1105" ht="12.75" hidden="1"/>
    <row r="1106" ht="12.75" hidden="1"/>
    <row r="1107" ht="12.75" hidden="1"/>
    <row r="1108" ht="12.75" hidden="1"/>
    <row r="1109" ht="12.75" hidden="1"/>
    <row r="1110" ht="12.75" hidden="1"/>
    <row r="1111" ht="12.75" hidden="1"/>
    <row r="1112" ht="12.75" hidden="1"/>
    <row r="1113" ht="12.75" hidden="1"/>
    <row r="1114" ht="12.75" hidden="1"/>
    <row r="1115" ht="12.75" hidden="1"/>
    <row r="1116" ht="12.75" hidden="1"/>
    <row r="1117" ht="12.75" hidden="1"/>
    <row r="1118" ht="12.75" hidden="1"/>
    <row r="1119" ht="12.75" hidden="1"/>
    <row r="1120" ht="12.75" hidden="1"/>
    <row r="1121" ht="12.75" hidden="1"/>
    <row r="1122" ht="12.75" hidden="1"/>
    <row r="1123" ht="12.75" hidden="1"/>
    <row r="1124" ht="12.75" hidden="1"/>
    <row r="1125" ht="12.75" hidden="1"/>
    <row r="1126" ht="12.75" hidden="1"/>
    <row r="1127" ht="12.75" hidden="1"/>
    <row r="1128" ht="12.75" hidden="1"/>
    <row r="1129" ht="12.75" hidden="1"/>
    <row r="1130" ht="12.75" hidden="1"/>
    <row r="1131" ht="12.75" hidden="1"/>
    <row r="1132" ht="12.75" hidden="1"/>
    <row r="1133" ht="12.75" hidden="1"/>
    <row r="1134" ht="12.75" hidden="1"/>
    <row r="1135" ht="12.75" hidden="1"/>
    <row r="1136" ht="12.75" hidden="1"/>
    <row r="1137" ht="12.75" hidden="1"/>
    <row r="1138" ht="12.75" hidden="1"/>
    <row r="1139" ht="12.75" hidden="1"/>
    <row r="1140" ht="12.75" hidden="1"/>
    <row r="1141" ht="12.75" hidden="1"/>
    <row r="1142" ht="12.75" hidden="1"/>
    <row r="1143" ht="12.75" hidden="1"/>
    <row r="1144" ht="12.75" hidden="1"/>
    <row r="1145" ht="12.75" hidden="1"/>
    <row r="1146" ht="12.75" hidden="1"/>
    <row r="1147" ht="12.75" hidden="1"/>
    <row r="1148" ht="12.75" hidden="1"/>
    <row r="1149" ht="12.75" hidden="1"/>
    <row r="1150" ht="12.75" hidden="1"/>
    <row r="1151" ht="12.75" hidden="1"/>
    <row r="1152" ht="12.75" hidden="1"/>
    <row r="1153" ht="12.75" hidden="1"/>
    <row r="1154" ht="12.75" hidden="1"/>
    <row r="1155" ht="12.75" hidden="1"/>
    <row r="1156" ht="12.75" hidden="1"/>
    <row r="1157" ht="12.75" hidden="1"/>
    <row r="1158" ht="12.75" hidden="1"/>
    <row r="1159" ht="12.75" hidden="1"/>
    <row r="1160" ht="12.75" hidden="1"/>
    <row r="1161" ht="12.75" hidden="1"/>
    <row r="1162" ht="12.75" hidden="1"/>
    <row r="1163" ht="12.75" hidden="1"/>
    <row r="1164" ht="12.75" hidden="1"/>
    <row r="1165" ht="12.75" hidden="1"/>
    <row r="1166" ht="12.75" hidden="1"/>
    <row r="1167" ht="12.75" hidden="1"/>
    <row r="1168" ht="12.75" hidden="1"/>
    <row r="1169" ht="12.75" hidden="1"/>
    <row r="1170" ht="12.75" hidden="1"/>
    <row r="1171" ht="12.75" hidden="1"/>
    <row r="1172" ht="12.75" hidden="1"/>
    <row r="1173" ht="12.75" hidden="1"/>
    <row r="1174" ht="12.75" hidden="1"/>
    <row r="1175" ht="12.75" hidden="1"/>
    <row r="1176" ht="12.75" hidden="1"/>
    <row r="1177" ht="12.75" hidden="1"/>
    <row r="1178" ht="12.75" hidden="1"/>
    <row r="1179" ht="12.75" hidden="1"/>
    <row r="1180" ht="12.75" hidden="1"/>
    <row r="1181" ht="12.75" hidden="1"/>
    <row r="1182" ht="12.75" hidden="1"/>
    <row r="1183" ht="12.75" hidden="1"/>
    <row r="1184" ht="12.75" hidden="1"/>
    <row r="1185" ht="12.75" hidden="1"/>
    <row r="1186" ht="12.75" hidden="1"/>
    <row r="1187" ht="12.75" hidden="1"/>
    <row r="1188" ht="12.75" hidden="1"/>
    <row r="1189" ht="12.75" hidden="1"/>
    <row r="1190" ht="12.75" hidden="1"/>
    <row r="1191" ht="12.75" hidden="1"/>
    <row r="1192" ht="12.75" hidden="1"/>
    <row r="1193" ht="12.75" hidden="1"/>
    <row r="1194" ht="12.75" hidden="1"/>
    <row r="1195" ht="12.75" hidden="1"/>
    <row r="1196" ht="12.75" hidden="1"/>
    <row r="1197" ht="12.75" hidden="1"/>
    <row r="1198" ht="12.75" hidden="1"/>
    <row r="1199" ht="12.75" hidden="1"/>
    <row r="1200" ht="12.75" hidden="1"/>
    <row r="1201" ht="12.75" hidden="1"/>
    <row r="1202" ht="12.75" hidden="1"/>
    <row r="1203" ht="12.75" hidden="1"/>
    <row r="1204" ht="12.75" hidden="1"/>
    <row r="1205" ht="12.75" hidden="1"/>
    <row r="1206" ht="12.75" hidden="1"/>
    <row r="1207" ht="12.75" hidden="1"/>
    <row r="1208" ht="12.75" hidden="1"/>
    <row r="1209" ht="12.75" hidden="1"/>
    <row r="1210" ht="12.75" hidden="1"/>
    <row r="1211" ht="12.75" hidden="1"/>
    <row r="1212" ht="12.75" hidden="1"/>
    <row r="1213" ht="12.75" hidden="1"/>
    <row r="1214" ht="12.75" hidden="1"/>
    <row r="1215" ht="12.75" hidden="1"/>
    <row r="1216" ht="12.75" hidden="1"/>
    <row r="1217" ht="12.75" hidden="1"/>
    <row r="1218" ht="12.75" hidden="1"/>
    <row r="1219" ht="12.75" hidden="1"/>
    <row r="1220" ht="12.75" hidden="1"/>
    <row r="1221" ht="12.75" hidden="1"/>
    <row r="1222" ht="12.75" hidden="1"/>
    <row r="1223" ht="12.75" hidden="1"/>
    <row r="1224" ht="12.75" hidden="1"/>
    <row r="1225" ht="12.75" hidden="1"/>
    <row r="1226" ht="12.75" hidden="1"/>
    <row r="1227" ht="12.75" hidden="1"/>
    <row r="1228" ht="12.75" hidden="1"/>
    <row r="1229" ht="12.75" hidden="1"/>
    <row r="1230" ht="12.75" hidden="1"/>
    <row r="1231" ht="12.75" hidden="1"/>
    <row r="1232" ht="12.75" hidden="1"/>
    <row r="1233" ht="12.75" hidden="1"/>
    <row r="1234" ht="12.75" hidden="1"/>
    <row r="1235" ht="12.75" hidden="1"/>
    <row r="1236" ht="12.75" hidden="1"/>
    <row r="1237" ht="12.75" hidden="1"/>
    <row r="1238" ht="12.75" hidden="1"/>
    <row r="1239" ht="12.75" hidden="1"/>
    <row r="1240" ht="12.75" hidden="1"/>
    <row r="1241" ht="12.75" hidden="1"/>
    <row r="1242" ht="12.75" hidden="1"/>
    <row r="1243" ht="12.75" hidden="1"/>
    <row r="1244" ht="12.75" hidden="1"/>
    <row r="1245" ht="12.75" hidden="1"/>
    <row r="1246" ht="12.75" hidden="1"/>
    <row r="1247" ht="12.75" hidden="1"/>
    <row r="1248" ht="12.75" hidden="1"/>
    <row r="1249" ht="12.75" hidden="1"/>
    <row r="1250" ht="12.75" hidden="1"/>
    <row r="1251" ht="12.75" hidden="1"/>
    <row r="1252" ht="12.75" hidden="1"/>
    <row r="1253" ht="12.75" hidden="1"/>
    <row r="1254" ht="12.75" hidden="1"/>
    <row r="1255" ht="12.75" hidden="1"/>
    <row r="1256" ht="12.75" hidden="1"/>
    <row r="1257" ht="12.75" hidden="1"/>
    <row r="1258" ht="12.75" hidden="1"/>
    <row r="1259" ht="12.75" hidden="1"/>
    <row r="1260" ht="12.75" hidden="1"/>
    <row r="1261" ht="12.75" hidden="1"/>
    <row r="1262" ht="12.75" hidden="1"/>
    <row r="1263" ht="12.75" hidden="1"/>
    <row r="1264" ht="12.75" hidden="1"/>
    <row r="1265" ht="12.75" hidden="1"/>
    <row r="1266" ht="12.75" hidden="1"/>
    <row r="1267" ht="12.75" hidden="1"/>
    <row r="1268" ht="12.75" hidden="1"/>
    <row r="1269" ht="12.75" hidden="1"/>
    <row r="1270" ht="12.75" hidden="1"/>
    <row r="1271" ht="12.75" hidden="1"/>
    <row r="1272" ht="12.75" hidden="1"/>
    <row r="1273" ht="12.75" hidden="1"/>
    <row r="1274" ht="12.75" hidden="1"/>
    <row r="1275" ht="12.75" hidden="1"/>
    <row r="1276" ht="12.75" hidden="1"/>
    <row r="1277" ht="12.75" hidden="1"/>
    <row r="1278" ht="12.75" hidden="1"/>
    <row r="1279" ht="12.75" hidden="1"/>
    <row r="1280" ht="12.75" hidden="1"/>
    <row r="1281" ht="12.75" hidden="1"/>
    <row r="1282" ht="12.75" hidden="1"/>
    <row r="1283" ht="12.75" hidden="1"/>
    <row r="1284" ht="12.75" hidden="1"/>
    <row r="1285" ht="12.75" hidden="1"/>
    <row r="1286" ht="12.75" hidden="1"/>
    <row r="1287" ht="12.75" hidden="1"/>
    <row r="1288" ht="12.75" hidden="1"/>
    <row r="1289" ht="12.75" hidden="1"/>
    <row r="1290" ht="12.75" hidden="1"/>
    <row r="1291" ht="12.75" hidden="1"/>
    <row r="1292" ht="12.75" hidden="1"/>
    <row r="1293" ht="12.75" hidden="1"/>
    <row r="1294" ht="12.75" hidden="1"/>
    <row r="1295" ht="12.75" hidden="1"/>
    <row r="1296" ht="12.75" hidden="1"/>
    <row r="1297" ht="12.75" hidden="1"/>
    <row r="1298" ht="12.75" hidden="1"/>
    <row r="1299" ht="12.75" hidden="1"/>
    <row r="1300" ht="12.75" hidden="1"/>
    <row r="1301" ht="12.75" hidden="1"/>
    <row r="1302" ht="12.75" hidden="1"/>
    <row r="1303" ht="12.75" hidden="1"/>
    <row r="1304" ht="12.75" hidden="1"/>
    <row r="1305" ht="12.75" hidden="1"/>
    <row r="1306" ht="12.75" hidden="1"/>
    <row r="1307" ht="12.75" hidden="1"/>
    <row r="1308" ht="12.75" hidden="1"/>
    <row r="1309" ht="12.75" hidden="1"/>
    <row r="1310" ht="12.75" hidden="1"/>
    <row r="1311" ht="12.75" hidden="1"/>
    <row r="1312" ht="12.75" hidden="1"/>
    <row r="1313" ht="12.75" hidden="1"/>
    <row r="1314" ht="12.75" hidden="1"/>
    <row r="1315" ht="12.75" hidden="1"/>
    <row r="1316" ht="12.75" hidden="1"/>
    <row r="1317" ht="12.75" hidden="1"/>
    <row r="1318" ht="12.75" hidden="1"/>
    <row r="1319" ht="12.75" hidden="1"/>
    <row r="1320" ht="12.75" hidden="1"/>
    <row r="1321" ht="12.75" hidden="1"/>
    <row r="1322" ht="12.75" hidden="1"/>
    <row r="1323" ht="12.75" hidden="1"/>
    <row r="1324" ht="12.75" hidden="1"/>
    <row r="1325" ht="12.75" hidden="1"/>
    <row r="1326" ht="12.75" hidden="1"/>
    <row r="1327" ht="12.75" hidden="1"/>
    <row r="1328" ht="12.75" hidden="1"/>
    <row r="1329" ht="12.75" hidden="1"/>
    <row r="1330" ht="12.75" hidden="1"/>
    <row r="1331" ht="12.75" hidden="1"/>
    <row r="1332" ht="12.75" hidden="1"/>
    <row r="1333" ht="12.75" hidden="1"/>
    <row r="1334" ht="12.75" hidden="1"/>
    <row r="1335" ht="12.75" hidden="1"/>
    <row r="1336" ht="12.75" hidden="1"/>
    <row r="1337" ht="12.75" hidden="1"/>
    <row r="1338" ht="12.75" hidden="1"/>
    <row r="1339" ht="12.75" hidden="1"/>
    <row r="1340" ht="12.75" hidden="1"/>
    <row r="1341" ht="12.75" hidden="1"/>
    <row r="1342" ht="12.75" hidden="1"/>
    <row r="1343" ht="12.75" hidden="1"/>
    <row r="1344" ht="12.75" hidden="1"/>
    <row r="1345" ht="12.75" hidden="1"/>
    <row r="1346" ht="12.75" hidden="1"/>
    <row r="1347" ht="12.75" hidden="1"/>
    <row r="1348" ht="12.75" hidden="1"/>
    <row r="1349" ht="12.75" hidden="1"/>
    <row r="1350" ht="12.75" hidden="1"/>
    <row r="1351" ht="12.75" hidden="1"/>
    <row r="1352" ht="12.75" hidden="1"/>
    <row r="1353" ht="12.75" hidden="1"/>
    <row r="1354" ht="12.75" hidden="1"/>
    <row r="1355" ht="12.75" hidden="1"/>
    <row r="1356" ht="12.75" hidden="1"/>
    <row r="1357" ht="12.75" hidden="1"/>
    <row r="1358" ht="12.75" hidden="1"/>
    <row r="1359" ht="12.75" hidden="1"/>
    <row r="1360" ht="12.75" hidden="1"/>
    <row r="1361" ht="12.75" hidden="1"/>
    <row r="1362" ht="12.75" hidden="1"/>
    <row r="1363" ht="12.75" hidden="1"/>
    <row r="1364" ht="12.75" hidden="1"/>
    <row r="1365" ht="12.75" hidden="1"/>
    <row r="1366" ht="12.75" hidden="1"/>
    <row r="1367" ht="12.75" hidden="1"/>
    <row r="1368" ht="12.75" hidden="1"/>
    <row r="1369" ht="12.75" hidden="1"/>
    <row r="1370" ht="12.75" hidden="1"/>
    <row r="1371" ht="12.75" hidden="1"/>
    <row r="1372" ht="12.75" hidden="1"/>
    <row r="1373" ht="12.75" hidden="1"/>
    <row r="1374" ht="12.75" hidden="1"/>
    <row r="1375" ht="12.75" hidden="1"/>
    <row r="1376" ht="12.75" hidden="1"/>
    <row r="1377" ht="12.75" hidden="1"/>
    <row r="1378" ht="12.75" hidden="1"/>
    <row r="1379" ht="12.75" hidden="1"/>
    <row r="1380" ht="12.75" hidden="1"/>
    <row r="1381" ht="12.75" hidden="1"/>
    <row r="1382" ht="12.75" hidden="1"/>
    <row r="1383" ht="12.75" hidden="1"/>
    <row r="1384" ht="12.75" hidden="1"/>
    <row r="1385" ht="12.75" hidden="1"/>
    <row r="1386" ht="12.75" hidden="1"/>
    <row r="1387" ht="12.75" hidden="1"/>
    <row r="1388" ht="12.75" hidden="1"/>
    <row r="1389" ht="12.75" hidden="1"/>
    <row r="1390" ht="12.75" hidden="1"/>
    <row r="1391" ht="12.75" hidden="1"/>
    <row r="1392" ht="12.75" hidden="1"/>
    <row r="1393" ht="12.75" hidden="1"/>
    <row r="1394" ht="12.75" hidden="1"/>
    <row r="1395" ht="12.75" hidden="1"/>
    <row r="1396" ht="12.75" hidden="1"/>
    <row r="1397" ht="12.75" hidden="1"/>
    <row r="1398" ht="12.75" hidden="1"/>
    <row r="1399" ht="12.75" hidden="1"/>
    <row r="1400" ht="12.75" hidden="1"/>
    <row r="1401" ht="12.75" hidden="1"/>
    <row r="1402" ht="12.75" hidden="1"/>
    <row r="1403" ht="12.75" hidden="1"/>
    <row r="1404" ht="12.75" hidden="1"/>
    <row r="1405" ht="12.75" hidden="1"/>
    <row r="1406" ht="12.75" hidden="1"/>
    <row r="1407" ht="12.75" hidden="1"/>
    <row r="1408" ht="12.75" hidden="1"/>
    <row r="1409" ht="12.75" hidden="1"/>
    <row r="1410" ht="12.75" hidden="1"/>
    <row r="1411" ht="12.75" hidden="1"/>
    <row r="1412" ht="12.75" hidden="1"/>
    <row r="1413" ht="12.75" hidden="1"/>
    <row r="1414" ht="12.75" hidden="1"/>
    <row r="1415" ht="12.75" hidden="1"/>
    <row r="1416" ht="12.75" hidden="1"/>
    <row r="1417" ht="12.75" hidden="1"/>
    <row r="1418" ht="12.75" hidden="1"/>
    <row r="1419" ht="12.75" hidden="1"/>
    <row r="1420" ht="12.75" hidden="1"/>
    <row r="1421" ht="12.75" hidden="1"/>
    <row r="1422" ht="12.75" hidden="1"/>
    <row r="1423" ht="12.75" hidden="1"/>
    <row r="1424" ht="12.75" hidden="1"/>
    <row r="1425" ht="12.75" hidden="1"/>
    <row r="1426" ht="12.75" hidden="1"/>
    <row r="1427" ht="12.75" hidden="1"/>
    <row r="1428" ht="12.75" hidden="1"/>
    <row r="1429" ht="12.75" hidden="1"/>
    <row r="1430" ht="12.75" hidden="1"/>
    <row r="1431" ht="12.75" hidden="1"/>
    <row r="1432" ht="12.75" hidden="1"/>
    <row r="1433" ht="12.75" hidden="1"/>
    <row r="1434" ht="12.75" hidden="1"/>
    <row r="1435" ht="12.75" hidden="1"/>
    <row r="1436" ht="12.75" hidden="1"/>
    <row r="1437" ht="12.75" hidden="1"/>
    <row r="1438" ht="12.75" hidden="1"/>
    <row r="1439" ht="12.75" hidden="1"/>
    <row r="1440" ht="12.75" hidden="1"/>
    <row r="1441" ht="12.75" hidden="1"/>
    <row r="1442" ht="12.75" hidden="1"/>
    <row r="1443" ht="12.75" hidden="1"/>
    <row r="1444" ht="12.75" hidden="1"/>
    <row r="1445" ht="12.75" hidden="1"/>
    <row r="1446" ht="12.75" hidden="1"/>
    <row r="1447" ht="12.75" hidden="1"/>
    <row r="1448" ht="12.75" hidden="1"/>
    <row r="1449" ht="12.75" hidden="1"/>
    <row r="1450" ht="12.75" hidden="1"/>
    <row r="1451" ht="12.75" hidden="1"/>
    <row r="1452" ht="12.75" hidden="1"/>
    <row r="1453" ht="12.75" hidden="1"/>
    <row r="1454" ht="12.75" hidden="1"/>
    <row r="1455" ht="12.75" hidden="1"/>
    <row r="1456" ht="12.75" hidden="1"/>
    <row r="1457" ht="12.75" hidden="1"/>
    <row r="1458" ht="12.75" hidden="1"/>
    <row r="1459" ht="12.75" hidden="1"/>
    <row r="1460" ht="12.75" hidden="1"/>
    <row r="1461" ht="12.75" hidden="1"/>
    <row r="1462" ht="12.75" hidden="1"/>
    <row r="1463" ht="12.75" hidden="1"/>
    <row r="1464" ht="12.75" hidden="1"/>
    <row r="1465" ht="12.75" hidden="1"/>
    <row r="1466" ht="12.75" hidden="1"/>
    <row r="1467" ht="12.75" hidden="1"/>
    <row r="1468" ht="12.75" hidden="1"/>
    <row r="1469" ht="12.75" hidden="1"/>
    <row r="1470" ht="12.75" hidden="1"/>
    <row r="1471" ht="12.75" hidden="1"/>
    <row r="1472" ht="12.75" hidden="1"/>
    <row r="1473" ht="12.75" hidden="1"/>
    <row r="1474" ht="12.75" hidden="1"/>
    <row r="1475" ht="12.75" hidden="1"/>
    <row r="1476" ht="12.75" hidden="1"/>
    <row r="1477" ht="12.75" hidden="1"/>
    <row r="1478" ht="12.75" hidden="1"/>
    <row r="1479" ht="12.75" hidden="1"/>
    <row r="1480" ht="12.75" hidden="1"/>
    <row r="1481" ht="12.75" hidden="1"/>
    <row r="1482" ht="12.75" hidden="1"/>
    <row r="1483" ht="12.75" hidden="1"/>
    <row r="1484" ht="12.75" hidden="1"/>
    <row r="1485" ht="12.75" hidden="1"/>
    <row r="1486" ht="12.75" hidden="1"/>
    <row r="1487" ht="12.75" hidden="1"/>
    <row r="1488" ht="12.75" hidden="1"/>
    <row r="1489" ht="12.75" hidden="1"/>
    <row r="1490" ht="12.75" hidden="1"/>
    <row r="1491" ht="12.75" hidden="1"/>
    <row r="1492" ht="12.75" hidden="1"/>
    <row r="1493" ht="12.75" hidden="1"/>
    <row r="1494" ht="12.75" hidden="1"/>
    <row r="1495" ht="12.75" hidden="1"/>
    <row r="1496" ht="12.75" hidden="1"/>
    <row r="1497" ht="12.75" hidden="1"/>
    <row r="1498" ht="12.75" hidden="1"/>
    <row r="1499" ht="12.75" hidden="1"/>
    <row r="1500" ht="12.75" hidden="1"/>
    <row r="1501" ht="12.75" hidden="1"/>
    <row r="1502" ht="12.75" hidden="1"/>
    <row r="1503" ht="12.75" hidden="1"/>
    <row r="1504" ht="12.75" hidden="1"/>
    <row r="1505" ht="12.75" hidden="1"/>
    <row r="1506" ht="12.75" hidden="1"/>
    <row r="1507" ht="12.75" hidden="1"/>
    <row r="1508" ht="12.75" hidden="1"/>
    <row r="1509" ht="12.75" hidden="1"/>
    <row r="1510" ht="12.75" hidden="1"/>
    <row r="1511" ht="12.75" hidden="1"/>
    <row r="1512" ht="12.75" hidden="1"/>
    <row r="1513" ht="12.75" hidden="1"/>
    <row r="1514" ht="12.75" hidden="1"/>
    <row r="1515" ht="12.75" hidden="1"/>
    <row r="1516" ht="12.75" hidden="1"/>
    <row r="1517" ht="12.75" hidden="1"/>
    <row r="1518" ht="12.75" hidden="1"/>
    <row r="1519" ht="12.75" hidden="1"/>
    <row r="1520" ht="12.75" hidden="1"/>
    <row r="1521" ht="12.75" hidden="1"/>
    <row r="1522" ht="12.75" hidden="1"/>
    <row r="1523" ht="12.75" hidden="1"/>
    <row r="1524" ht="12.75" hidden="1"/>
    <row r="1525" ht="12.75" hidden="1"/>
    <row r="1526" ht="12.75" hidden="1"/>
    <row r="1527" ht="12.75" hidden="1"/>
    <row r="1528" ht="12.75" hidden="1"/>
    <row r="1529" ht="12.75" hidden="1"/>
    <row r="1530" ht="12.75" hidden="1"/>
    <row r="1531" ht="12.75" hidden="1"/>
    <row r="1532" ht="12.75" hidden="1"/>
    <row r="1533" ht="12.75" hidden="1"/>
    <row r="1534" ht="12.75" hidden="1"/>
    <row r="1535" ht="12.75" hidden="1"/>
    <row r="1536" ht="12.75" hidden="1"/>
    <row r="1537" ht="12.75" hidden="1"/>
    <row r="1538" ht="12.75" hidden="1"/>
    <row r="1539" ht="12.75" hidden="1"/>
    <row r="1540" ht="12.75" hidden="1"/>
    <row r="1541" ht="12.75" hidden="1"/>
    <row r="1542" ht="12.75" hidden="1"/>
    <row r="1543" ht="12.75" hidden="1"/>
    <row r="1544" ht="12.75" hidden="1"/>
    <row r="1545" ht="12.75" hidden="1"/>
    <row r="1546" ht="12.75" hidden="1"/>
    <row r="1547" ht="12.75" hidden="1"/>
    <row r="1548" ht="12.75" hidden="1"/>
    <row r="1549" ht="12.75" hidden="1"/>
    <row r="1550" ht="12.75" hidden="1"/>
    <row r="1551" ht="12.75" hidden="1"/>
    <row r="1552" ht="12.75" hidden="1"/>
    <row r="1553" ht="12.75" hidden="1"/>
    <row r="1554" ht="12.75" hidden="1"/>
    <row r="1555" ht="12.75" hidden="1"/>
    <row r="1556" ht="12.75" hidden="1"/>
    <row r="1557" ht="12.75" hidden="1"/>
    <row r="1558" ht="12.75" hidden="1"/>
    <row r="1559" ht="12.75" hidden="1"/>
    <row r="1560" ht="12.75" hidden="1"/>
    <row r="1561" ht="12.75" hidden="1"/>
    <row r="1562" ht="12.75" hidden="1"/>
    <row r="1563" ht="12.75" hidden="1"/>
    <row r="1564" ht="12.75" hidden="1"/>
    <row r="1565" ht="12.75" hidden="1"/>
    <row r="1566" ht="12.75" hidden="1"/>
    <row r="1567" ht="12.75" hidden="1"/>
    <row r="1568" ht="12.75" hidden="1"/>
    <row r="1569" ht="12.75" hidden="1"/>
    <row r="1570" ht="12.75" hidden="1"/>
    <row r="1571" ht="12.75" hidden="1"/>
    <row r="1572" ht="12.75" hidden="1"/>
    <row r="1573" ht="12.75" hidden="1"/>
    <row r="1574" ht="12.75" hidden="1"/>
    <row r="1575" ht="12.75" hidden="1"/>
    <row r="1576" ht="12.75" hidden="1"/>
    <row r="1577" ht="12.75" hidden="1"/>
    <row r="1578" ht="12.75" hidden="1"/>
    <row r="1579" ht="12.75" hidden="1"/>
    <row r="1580" ht="12.75" hidden="1"/>
    <row r="1581" ht="12.75" hidden="1"/>
    <row r="1582" ht="12.75" hidden="1"/>
    <row r="1583" ht="12.75" hidden="1"/>
    <row r="1584" ht="12.75" hidden="1"/>
    <row r="1585" ht="12.75" hidden="1"/>
    <row r="1586" ht="12.75" hidden="1"/>
    <row r="1587" ht="12.75" hidden="1"/>
    <row r="1588" ht="12.75" hidden="1"/>
    <row r="1589" ht="12.75" hidden="1"/>
    <row r="1590" ht="12.75" hidden="1"/>
    <row r="1591" ht="12.75" hidden="1"/>
    <row r="1592" ht="12.75" hidden="1"/>
    <row r="1593" ht="12.75" hidden="1"/>
    <row r="1594" ht="12.75" hidden="1"/>
    <row r="1595" ht="12.75" hidden="1"/>
    <row r="1596" ht="12.75" hidden="1"/>
    <row r="1597" ht="12.75" hidden="1"/>
    <row r="1598" ht="12.75" hidden="1"/>
    <row r="1599" ht="12.75" hidden="1"/>
    <row r="1600" ht="12.75" hidden="1"/>
    <row r="1601" ht="12.75" hidden="1"/>
    <row r="1602" ht="12.75" hidden="1"/>
    <row r="1603" ht="12.75" hidden="1"/>
    <row r="1604" ht="12.75" hidden="1"/>
    <row r="1605" ht="12.75" hidden="1"/>
    <row r="1606" ht="12.75" hidden="1"/>
    <row r="1607" ht="12.75" hidden="1"/>
    <row r="1608" ht="12.75" hidden="1"/>
    <row r="1609" ht="12.75" hidden="1"/>
    <row r="1610" ht="12.75" hidden="1"/>
    <row r="1611" ht="12.75" hidden="1"/>
    <row r="1612" ht="12.75" hidden="1"/>
    <row r="1613" ht="12.75" hidden="1"/>
    <row r="1614" ht="12.75" hidden="1"/>
    <row r="1615" ht="12.75" hidden="1"/>
    <row r="1616" ht="12.75" hidden="1"/>
    <row r="1617" ht="12.75" hidden="1"/>
    <row r="1618" ht="12.75" hidden="1"/>
    <row r="1619" ht="12.75" hidden="1"/>
    <row r="1620" ht="12.75" hidden="1"/>
    <row r="1621" ht="12.75" hidden="1"/>
    <row r="1622" ht="12.75" hidden="1"/>
    <row r="1623" ht="12.75" hidden="1"/>
    <row r="1624" ht="12.75" hidden="1"/>
    <row r="1625" ht="12.75" hidden="1"/>
    <row r="1626" ht="12.75" hidden="1"/>
    <row r="1627" ht="12.75" hidden="1"/>
    <row r="1628" ht="12.75" hidden="1"/>
    <row r="1629" ht="12.75" hidden="1"/>
    <row r="1630" ht="12.75" hidden="1"/>
    <row r="1631" ht="12.75" hidden="1"/>
    <row r="1632" ht="12.75" hidden="1"/>
    <row r="1633" ht="12.75" hidden="1"/>
    <row r="1634" ht="12.75" hidden="1"/>
    <row r="1635" ht="12.75" hidden="1"/>
    <row r="1636" ht="12.75" hidden="1"/>
    <row r="1637" ht="12.75" hidden="1"/>
    <row r="1638" ht="12.75" hidden="1"/>
    <row r="1639" ht="12.75" hidden="1"/>
    <row r="1640" ht="12.75" hidden="1"/>
    <row r="1641" ht="12.75" hidden="1"/>
    <row r="1642" ht="12.75" hidden="1"/>
    <row r="1643" ht="12.75" hidden="1"/>
    <row r="1644" ht="12.75" hidden="1"/>
    <row r="1645" ht="12.75" hidden="1"/>
    <row r="1646" ht="12.75" hidden="1"/>
    <row r="1647" ht="12.75" hidden="1"/>
    <row r="1648" ht="12.75" hidden="1"/>
    <row r="1649" ht="12.75" hidden="1"/>
    <row r="1650" ht="12.75" hidden="1"/>
    <row r="1651" ht="12.75" hidden="1"/>
    <row r="1652" ht="12.75" hidden="1"/>
    <row r="1653" ht="12.75" hidden="1"/>
    <row r="1654" ht="12.75" hidden="1"/>
    <row r="1655" ht="12.75" hidden="1"/>
    <row r="1656" ht="12.75" hidden="1"/>
    <row r="1657" ht="12.75" hidden="1"/>
    <row r="1658" ht="12.75" hidden="1"/>
    <row r="1659" ht="12.75" hidden="1"/>
    <row r="1660" ht="12.75" hidden="1"/>
    <row r="1661" ht="12.75" hidden="1"/>
    <row r="1662" ht="12.75" hidden="1"/>
    <row r="1663" ht="12.75" hidden="1"/>
    <row r="1664" ht="12.75" hidden="1"/>
    <row r="1665" ht="12.75" hidden="1"/>
    <row r="1666" ht="12.75" hidden="1"/>
    <row r="1667" ht="12.75" hidden="1"/>
    <row r="1668" ht="12.75" hidden="1"/>
    <row r="1669" ht="12.75" hidden="1"/>
    <row r="1670" ht="12.75" hidden="1"/>
    <row r="1671" ht="12.75" hidden="1"/>
    <row r="1672" ht="12.75" hidden="1"/>
    <row r="1673" ht="12.75" hidden="1"/>
    <row r="1674" ht="12.75" hidden="1"/>
    <row r="1675" ht="12.75" hidden="1"/>
    <row r="1676" ht="12.75" hidden="1"/>
    <row r="1677" ht="12.75" hidden="1"/>
    <row r="1678" ht="12.75" hidden="1"/>
    <row r="1679" ht="12.75" hidden="1"/>
    <row r="1680" ht="12.75" hidden="1"/>
    <row r="1681" ht="12.75" hidden="1"/>
    <row r="1682" ht="12.75" hidden="1"/>
    <row r="1683" ht="12.75" hidden="1"/>
    <row r="1684" ht="12.75" hidden="1"/>
    <row r="1685" ht="12.75" hidden="1"/>
    <row r="1686" ht="12.75" hidden="1"/>
    <row r="1687" ht="12.75" hidden="1"/>
    <row r="1688" ht="12.75" hidden="1"/>
    <row r="1689" ht="12.75" hidden="1"/>
    <row r="1690" ht="12.75" hidden="1"/>
    <row r="1691" ht="12.75" hidden="1"/>
    <row r="1692" ht="12.75" hidden="1"/>
    <row r="1693" ht="12.75" hidden="1"/>
    <row r="1694" ht="12.75" hidden="1"/>
    <row r="1695" ht="12.75" hidden="1"/>
    <row r="1696" ht="12.75" hidden="1"/>
    <row r="1697" ht="12.75" hidden="1"/>
    <row r="1698" ht="12.75" hidden="1"/>
    <row r="1699" ht="12.75" hidden="1"/>
    <row r="1700" ht="12.75" hidden="1"/>
    <row r="1701" ht="12.75" hidden="1"/>
    <row r="1702" ht="12.75" hidden="1"/>
    <row r="1703" ht="12.75" hidden="1"/>
    <row r="1704" ht="12.75" hidden="1"/>
    <row r="1705" ht="12.75" hidden="1"/>
    <row r="1706" ht="12.75" hidden="1"/>
    <row r="1707" ht="12.75" hidden="1"/>
    <row r="1708" ht="12.75" hidden="1"/>
    <row r="1709" ht="12.75" hidden="1"/>
    <row r="1710" ht="12.75" hidden="1"/>
    <row r="1711" ht="12.75" hidden="1"/>
    <row r="1712" ht="12.75" hidden="1"/>
    <row r="1713" ht="12.75" hidden="1"/>
    <row r="1714" ht="12.75" hidden="1"/>
    <row r="1715" ht="12.75" hidden="1"/>
    <row r="1716" ht="12.75" hidden="1"/>
    <row r="1717" ht="12.75" hidden="1"/>
    <row r="1718" ht="12.75" hidden="1"/>
    <row r="1719" ht="12.75" hidden="1"/>
    <row r="1720" ht="12.75" hidden="1"/>
    <row r="1721" ht="12.75" hidden="1"/>
    <row r="1722" ht="12.75" hidden="1"/>
    <row r="1723" ht="12.75" hidden="1"/>
    <row r="1724" ht="12.75" hidden="1"/>
    <row r="1725" ht="12.75" hidden="1"/>
    <row r="1726" ht="12.75" hidden="1"/>
    <row r="1727" ht="12.75" hidden="1"/>
    <row r="1728" ht="12.75" hidden="1"/>
    <row r="1729" ht="12.75" hidden="1"/>
    <row r="1730" ht="12.75" hidden="1"/>
    <row r="1731" ht="12.75" hidden="1"/>
    <row r="1732" ht="12.75" hidden="1"/>
    <row r="1733" ht="12.75" hidden="1"/>
    <row r="1734" ht="12.75" hidden="1"/>
    <row r="1735" ht="12.75" hidden="1"/>
    <row r="1736" ht="12.75" hidden="1"/>
    <row r="1737" ht="12.75" hidden="1"/>
    <row r="1738" ht="12.75" hidden="1"/>
    <row r="1739" ht="12.75" hidden="1"/>
    <row r="1740" ht="12.75" hidden="1"/>
    <row r="1741" ht="12.75" hidden="1"/>
    <row r="1742" ht="12.75" hidden="1"/>
    <row r="1743" ht="12.75" hidden="1"/>
    <row r="1744" ht="12.75" hidden="1"/>
    <row r="1745" ht="12.75" hidden="1"/>
    <row r="1746" ht="12.75" hidden="1"/>
    <row r="1747" ht="12.75" hidden="1"/>
    <row r="1748" ht="12.75" hidden="1"/>
    <row r="1749" ht="12.75" hidden="1"/>
    <row r="1750" ht="12.75" hidden="1"/>
    <row r="1751" ht="12.75" hidden="1"/>
    <row r="1752" ht="12.75" hidden="1"/>
    <row r="1753" ht="12.75" hidden="1"/>
    <row r="1754" ht="12.75" hidden="1"/>
    <row r="1755" ht="12.75" hidden="1"/>
    <row r="1756" ht="12.75" hidden="1"/>
    <row r="1757" ht="12.75" hidden="1"/>
    <row r="1758" ht="12.75" hidden="1"/>
    <row r="1759" ht="12.75" hidden="1"/>
    <row r="1760" ht="12.75" hidden="1"/>
    <row r="1761" ht="12.75" hidden="1"/>
    <row r="1762" ht="12.75" hidden="1"/>
    <row r="1763" ht="12.75" hidden="1"/>
    <row r="1764" ht="12.75" hidden="1"/>
    <row r="1765" ht="12.75" hidden="1"/>
    <row r="1766" ht="12.75" hidden="1"/>
    <row r="1767" ht="12.75" hidden="1"/>
    <row r="1768" ht="12.75" hidden="1"/>
    <row r="1769" ht="12.75" hidden="1"/>
    <row r="1770" ht="12.75" hidden="1"/>
    <row r="1771" ht="12.75" hidden="1"/>
    <row r="1772" ht="12.75" hidden="1"/>
    <row r="1773" ht="12.75" hidden="1"/>
    <row r="1774" ht="12.75" hidden="1"/>
    <row r="1775" ht="12.75" hidden="1"/>
    <row r="1776" ht="12.75" hidden="1"/>
    <row r="1777" ht="12.75" hidden="1"/>
    <row r="1778" ht="12.75" hidden="1"/>
    <row r="1779" ht="12.75" hidden="1"/>
    <row r="1780" ht="12.75" hidden="1"/>
    <row r="1781" ht="12.75" hidden="1"/>
    <row r="1782" ht="12.75" hidden="1"/>
    <row r="1783" ht="12.75" hidden="1"/>
    <row r="1784" ht="12.75" hidden="1"/>
    <row r="1785" ht="12.75" hidden="1"/>
    <row r="1786" ht="12.75" hidden="1"/>
    <row r="1787" ht="12.75" hidden="1"/>
    <row r="1788" ht="12.75" hidden="1"/>
    <row r="1789" ht="12.75" hidden="1"/>
    <row r="1790" ht="12.75" hidden="1"/>
    <row r="1791" ht="12.75" hidden="1"/>
    <row r="1792" ht="12.75" hidden="1"/>
    <row r="1793" ht="12.75" hidden="1"/>
    <row r="1794" ht="12.75" hidden="1"/>
    <row r="1795" ht="12.75" hidden="1"/>
    <row r="1796" ht="12.75" hidden="1"/>
    <row r="1797" ht="12.75" hidden="1"/>
    <row r="1798" ht="12.75" hidden="1"/>
    <row r="1799" ht="12.75" hidden="1"/>
    <row r="1800" ht="12.75" hidden="1"/>
    <row r="1801" ht="12.75" hidden="1"/>
    <row r="1802" ht="12.75" hidden="1"/>
    <row r="1803" ht="12.75" hidden="1"/>
    <row r="1804" ht="12.75" hidden="1"/>
    <row r="1805" ht="12.75" hidden="1"/>
    <row r="1806" ht="12.75" hidden="1"/>
    <row r="1807" ht="12.75" hidden="1"/>
    <row r="1808" ht="12.75" hidden="1"/>
    <row r="1809" ht="12.75" hidden="1"/>
    <row r="1810" ht="12.75" hidden="1"/>
    <row r="1811" ht="12.75" hidden="1"/>
    <row r="1812" ht="12.75" hidden="1"/>
    <row r="1813" ht="12.75" hidden="1"/>
    <row r="1814" ht="12.75" hidden="1"/>
    <row r="1815" ht="12.75" hidden="1"/>
    <row r="1816" ht="12.75" hidden="1"/>
    <row r="1817" ht="12.75" hidden="1"/>
    <row r="1818" ht="12.75" hidden="1"/>
    <row r="1819" ht="12.75" hidden="1"/>
    <row r="1820" ht="12.75" hidden="1"/>
    <row r="1821" ht="12.75" hidden="1"/>
    <row r="1822" ht="12.75" hidden="1"/>
    <row r="1823" ht="12.75" hidden="1"/>
    <row r="1824" ht="12.75" hidden="1"/>
    <row r="1825" ht="12.75" hidden="1"/>
    <row r="1826" ht="12.75" hidden="1"/>
    <row r="1827" ht="12.75" hidden="1"/>
    <row r="1828" ht="12.75" hidden="1"/>
    <row r="1829" ht="12.75" hidden="1"/>
    <row r="1830" ht="12.75" hidden="1"/>
    <row r="1831" ht="12.75" hidden="1"/>
    <row r="1832" ht="12.75" hidden="1"/>
    <row r="1833" ht="12.75" hidden="1"/>
    <row r="1834" ht="12.75" hidden="1"/>
    <row r="1835" ht="12.75" hidden="1"/>
    <row r="1836" ht="12.75" hidden="1"/>
    <row r="1837" ht="12.75" hidden="1"/>
    <row r="1838" ht="12.75" hidden="1"/>
    <row r="1839" ht="12.75" hidden="1"/>
    <row r="1840" ht="12.75" hidden="1"/>
    <row r="1841" ht="12.75" hidden="1"/>
    <row r="1842" ht="12.75" hidden="1"/>
    <row r="1843" ht="12.75" hidden="1"/>
    <row r="1844" ht="12.75" hidden="1"/>
    <row r="1845" ht="12.75" hidden="1"/>
    <row r="1846" ht="12.75" hidden="1"/>
    <row r="1847" ht="12.75" hidden="1"/>
    <row r="1848" ht="12.75" hidden="1"/>
    <row r="1849" ht="12.75" hidden="1"/>
    <row r="1850" ht="12.75" hidden="1"/>
    <row r="1851" ht="12.75" hidden="1"/>
    <row r="1852" ht="12.75" hidden="1"/>
    <row r="1853" ht="12.75" hidden="1"/>
    <row r="1854" ht="12.75" hidden="1"/>
    <row r="1855" ht="12.75" hidden="1"/>
    <row r="1856" ht="12.75" hidden="1"/>
    <row r="1857" ht="12.75" hidden="1"/>
    <row r="1858" ht="12.75" hidden="1"/>
    <row r="1859" ht="12.75" hidden="1"/>
    <row r="1860" ht="12.75" hidden="1"/>
    <row r="1861" ht="12.75" hidden="1"/>
    <row r="1862" ht="12.75" hidden="1"/>
    <row r="1863" ht="12.75" hidden="1"/>
    <row r="1864" ht="12.75" hidden="1"/>
    <row r="1865" ht="12.75" hidden="1"/>
    <row r="1866" ht="12.75" hidden="1"/>
    <row r="1867" ht="12.75" hidden="1"/>
    <row r="1868" ht="12.75" hidden="1"/>
    <row r="1869" ht="12.75" hidden="1"/>
    <row r="1870" ht="12.75" hidden="1"/>
    <row r="1871" ht="12.75" hidden="1"/>
    <row r="1872" ht="12.75" hidden="1"/>
    <row r="1873" ht="12.75" hidden="1"/>
    <row r="1874" ht="12.75" hidden="1"/>
    <row r="1875" ht="12.75" hidden="1"/>
    <row r="1876" ht="12.75" hidden="1"/>
    <row r="1877" ht="12.75" hidden="1"/>
    <row r="1878" ht="12.75" hidden="1"/>
    <row r="1879" ht="12.75" hidden="1"/>
    <row r="1880" ht="12.75" hidden="1"/>
    <row r="1881" ht="12.75" hidden="1"/>
    <row r="1882" ht="12.75" hidden="1"/>
    <row r="1883" ht="12.75" hidden="1"/>
    <row r="1884" ht="12.75" hidden="1"/>
    <row r="1885" ht="12.75" hidden="1"/>
    <row r="1886" ht="12.75" hidden="1"/>
    <row r="1887" ht="12.75" hidden="1"/>
    <row r="1888" ht="12.75" hidden="1"/>
    <row r="1889" ht="12.75" hidden="1"/>
    <row r="1890" ht="12.75" hidden="1"/>
    <row r="1891" ht="12.75" hidden="1"/>
    <row r="1892" ht="12.75" hidden="1"/>
    <row r="1893" ht="12.75" hidden="1"/>
    <row r="1894" ht="12.75" hidden="1"/>
    <row r="1895" ht="12.75" hidden="1"/>
    <row r="1896" ht="12.75" hidden="1"/>
    <row r="1897" ht="12.75" hidden="1"/>
    <row r="1898" ht="12.75" hidden="1"/>
    <row r="1899" ht="12.75" hidden="1"/>
    <row r="1900" ht="12.75" hidden="1"/>
    <row r="1901" ht="12.75" hidden="1"/>
    <row r="1902" ht="12.75" hidden="1"/>
    <row r="1903" ht="12.75" hidden="1"/>
    <row r="1904" ht="12.75" hidden="1"/>
    <row r="1905" ht="12.75" hidden="1"/>
    <row r="1906" ht="12.75" hidden="1"/>
    <row r="1907" ht="12.75" hidden="1"/>
    <row r="1908" ht="12.75" hidden="1"/>
    <row r="1909" ht="12.75" hidden="1"/>
    <row r="1910" ht="12.75" hidden="1"/>
    <row r="1911" ht="12.75" hidden="1"/>
    <row r="1912" ht="12.75" hidden="1"/>
    <row r="1913" ht="12.75" hidden="1"/>
    <row r="1914" ht="12.75" hidden="1"/>
    <row r="1915" ht="12.75" hidden="1"/>
    <row r="1916" ht="12.75" hidden="1"/>
    <row r="1917" ht="12.75" hidden="1"/>
    <row r="1918" ht="12.75" hidden="1"/>
    <row r="1919" ht="12.75" hidden="1"/>
    <row r="1920" ht="12.75" hidden="1"/>
    <row r="1921" ht="12.75" hidden="1"/>
    <row r="1922" ht="12.75" hidden="1"/>
    <row r="1923" ht="12.75" hidden="1"/>
    <row r="1924" ht="12.75" hidden="1"/>
    <row r="1925" ht="12.75" hidden="1"/>
    <row r="1926" ht="12.75" hidden="1"/>
    <row r="1927" ht="12.75" hidden="1"/>
    <row r="1928" ht="12.75" hidden="1"/>
    <row r="1929" ht="12.75" hidden="1"/>
    <row r="1930" ht="12.75" hidden="1"/>
    <row r="1931" ht="12.75" hidden="1"/>
    <row r="1932" ht="12.75" hidden="1"/>
    <row r="1933" ht="12.75" hidden="1"/>
    <row r="1934" ht="12.75" hidden="1"/>
    <row r="1935" ht="12.75" hidden="1"/>
    <row r="1936" ht="12.75" hidden="1"/>
    <row r="1937" ht="12.75" hidden="1"/>
    <row r="1938" ht="12.75" hidden="1"/>
    <row r="1939" ht="12.75" hidden="1"/>
    <row r="1940" ht="12.75" hidden="1"/>
    <row r="1941" ht="12.75" hidden="1"/>
    <row r="1942" ht="12.75" hidden="1"/>
    <row r="1943" ht="12.75" hidden="1"/>
    <row r="1944" ht="12.75" hidden="1"/>
    <row r="1945" ht="12.75" hidden="1"/>
    <row r="1946" ht="12.75" hidden="1"/>
    <row r="1947" ht="12.75" hidden="1"/>
    <row r="1948" ht="12.75" hidden="1"/>
    <row r="1949" ht="12.75" hidden="1"/>
    <row r="1950" ht="12.75" hidden="1"/>
    <row r="1951" ht="12.75" hidden="1"/>
    <row r="1952" ht="12.75" hidden="1"/>
    <row r="1953" ht="12.75" hidden="1"/>
    <row r="1954" ht="12.75" hidden="1"/>
    <row r="1955" ht="12.75" hidden="1"/>
    <row r="1956" ht="12.75" hidden="1"/>
    <row r="1957" ht="12.75" hidden="1"/>
    <row r="1958" ht="12.75" hidden="1"/>
    <row r="1959" ht="12.75" hidden="1"/>
    <row r="1960" ht="12.75" hidden="1"/>
    <row r="1961" ht="12.75" hidden="1"/>
    <row r="1962" ht="12.75" hidden="1"/>
    <row r="1963" ht="12.75" hidden="1"/>
    <row r="1964" ht="12.75" hidden="1"/>
    <row r="1965" ht="12.75" hidden="1"/>
    <row r="1966" ht="12.75" hidden="1"/>
    <row r="1967" ht="12.75" hidden="1"/>
    <row r="1968" ht="12.75" hidden="1"/>
    <row r="1969" ht="12.75" hidden="1"/>
    <row r="1970" ht="12.75" hidden="1"/>
    <row r="1971" ht="12.75" hidden="1"/>
    <row r="1972" ht="12.75" hidden="1"/>
    <row r="1973" ht="12.75" hidden="1"/>
    <row r="1974" ht="12.75" hidden="1"/>
    <row r="1975" ht="12.75" hidden="1"/>
    <row r="1976" ht="12.75" hidden="1"/>
    <row r="1977" ht="12.75" hidden="1"/>
    <row r="1978" ht="12.75" hidden="1"/>
    <row r="1979" ht="12.75" hidden="1"/>
    <row r="1980" ht="12.75" hidden="1"/>
    <row r="1981" ht="12.75" hidden="1"/>
    <row r="1982" ht="12.75" hidden="1"/>
    <row r="1983" ht="12.75" hidden="1"/>
    <row r="1984" ht="12.75" hidden="1"/>
    <row r="1985" ht="12.75" hidden="1"/>
    <row r="1986" ht="12.75" hidden="1"/>
    <row r="1987" ht="12.75" hidden="1"/>
    <row r="1988" ht="12.75" hidden="1"/>
    <row r="1989" ht="12.75" hidden="1"/>
    <row r="1990" ht="12.75" hidden="1"/>
    <row r="1991" ht="12.75" hidden="1"/>
    <row r="1992" ht="12.75" hidden="1"/>
    <row r="1993" ht="12.75" hidden="1"/>
    <row r="1994" ht="12.75" hidden="1"/>
    <row r="1995" ht="12.75" hidden="1"/>
    <row r="1996" ht="12.75" hidden="1"/>
    <row r="1997" ht="12.75" hidden="1"/>
    <row r="1998" ht="12.75" hidden="1"/>
    <row r="1999" ht="12.75" hidden="1"/>
    <row r="2000" ht="12.75" hidden="1"/>
    <row r="2001" ht="12.75" hidden="1"/>
    <row r="2002" ht="12.75" hidden="1"/>
    <row r="2003" ht="12.75" hidden="1"/>
    <row r="2004" ht="12.75" hidden="1"/>
    <row r="2005" ht="12.75" hidden="1"/>
    <row r="2006" ht="12.75" hidden="1"/>
    <row r="2007" ht="12.75" hidden="1"/>
    <row r="2008" ht="12.75" hidden="1"/>
    <row r="2009" ht="12.75" hidden="1"/>
    <row r="2010" ht="12.75" hidden="1"/>
    <row r="2011" ht="12.75" hidden="1"/>
    <row r="2012" ht="12.75" hidden="1"/>
    <row r="2013" ht="12.75" hidden="1"/>
    <row r="2014" ht="12.75" hidden="1"/>
    <row r="2015" ht="12.75" hidden="1"/>
    <row r="2016" ht="12.75" hidden="1"/>
    <row r="2017" ht="12.75" hidden="1"/>
    <row r="2018" ht="12.75" hidden="1"/>
    <row r="2019" ht="12.75" hidden="1"/>
    <row r="2020" ht="12.75" hidden="1"/>
    <row r="2021" ht="12.75" hidden="1"/>
    <row r="2022" ht="12.75" hidden="1"/>
    <row r="2023" ht="12.75" hidden="1"/>
    <row r="2024" ht="12.75" hidden="1"/>
    <row r="2025" ht="12.75" hidden="1"/>
    <row r="2026" ht="12.75" hidden="1"/>
    <row r="2027" ht="12.75" hidden="1"/>
    <row r="2028" ht="12.75" hidden="1"/>
    <row r="2029" ht="12.75" hidden="1"/>
    <row r="2030" ht="12.75" hidden="1"/>
    <row r="2031" ht="12.75" hidden="1"/>
    <row r="2032" ht="12.75" hidden="1"/>
    <row r="2033" ht="12.75" hidden="1"/>
    <row r="2034" ht="12.75" hidden="1"/>
    <row r="2035" ht="12.75" hidden="1"/>
    <row r="2036" ht="12.75" hidden="1"/>
    <row r="2037" ht="12.75" hidden="1"/>
    <row r="2038" ht="12.75" hidden="1"/>
    <row r="2039" ht="12.75" hidden="1"/>
    <row r="2040" ht="12.75" hidden="1"/>
    <row r="2041" ht="12.75" hidden="1"/>
    <row r="2042" ht="12.75" hidden="1"/>
    <row r="2043" ht="12.75" hidden="1"/>
    <row r="2044" ht="12.75" hidden="1"/>
    <row r="2045" ht="12.75" hidden="1"/>
    <row r="2046" ht="12.75" hidden="1"/>
    <row r="2047" ht="12.75" hidden="1"/>
    <row r="2048" ht="12.75" hidden="1"/>
    <row r="2049" ht="12.75" hidden="1"/>
    <row r="2050" ht="12.75" hidden="1"/>
    <row r="2051" ht="12.75" hidden="1"/>
    <row r="2052" ht="12.75" hidden="1"/>
    <row r="2053" ht="12.75" hidden="1"/>
    <row r="2054" ht="12.75" hidden="1"/>
    <row r="2055" ht="12.75" hidden="1"/>
    <row r="2056" ht="12.75" hidden="1"/>
    <row r="2057" ht="12.75" hidden="1"/>
    <row r="2058" ht="12.75" hidden="1"/>
    <row r="2059" ht="12.75" hidden="1"/>
    <row r="2060" ht="12.75" hidden="1"/>
    <row r="2061" ht="12.75" hidden="1"/>
    <row r="2062" ht="12.75" hidden="1"/>
    <row r="2063" ht="12.75" hidden="1"/>
    <row r="2064" ht="12.75" hidden="1"/>
    <row r="2065" ht="12.75" hidden="1"/>
    <row r="2066" ht="12.75" hidden="1"/>
    <row r="2067" ht="12.75" hidden="1"/>
    <row r="2068" ht="12.75" hidden="1"/>
    <row r="2069" ht="12.75" hidden="1"/>
    <row r="2070" ht="12.75" hidden="1"/>
    <row r="2071" ht="12.75" hidden="1"/>
    <row r="2072" ht="12.75" hidden="1"/>
    <row r="2073" ht="12.75" hidden="1"/>
    <row r="2074" ht="12.75" hidden="1"/>
    <row r="2075" ht="12.75" hidden="1"/>
    <row r="2076" ht="12.75" hidden="1"/>
    <row r="2077" ht="12.75" hidden="1"/>
    <row r="2078" ht="12.75" hidden="1"/>
    <row r="2079" ht="12.75" hidden="1"/>
    <row r="2080" ht="12.75" hidden="1"/>
    <row r="2081" ht="12.75" hidden="1"/>
    <row r="2082" ht="12.75" hidden="1"/>
    <row r="2083" ht="12.75" hidden="1"/>
    <row r="2084" ht="12.75" hidden="1"/>
    <row r="2085" ht="12.75" hidden="1"/>
    <row r="2086" ht="12.75" hidden="1"/>
    <row r="2087" ht="12.75" hidden="1"/>
    <row r="2088" ht="12.75" hidden="1"/>
    <row r="2089" ht="12.75" hidden="1"/>
    <row r="2090" ht="12.75" hidden="1"/>
    <row r="2091" ht="12.75" hidden="1"/>
    <row r="2092" ht="12.75" hidden="1"/>
    <row r="2093" ht="12.75" hidden="1"/>
    <row r="2094" ht="12.75" hidden="1"/>
    <row r="2095" ht="12.75" hidden="1"/>
    <row r="2096" ht="12.75" hidden="1"/>
    <row r="2097" ht="12.75" hidden="1"/>
    <row r="2098" ht="12.75" hidden="1"/>
    <row r="2099" ht="12.75" hidden="1"/>
    <row r="2100" ht="12.75" hidden="1"/>
    <row r="2101" ht="12.75" hidden="1"/>
    <row r="2102" ht="12.75" hidden="1"/>
    <row r="2103" ht="12.75" hidden="1"/>
    <row r="2104" ht="12.75" hidden="1"/>
    <row r="2105" ht="12.75" hidden="1"/>
    <row r="2106" ht="12.75" hidden="1"/>
    <row r="2107" ht="12.75" hidden="1"/>
    <row r="2108" ht="12.75" hidden="1"/>
    <row r="2109" ht="12.75" hidden="1"/>
    <row r="2110" ht="12.75" hidden="1"/>
    <row r="2111" ht="12.75" hidden="1"/>
    <row r="2112" ht="12.75" hidden="1"/>
    <row r="2113" ht="12.75" hidden="1"/>
    <row r="2114" ht="12.75" hidden="1"/>
    <row r="2115" ht="12.75" hidden="1"/>
    <row r="2116" ht="12.75" hidden="1"/>
    <row r="2117" ht="12.75" hidden="1"/>
    <row r="2118" ht="12.75" hidden="1"/>
    <row r="2119" ht="12.75" hidden="1"/>
    <row r="2120" ht="12.75" hidden="1"/>
    <row r="2121" ht="12.75" hidden="1"/>
    <row r="2122" ht="12.75" hidden="1"/>
    <row r="2123" ht="12.75" hidden="1"/>
    <row r="2124" ht="12.75" hidden="1"/>
    <row r="2125" ht="12.75" hidden="1"/>
    <row r="2126" ht="12.75" hidden="1"/>
    <row r="2127" ht="12.75" hidden="1"/>
    <row r="2128" ht="12.75" hidden="1"/>
    <row r="2129" ht="12.75" hidden="1"/>
    <row r="2130" ht="12.75" hidden="1"/>
    <row r="2131" ht="12.75" hidden="1"/>
    <row r="2132" ht="12.75" hidden="1"/>
    <row r="2133" ht="12.75" hidden="1"/>
    <row r="2134" ht="12.75" hidden="1"/>
    <row r="2135" ht="12.75" hidden="1"/>
    <row r="2136" ht="12.75" hidden="1"/>
    <row r="2137" ht="12.75" hidden="1"/>
    <row r="2138" ht="12.75" hidden="1"/>
    <row r="2139" ht="12.75" hidden="1"/>
    <row r="2140" ht="12.75" hidden="1"/>
    <row r="2141" ht="12.75" hidden="1"/>
    <row r="2142" ht="12.75" hidden="1"/>
    <row r="2143" ht="12.75" hidden="1"/>
    <row r="2144" ht="12.75" hidden="1"/>
    <row r="2145" ht="12.75" hidden="1"/>
    <row r="2146" ht="12.75" hidden="1"/>
    <row r="2147" ht="12.75" hidden="1"/>
    <row r="2148" ht="12.75" hidden="1"/>
    <row r="2149" ht="12.75" hidden="1"/>
    <row r="2150" ht="12.75" hidden="1"/>
    <row r="2151" ht="12.75" hidden="1"/>
    <row r="2152" ht="12.75" hidden="1"/>
    <row r="2153" ht="12.75" hidden="1"/>
    <row r="2154" ht="12.75" hidden="1"/>
    <row r="2155" ht="12.75" hidden="1"/>
    <row r="2156" ht="12.75" hidden="1"/>
    <row r="2157" ht="12.75" hidden="1"/>
    <row r="2158" ht="12.75" hidden="1"/>
    <row r="2159" ht="12.75" hidden="1"/>
    <row r="2160" ht="12.75" hidden="1"/>
    <row r="2161" ht="12.75" hidden="1"/>
    <row r="2162" ht="12.75" hidden="1"/>
    <row r="2163" ht="12.75" hidden="1"/>
    <row r="2164" ht="12.75" hidden="1"/>
    <row r="2165" ht="12.75" hidden="1"/>
    <row r="2166" ht="12.75" hidden="1"/>
    <row r="2167" ht="12.75" hidden="1"/>
    <row r="2168" ht="12.75" hidden="1"/>
    <row r="2169" ht="12.75" hidden="1"/>
    <row r="2170" ht="12.75" hidden="1"/>
    <row r="2171" ht="12.75" hidden="1"/>
    <row r="2172" ht="12.75" hidden="1"/>
    <row r="2173" ht="12.75" hidden="1"/>
    <row r="2174" ht="12.75" hidden="1"/>
    <row r="2175" ht="12.75" hidden="1"/>
    <row r="2176" ht="12.75" hidden="1"/>
    <row r="2177" ht="12.75" hidden="1"/>
    <row r="2178" ht="12.75" hidden="1"/>
    <row r="2179" ht="12.75" hidden="1"/>
    <row r="2180" ht="12.75" hidden="1"/>
    <row r="2181" ht="12.75" hidden="1"/>
    <row r="2182" ht="12.75" hidden="1"/>
    <row r="2183" ht="12.75" hidden="1"/>
    <row r="2184" ht="12.75" hidden="1"/>
    <row r="2185" ht="12.75" hidden="1"/>
    <row r="2186" ht="12.75" hidden="1"/>
    <row r="2187" ht="12.75" hidden="1"/>
    <row r="2188" ht="12.75" hidden="1"/>
    <row r="2189" ht="12.75" hidden="1"/>
    <row r="2190" ht="12.75" hidden="1"/>
    <row r="2191" ht="12.75" hidden="1"/>
    <row r="2192" ht="12.75" hidden="1"/>
    <row r="2193" ht="12.75" hidden="1"/>
    <row r="2194" ht="12.75" hidden="1"/>
    <row r="2195" ht="12.75" hidden="1"/>
    <row r="2196" ht="12.75" hidden="1"/>
    <row r="2197" ht="12.75" hidden="1"/>
    <row r="2198" ht="12.75" hidden="1"/>
    <row r="2199" ht="12.75" hidden="1"/>
    <row r="2200" ht="12.75" hidden="1"/>
    <row r="2201" ht="12.75" hidden="1"/>
    <row r="2202" ht="12.75" hidden="1"/>
    <row r="2203" ht="12.75" hidden="1"/>
    <row r="2204" ht="12.75" hidden="1"/>
    <row r="2205" ht="12.75" hidden="1"/>
    <row r="2206" ht="12.75" hidden="1"/>
    <row r="2207" ht="12.75" hidden="1"/>
    <row r="2208" ht="12.75" hidden="1"/>
    <row r="2209" ht="12.75" hidden="1"/>
    <row r="2210" ht="12.75" hidden="1"/>
    <row r="2211" ht="12.75" hidden="1"/>
    <row r="2212" ht="12.75" hidden="1"/>
    <row r="2213" ht="12.75" hidden="1"/>
    <row r="2214" ht="12.75" hidden="1"/>
    <row r="2215" ht="12.75" hidden="1"/>
    <row r="2216" ht="12.75" hidden="1"/>
    <row r="2217" ht="12.75" hidden="1"/>
    <row r="2218" ht="12.75" hidden="1"/>
    <row r="2219" ht="12.75" hidden="1"/>
    <row r="2220" ht="12.75" hidden="1"/>
    <row r="2221" ht="12.75" hidden="1"/>
    <row r="2222" ht="12.75" hidden="1"/>
    <row r="2223" ht="12.75" hidden="1"/>
    <row r="2224" ht="12.75" hidden="1"/>
    <row r="2225" ht="12.75" hidden="1"/>
    <row r="2226" ht="12.75" hidden="1"/>
    <row r="2227" ht="12.75" hidden="1"/>
    <row r="2228" ht="12.75" hidden="1"/>
    <row r="2229" ht="12.75" hidden="1"/>
    <row r="2230" ht="12.75" hidden="1"/>
    <row r="2231" ht="12.75" hidden="1"/>
    <row r="2232" ht="12.75" hidden="1"/>
    <row r="2233" ht="12.75" hidden="1"/>
    <row r="2234" ht="12.75" hidden="1"/>
    <row r="2235" ht="12.75" hidden="1"/>
    <row r="2236" ht="12.75" hidden="1"/>
    <row r="2237" ht="12.75" hidden="1"/>
    <row r="2238" ht="12.75" hidden="1"/>
    <row r="2239" ht="12.75" hidden="1"/>
    <row r="2240" ht="12.75" hidden="1"/>
    <row r="2241" ht="12.75" hidden="1"/>
    <row r="2242" ht="12.75" hidden="1"/>
    <row r="2243" ht="12.75" hidden="1"/>
    <row r="2244" ht="12.75" hidden="1"/>
    <row r="2245" ht="12.75" hidden="1"/>
    <row r="2246" ht="12.75" hidden="1"/>
    <row r="2247" ht="12.75" hidden="1"/>
    <row r="2248" ht="12.75" hidden="1"/>
    <row r="2249" ht="12.75" hidden="1"/>
    <row r="2250" ht="12.75" hidden="1"/>
    <row r="2251" ht="12.75" hidden="1"/>
    <row r="2252" ht="12.75" hidden="1"/>
    <row r="2253" ht="12.75" hidden="1"/>
    <row r="2254" ht="12.75" hidden="1"/>
    <row r="2255" ht="12.75" hidden="1"/>
    <row r="2256" ht="12.75" hidden="1"/>
    <row r="2257" ht="12.75" hidden="1"/>
    <row r="2258" ht="12.75" hidden="1"/>
    <row r="2259" ht="12.75" hidden="1"/>
    <row r="2260" ht="12.75" hidden="1"/>
    <row r="2261" ht="12.75" hidden="1"/>
    <row r="2262" ht="12.75" hidden="1"/>
    <row r="2263" ht="12.75" hidden="1"/>
    <row r="2264" ht="12.75" hidden="1"/>
    <row r="2265" ht="12.75" hidden="1"/>
    <row r="2266" ht="12.75" hidden="1"/>
    <row r="2267" ht="12.75" hidden="1"/>
    <row r="2268" ht="12.75" hidden="1"/>
    <row r="2269" ht="12.75" hidden="1"/>
    <row r="2270" ht="12.75" hidden="1"/>
    <row r="2271" ht="12.75" hidden="1"/>
    <row r="2272" ht="12.75" hidden="1"/>
    <row r="2273" ht="12.75" hidden="1"/>
    <row r="2274" ht="12.75" hidden="1"/>
    <row r="2275" ht="12.75" hidden="1"/>
    <row r="2276" ht="12.75" hidden="1"/>
    <row r="2277" ht="12.75" hidden="1"/>
    <row r="2278" ht="12.75" hidden="1"/>
    <row r="2279" ht="12.75" hidden="1"/>
    <row r="2280" ht="12.75" hidden="1"/>
    <row r="2281" ht="12.75" hidden="1"/>
    <row r="2282" ht="12.75" hidden="1"/>
    <row r="2283" ht="12.75" hidden="1"/>
    <row r="2284" ht="12.75" hidden="1"/>
    <row r="2285" ht="12.75" hidden="1"/>
    <row r="2286" ht="12.75" hidden="1"/>
    <row r="2287" ht="12.75" hidden="1"/>
    <row r="2288" ht="12.75" hidden="1"/>
    <row r="2289" ht="12.75" hidden="1"/>
    <row r="2290" ht="12.75" hidden="1"/>
    <row r="2291" ht="12.75" hidden="1"/>
    <row r="2292" ht="12.75" hidden="1"/>
    <row r="2293" ht="12.75" hidden="1"/>
    <row r="2294" ht="12.75" hidden="1"/>
    <row r="2295" ht="12.75" hidden="1"/>
    <row r="2296" ht="12.75" hidden="1"/>
    <row r="2297" ht="12.75" hidden="1"/>
    <row r="2298" ht="12.75" hidden="1"/>
    <row r="2299" ht="12.75" hidden="1"/>
    <row r="2300" ht="12.75" hidden="1"/>
    <row r="2301" ht="12.75" hidden="1"/>
    <row r="2302" ht="12.75" hidden="1"/>
    <row r="2303" ht="12.75" hidden="1"/>
    <row r="2304" ht="12.75" hidden="1"/>
    <row r="2305" ht="12.75" hidden="1"/>
    <row r="2306" ht="12.75" hidden="1"/>
    <row r="2307" ht="12.75" hidden="1"/>
    <row r="2308" ht="12.75" hidden="1"/>
    <row r="2309" ht="12.75" hidden="1"/>
    <row r="2310" ht="12.75" hidden="1"/>
    <row r="2311" ht="12.75" hidden="1"/>
    <row r="2312" ht="12.75" hidden="1"/>
    <row r="2313" ht="12.75" hidden="1"/>
    <row r="2314" ht="12.75" hidden="1"/>
    <row r="2315" ht="12.75" hidden="1"/>
    <row r="2316" ht="12.75" hidden="1"/>
    <row r="2317" ht="12.75" hidden="1"/>
    <row r="2318" ht="12.75" hidden="1"/>
    <row r="2319" ht="12.75" hidden="1"/>
    <row r="2320" ht="12.75" hidden="1"/>
    <row r="2321" ht="12.75" hidden="1"/>
    <row r="2322" ht="12.75" hidden="1"/>
    <row r="2323" ht="12.75" hidden="1"/>
    <row r="2324" ht="12.75" hidden="1"/>
    <row r="2325" ht="12.75" hidden="1"/>
    <row r="2326" ht="12.75" hidden="1"/>
    <row r="2327" ht="12.75" hidden="1"/>
    <row r="2328" ht="12.75" hidden="1"/>
    <row r="2329" ht="12.75" hidden="1"/>
    <row r="2330" ht="12.75" hidden="1"/>
    <row r="2331" ht="12.75" hidden="1"/>
    <row r="2332" ht="12.75" hidden="1"/>
    <row r="2333" ht="12.75" hidden="1"/>
    <row r="2334" ht="12.75" hidden="1"/>
    <row r="2335" ht="12.75" hidden="1"/>
    <row r="2336" ht="12.75" hidden="1"/>
    <row r="2337" ht="12.75" hidden="1"/>
    <row r="2338" ht="12.75" hidden="1"/>
    <row r="2339" ht="12.75" hidden="1"/>
    <row r="2340" ht="12.75" hidden="1"/>
    <row r="2341" ht="12.75" hidden="1"/>
    <row r="2342" ht="12.75" hidden="1"/>
    <row r="2343" ht="12.75" hidden="1"/>
    <row r="2344" ht="12.75" hidden="1"/>
    <row r="2345" ht="12.75" hidden="1"/>
    <row r="2346" ht="12.75" hidden="1"/>
    <row r="2347" ht="12.75" hidden="1"/>
    <row r="2348" ht="12.75" hidden="1"/>
    <row r="2349" ht="12.75" hidden="1"/>
    <row r="2350" ht="12.75" hidden="1"/>
    <row r="2351" ht="12.75" hidden="1"/>
    <row r="2352" ht="12.75" hidden="1"/>
    <row r="2353" ht="12.75" hidden="1"/>
    <row r="2354" ht="12.75" hidden="1"/>
    <row r="2355" ht="12.75" hidden="1"/>
    <row r="2356" ht="12.75" hidden="1"/>
    <row r="2357" ht="12.75" hidden="1"/>
    <row r="2358" ht="12.75" hidden="1"/>
    <row r="2359" ht="12.75" hidden="1"/>
    <row r="2360" ht="12.75" hidden="1"/>
    <row r="2361" ht="12.75" hidden="1"/>
    <row r="2362" ht="12.75" hidden="1"/>
    <row r="2363" ht="12.75" hidden="1"/>
    <row r="2364" ht="12.75" hidden="1"/>
    <row r="2365" ht="12.75" hidden="1"/>
    <row r="2366" ht="12.75" hidden="1"/>
    <row r="2367" ht="12.75" hidden="1"/>
    <row r="2368" ht="12.75" hidden="1"/>
    <row r="2369" ht="12.75" hidden="1"/>
    <row r="2370" ht="12.75" hidden="1"/>
    <row r="2371" ht="12.75" hidden="1"/>
    <row r="2372" ht="12.75" hidden="1"/>
    <row r="2373" ht="12.75" hidden="1"/>
    <row r="2374" ht="12.75" hidden="1"/>
    <row r="2375" ht="12.75" hidden="1"/>
    <row r="2376" ht="12.75" hidden="1"/>
    <row r="2377" ht="12.75" hidden="1"/>
    <row r="2378" ht="12.75" hidden="1"/>
    <row r="2379" ht="12.75" hidden="1"/>
    <row r="2380" ht="12.75" hidden="1"/>
    <row r="2381" ht="12.75" hidden="1"/>
    <row r="2382" ht="12.75" hidden="1"/>
    <row r="2383" ht="12.75" hidden="1"/>
    <row r="2384" ht="12.75" hidden="1"/>
    <row r="2385" ht="12.75" hidden="1"/>
    <row r="2386" ht="12.75" hidden="1"/>
    <row r="2387" ht="12.75" hidden="1"/>
    <row r="2388" ht="12.75" hidden="1"/>
    <row r="2389" ht="12.75" hidden="1"/>
    <row r="2390" ht="12.75" hidden="1"/>
    <row r="2391" ht="12.75" hidden="1"/>
    <row r="2392" ht="12.75" hidden="1"/>
    <row r="2393" ht="12.75" hidden="1"/>
    <row r="2394" ht="12.75" hidden="1"/>
    <row r="2395" ht="12.75" hidden="1"/>
    <row r="2396" ht="12.75" hidden="1"/>
    <row r="2397" ht="12.75" hidden="1"/>
    <row r="2398" ht="12.75" hidden="1"/>
    <row r="2399" ht="12.75" hidden="1"/>
    <row r="2400" ht="12.75" hidden="1"/>
    <row r="2401" ht="12.75" hidden="1"/>
    <row r="2402" ht="12.75" hidden="1"/>
    <row r="2403" ht="12.75" hidden="1"/>
    <row r="2404" ht="12.75" hidden="1"/>
    <row r="2405" ht="12.75" hidden="1"/>
    <row r="2406" ht="12.75" hidden="1"/>
    <row r="2407" ht="12.75" hidden="1"/>
    <row r="2408" ht="12.75" hidden="1"/>
    <row r="2409" ht="12.75" hidden="1"/>
    <row r="2410" ht="12.75" hidden="1"/>
    <row r="2411" ht="12.75" hidden="1"/>
    <row r="2412" ht="12.75" hidden="1"/>
    <row r="2413" ht="12.75" hidden="1"/>
    <row r="2414" ht="12.75" hidden="1"/>
    <row r="2415" ht="12.75" hidden="1"/>
    <row r="2416" ht="12.75" hidden="1"/>
    <row r="2417" ht="12.75" hidden="1"/>
    <row r="2418" ht="12.75" hidden="1"/>
    <row r="2419" ht="12.75" hidden="1"/>
    <row r="2420" ht="12.75" hidden="1"/>
    <row r="2421" ht="12.75" hidden="1"/>
    <row r="2422" ht="12.75" hidden="1"/>
    <row r="2423" ht="12.75" hidden="1"/>
    <row r="2424" ht="12.75" hidden="1"/>
    <row r="2425" ht="12.75" hidden="1"/>
    <row r="2426" ht="12.75" hidden="1"/>
    <row r="2427" ht="12.75" hidden="1"/>
    <row r="2428" ht="12.75" hidden="1"/>
    <row r="2429" ht="12.75" hidden="1"/>
    <row r="2430" ht="12.75" hidden="1"/>
    <row r="2431" ht="12.75" hidden="1"/>
    <row r="2432" ht="12.75" hidden="1"/>
    <row r="2433" ht="12.75" hidden="1"/>
    <row r="2434" ht="12.75" hidden="1"/>
    <row r="2435" ht="12.75" hidden="1"/>
    <row r="2436" ht="12.75" hidden="1"/>
    <row r="2437" ht="12.75" hidden="1"/>
    <row r="2438" ht="12.75" hidden="1"/>
    <row r="2439" ht="12.75" hidden="1"/>
    <row r="2440" ht="12.75" hidden="1"/>
    <row r="2441" ht="12.75" hidden="1"/>
    <row r="2442" ht="12.75" hidden="1"/>
    <row r="2443" ht="12.75" hidden="1"/>
    <row r="2444" ht="12.75" hidden="1"/>
    <row r="2445" ht="12.75" hidden="1"/>
    <row r="2446" ht="12.75" hidden="1"/>
    <row r="2447" ht="12.75" hidden="1"/>
    <row r="2448" ht="12.75" hidden="1"/>
    <row r="2449" ht="12.75" hidden="1"/>
    <row r="2450" ht="12.75" hidden="1"/>
    <row r="2451" ht="12.75" hidden="1"/>
    <row r="2452" ht="12.75" hidden="1"/>
    <row r="2453" ht="12.75" hidden="1"/>
    <row r="2454" ht="12.75" hidden="1"/>
    <row r="2455" ht="12.75" hidden="1"/>
    <row r="2456" ht="12.75" hidden="1"/>
    <row r="2457" ht="12.75" hidden="1"/>
    <row r="2458" ht="12.75" hidden="1"/>
    <row r="2459" ht="12.75" hidden="1"/>
    <row r="2460" ht="12.75" hidden="1"/>
    <row r="2461" ht="12.75" hidden="1"/>
    <row r="2462" ht="12.75" hidden="1"/>
    <row r="2463" ht="12.75" hidden="1"/>
    <row r="2464" ht="12.75" hidden="1"/>
    <row r="2465" ht="12.75" hidden="1"/>
    <row r="2466" ht="12.75" hidden="1"/>
    <row r="2467" ht="12.75" hidden="1"/>
    <row r="2468" ht="12.75" hidden="1"/>
    <row r="2469" ht="12.75" hidden="1"/>
    <row r="2470" ht="12.75" hidden="1"/>
    <row r="2471" ht="12.75" hidden="1"/>
    <row r="2472" ht="12.75" hidden="1"/>
    <row r="2473" ht="12.75" hidden="1"/>
    <row r="2474" ht="12.75" hidden="1"/>
    <row r="2475" ht="12.75" hidden="1"/>
    <row r="2476" ht="12.75" hidden="1"/>
    <row r="2477" ht="12.75" hidden="1"/>
    <row r="2478" ht="12.75" hidden="1"/>
    <row r="2479" ht="12.75" hidden="1"/>
    <row r="2480" ht="12.75" hidden="1"/>
    <row r="2481" ht="12.75" hidden="1"/>
    <row r="2482" ht="12.75" hidden="1"/>
    <row r="2483" ht="12.75" hidden="1"/>
    <row r="2484" ht="12.75" hidden="1"/>
    <row r="2485" ht="12.75" hidden="1"/>
    <row r="2486" ht="12.75" hidden="1"/>
    <row r="2487" ht="12.75" hidden="1"/>
    <row r="2488" ht="12.75" hidden="1"/>
    <row r="2489" ht="12.75" hidden="1"/>
    <row r="2490" ht="12.75" hidden="1"/>
    <row r="2491" ht="12.75" hidden="1"/>
    <row r="2492" ht="12.75" hidden="1"/>
    <row r="2493" ht="12.75" hidden="1"/>
    <row r="2494" ht="12.75" hidden="1"/>
    <row r="2495" ht="12.75" hidden="1"/>
    <row r="2496" ht="12.75" hidden="1"/>
    <row r="2497" ht="12.75" hidden="1"/>
    <row r="2498" ht="12.75"/>
  </sheetData>
  <mergeCells count="1">
    <mergeCell ref="B2:H2"/>
  </mergeCells>
  <printOptions/>
  <pageMargins left="0.75" right="0.75" top="1" bottom="1" header="0.5" footer="0.5"/>
  <pageSetup horizontalDpi="300" verticalDpi="300" orientation="portrait" paperSize="9" r:id="rId1"/>
  <headerFooter alignWithMargins="0">
    <oddHeader>&amp;L&amp;A&amp;C&amp;"Arial,Bold"&amp;9LAGA&amp;RPage &amp;P</oddHeader>
    <oddFooter>&amp;C&amp;F</oddFooter>
  </headerFooter>
</worksheet>
</file>

<file path=xl/worksheets/sheet2.xml><?xml version="1.0" encoding="utf-8"?>
<worksheet xmlns="http://schemas.openxmlformats.org/spreadsheetml/2006/main" xmlns:r="http://schemas.openxmlformats.org/officeDocument/2006/relationships">
  <dimension ref="A1:N2386"/>
  <sheetViews>
    <sheetView tabSelected="1" zoomScale="115" zoomScaleNormal="115" workbookViewId="0" topLeftCell="A1">
      <pane ySplit="5" topLeftCell="BM359" activePane="bottomLeft" state="frozen"/>
      <selection pane="topLeft" activeCell="A1" sqref="A1"/>
      <selection pane="bottomLeft" activeCell="A359" sqref="A359"/>
    </sheetView>
  </sheetViews>
  <sheetFormatPr defaultColWidth="9.140625" defaultRowHeight="12.75" zeroHeight="1"/>
  <cols>
    <col min="1" max="1" width="5.140625" style="1" customWidth="1"/>
    <col min="2" max="2" width="11.28125" style="5" customWidth="1"/>
    <col min="3" max="3" width="14.00390625" style="1" customWidth="1"/>
    <col min="4" max="4" width="14.57421875" style="1" customWidth="1"/>
    <col min="5" max="5" width="9.57421875" style="1" customWidth="1"/>
    <col min="6" max="6" width="9.140625" style="47" customWidth="1"/>
    <col min="7" max="7" width="6.8515625" style="27" customWidth="1"/>
    <col min="8" max="8" width="10.140625" style="5" customWidth="1"/>
    <col min="9" max="9" width="9.8515625" style="4" customWidth="1"/>
    <col min="10" max="12" width="18.28125" style="0" customWidth="1"/>
    <col min="13" max="13" width="9.8515625" style="0" customWidth="1"/>
    <col min="14" max="16384" width="9.8515625" style="0" hidden="1" customWidth="1"/>
  </cols>
  <sheetData>
    <row r="1" spans="1:9" ht="15.75" customHeight="1">
      <c r="A1" s="17"/>
      <c r="B1" s="8"/>
      <c r="C1" s="9"/>
      <c r="D1" s="9"/>
      <c r="E1" s="10"/>
      <c r="F1" s="317"/>
      <c r="G1" s="9"/>
      <c r="H1" s="8"/>
      <c r="I1" s="3"/>
    </row>
    <row r="2" spans="1:9" ht="17.25" customHeight="1">
      <c r="A2" s="11"/>
      <c r="B2" s="447" t="s">
        <v>12</v>
      </c>
      <c r="C2" s="447"/>
      <c r="D2" s="447"/>
      <c r="E2" s="447"/>
      <c r="F2" s="447"/>
      <c r="G2" s="447"/>
      <c r="H2" s="447"/>
      <c r="I2" s="21"/>
    </row>
    <row r="3" spans="1:9" s="15" customFormat="1" ht="18" customHeight="1">
      <c r="A3" s="12"/>
      <c r="B3" s="13"/>
      <c r="C3" s="13"/>
      <c r="D3" s="13"/>
      <c r="E3" s="13"/>
      <c r="F3" s="318"/>
      <c r="G3" s="13"/>
      <c r="H3" s="13"/>
      <c r="I3" s="14"/>
    </row>
    <row r="4" spans="1:9" ht="15" customHeight="1">
      <c r="A4" s="11"/>
      <c r="B4" s="19" t="s">
        <v>2</v>
      </c>
      <c r="C4" s="18" t="s">
        <v>8</v>
      </c>
      <c r="D4" s="18" t="s">
        <v>3</v>
      </c>
      <c r="E4" s="18" t="s">
        <v>9</v>
      </c>
      <c r="F4" s="319" t="s">
        <v>4</v>
      </c>
      <c r="G4" s="16" t="s">
        <v>6</v>
      </c>
      <c r="H4" s="19" t="s">
        <v>5</v>
      </c>
      <c r="I4" s="20" t="s">
        <v>7</v>
      </c>
    </row>
    <row r="5" spans="1:13" ht="18.75" customHeight="1">
      <c r="A5" s="23"/>
      <c r="B5" s="23" t="s">
        <v>1237</v>
      </c>
      <c r="C5" s="23"/>
      <c r="D5" s="23"/>
      <c r="E5" s="23"/>
      <c r="F5" s="320"/>
      <c r="G5" s="26"/>
      <c r="H5" s="24">
        <v>0</v>
      </c>
      <c r="I5" s="25">
        <v>450</v>
      </c>
      <c r="K5" t="s">
        <v>10</v>
      </c>
      <c r="L5" t="s">
        <v>11</v>
      </c>
      <c r="M5" s="2">
        <v>450</v>
      </c>
    </row>
    <row r="6" spans="2:13" ht="12.75">
      <c r="B6" s="28"/>
      <c r="C6" s="12"/>
      <c r="D6" s="12"/>
      <c r="E6" s="12"/>
      <c r="F6" s="72"/>
      <c r="I6" s="22"/>
      <c r="M6" s="2">
        <v>450</v>
      </c>
    </row>
    <row r="7" spans="1:13" s="15" customFormat="1" ht="12.75">
      <c r="A7" s="12"/>
      <c r="B7" s="28"/>
      <c r="C7" s="12"/>
      <c r="D7" s="12"/>
      <c r="E7" s="12"/>
      <c r="F7" s="47"/>
      <c r="G7" s="29"/>
      <c r="H7" s="5"/>
      <c r="I7" s="22"/>
      <c r="K7"/>
      <c r="M7" s="2">
        <v>450</v>
      </c>
    </row>
    <row r="8" spans="3:13" ht="12.75">
      <c r="C8" s="12"/>
      <c r="D8" s="12"/>
      <c r="I8" s="22"/>
      <c r="M8" s="2">
        <v>450</v>
      </c>
    </row>
    <row r="9" spans="1:13" s="15" customFormat="1" ht="12.75">
      <c r="A9" s="81"/>
      <c r="B9" s="82" t="s">
        <v>13</v>
      </c>
      <c r="C9" s="83"/>
      <c r="D9" s="83" t="s">
        <v>14</v>
      </c>
      <c r="E9" s="83" t="s">
        <v>15</v>
      </c>
      <c r="F9" s="321"/>
      <c r="G9" s="84"/>
      <c r="H9" s="82"/>
      <c r="I9" s="85" t="s">
        <v>16</v>
      </c>
      <c r="J9" s="86"/>
      <c r="K9" s="31"/>
      <c r="M9" s="2">
        <v>450</v>
      </c>
    </row>
    <row r="10" spans="1:13" s="15" customFormat="1" ht="12.75">
      <c r="A10" s="81"/>
      <c r="B10" s="82">
        <f>+B22</f>
        <v>1449665</v>
      </c>
      <c r="C10" s="87"/>
      <c r="D10" s="83" t="s">
        <v>17</v>
      </c>
      <c r="E10" s="88" t="s">
        <v>1231</v>
      </c>
      <c r="F10" s="322"/>
      <c r="G10" s="89"/>
      <c r="H10" s="90">
        <f>+B10</f>
        <v>1449665</v>
      </c>
      <c r="I10" s="91">
        <f aca="true" t="shared" si="0" ref="I10:I17">+B10/M10</f>
        <v>3221.4777777777776</v>
      </c>
      <c r="J10" s="31"/>
      <c r="K10" s="31"/>
      <c r="L10" s="31"/>
      <c r="M10" s="2">
        <v>450</v>
      </c>
    </row>
    <row r="11" spans="1:13" s="15" customFormat="1" ht="12.75">
      <c r="A11" s="81"/>
      <c r="B11" s="82">
        <f>+B909</f>
        <v>513100</v>
      </c>
      <c r="C11" s="87"/>
      <c r="D11" s="83" t="s">
        <v>18</v>
      </c>
      <c r="E11" s="88" t="s">
        <v>1232</v>
      </c>
      <c r="F11" s="322"/>
      <c r="G11" s="89"/>
      <c r="H11" s="90">
        <f aca="true" t="shared" si="1" ref="H11:H16">+B11</f>
        <v>513100</v>
      </c>
      <c r="I11" s="91">
        <f t="shared" si="0"/>
        <v>1140.2222222222222</v>
      </c>
      <c r="J11" s="31"/>
      <c r="K11" s="31"/>
      <c r="L11" s="31"/>
      <c r="M11" s="2">
        <v>450</v>
      </c>
    </row>
    <row r="12" spans="1:13" s="15" customFormat="1" ht="12.75">
      <c r="A12" s="81"/>
      <c r="B12" s="82">
        <f>+B972</f>
        <v>2390655</v>
      </c>
      <c r="C12" s="87"/>
      <c r="D12" s="83" t="s">
        <v>19</v>
      </c>
      <c r="E12" s="88" t="s">
        <v>1233</v>
      </c>
      <c r="F12" s="322"/>
      <c r="G12" s="89"/>
      <c r="H12" s="90">
        <f t="shared" si="1"/>
        <v>2390655</v>
      </c>
      <c r="I12" s="91">
        <f t="shared" si="0"/>
        <v>5312.566666666667</v>
      </c>
      <c r="J12" s="31"/>
      <c r="K12" s="31"/>
      <c r="L12" s="31"/>
      <c r="M12" s="2">
        <v>450</v>
      </c>
    </row>
    <row r="13" spans="1:13" s="15" customFormat="1" ht="12.75">
      <c r="A13" s="81"/>
      <c r="B13" s="82">
        <f>+B1396</f>
        <v>1612440</v>
      </c>
      <c r="C13" s="87"/>
      <c r="D13" s="83" t="s">
        <v>20</v>
      </c>
      <c r="E13" s="88" t="s">
        <v>1234</v>
      </c>
      <c r="F13" s="322"/>
      <c r="G13" s="89"/>
      <c r="H13" s="90">
        <f t="shared" si="1"/>
        <v>1612440</v>
      </c>
      <c r="I13" s="91">
        <f t="shared" si="0"/>
        <v>3583.2</v>
      </c>
      <c r="J13" s="31"/>
      <c r="K13" s="31"/>
      <c r="L13" s="31"/>
      <c r="M13" s="2">
        <v>450</v>
      </c>
    </row>
    <row r="14" spans="1:13" s="15" customFormat="1" ht="12.75">
      <c r="A14" s="81"/>
      <c r="B14" s="82">
        <f>+B1734</f>
        <v>2207013</v>
      </c>
      <c r="C14" s="87"/>
      <c r="D14" s="83" t="s">
        <v>21</v>
      </c>
      <c r="E14" s="131" t="s">
        <v>1235</v>
      </c>
      <c r="F14" s="322"/>
      <c r="G14" s="89"/>
      <c r="H14" s="90">
        <f t="shared" si="1"/>
        <v>2207013</v>
      </c>
      <c r="I14" s="91">
        <f t="shared" si="0"/>
        <v>4904.473333333333</v>
      </c>
      <c r="J14" s="31"/>
      <c r="K14" s="31"/>
      <c r="L14" s="31"/>
      <c r="M14" s="2">
        <v>450</v>
      </c>
    </row>
    <row r="15" spans="1:13" s="15" customFormat="1" ht="12.75">
      <c r="A15" s="81"/>
      <c r="B15" s="82">
        <f>+B1902</f>
        <v>904200</v>
      </c>
      <c r="C15" s="87"/>
      <c r="D15" s="83" t="s">
        <v>22</v>
      </c>
      <c r="E15" s="87" t="s">
        <v>23</v>
      </c>
      <c r="F15" s="322"/>
      <c r="G15" s="89" t="s">
        <v>24</v>
      </c>
      <c r="H15" s="90">
        <f t="shared" si="1"/>
        <v>904200</v>
      </c>
      <c r="I15" s="91">
        <f t="shared" si="0"/>
        <v>2009.3333333333333</v>
      </c>
      <c r="J15" s="31"/>
      <c r="K15" s="31"/>
      <c r="L15" s="31"/>
      <c r="M15" s="2">
        <v>450</v>
      </c>
    </row>
    <row r="16" spans="1:13" s="15" customFormat="1" ht="12.75">
      <c r="A16" s="81"/>
      <c r="B16" s="82">
        <f>+B1947</f>
        <v>2012451</v>
      </c>
      <c r="C16" s="87"/>
      <c r="D16" s="83" t="s">
        <v>25</v>
      </c>
      <c r="E16" s="87"/>
      <c r="F16" s="322"/>
      <c r="G16" s="89"/>
      <c r="H16" s="90">
        <f t="shared" si="1"/>
        <v>2012451</v>
      </c>
      <c r="I16" s="91">
        <f t="shared" si="0"/>
        <v>4472.113333333334</v>
      </c>
      <c r="J16" s="31"/>
      <c r="K16" s="31"/>
      <c r="L16" s="31"/>
      <c r="M16" s="2">
        <v>450</v>
      </c>
    </row>
    <row r="17" spans="1:13" s="15" customFormat="1" ht="12.75">
      <c r="A17" s="81"/>
      <c r="B17" s="82">
        <f>SUM(B10:B16)</f>
        <v>11089524</v>
      </c>
      <c r="C17" s="83" t="s">
        <v>1196</v>
      </c>
      <c r="D17" s="87"/>
      <c r="E17" s="87"/>
      <c r="F17" s="322"/>
      <c r="G17" s="89"/>
      <c r="H17" s="90">
        <v>0</v>
      </c>
      <c r="I17" s="91">
        <f t="shared" si="0"/>
        <v>24643.386666666665</v>
      </c>
      <c r="J17" s="31"/>
      <c r="K17" s="31"/>
      <c r="L17" s="31"/>
      <c r="M17" s="2">
        <v>450</v>
      </c>
    </row>
    <row r="18" spans="2:13" ht="12.75">
      <c r="B18" s="32"/>
      <c r="F18" s="323"/>
      <c r="I18" s="22"/>
      <c r="M18" s="2">
        <v>450</v>
      </c>
    </row>
    <row r="19" spans="1:13" s="46" customFormat="1" ht="13.5" thickBot="1">
      <c r="A19" s="38"/>
      <c r="B19" s="39">
        <f>+B22+B909+B972+B1396+B1734+B1902+B1947</f>
        <v>11089524</v>
      </c>
      <c r="C19" s="40" t="s">
        <v>26</v>
      </c>
      <c r="D19" s="41"/>
      <c r="E19" s="41"/>
      <c r="F19" s="42"/>
      <c r="G19" s="43"/>
      <c r="H19" s="44"/>
      <c r="I19" s="45"/>
      <c r="M19" s="2">
        <v>450</v>
      </c>
    </row>
    <row r="20" spans="4:13" ht="12.75">
      <c r="D20" s="12"/>
      <c r="I20" s="22"/>
      <c r="M20" s="2">
        <v>450</v>
      </c>
    </row>
    <row r="21" spans="4:13" ht="12.75">
      <c r="D21" s="12"/>
      <c r="I21" s="22"/>
      <c r="M21" s="2">
        <v>450</v>
      </c>
    </row>
    <row r="22" spans="1:13" s="46" customFormat="1" ht="13.5" thickBot="1">
      <c r="A22" s="38"/>
      <c r="B22" s="48">
        <f>+B25+B70+B91+B136+B163+B209+B236+B271+B289+B318+B368+B438+B473+B517+B556+B575+B614+B642+B673+B717+B756+B798+B837+B849+B904</f>
        <v>1449665</v>
      </c>
      <c r="C22" s="38"/>
      <c r="D22" s="49" t="s">
        <v>27</v>
      </c>
      <c r="E22" s="41"/>
      <c r="F22" s="42"/>
      <c r="G22" s="43"/>
      <c r="H22" s="50">
        <f>H21-B22</f>
        <v>-1449665</v>
      </c>
      <c r="I22" s="45">
        <f>+B22/M22</f>
        <v>3221.4777777777776</v>
      </c>
      <c r="M22" s="2">
        <v>450</v>
      </c>
    </row>
    <row r="23" spans="2:13" ht="12.75">
      <c r="B23" s="426"/>
      <c r="I23" s="22"/>
      <c r="M23" s="2">
        <v>450</v>
      </c>
    </row>
    <row r="24" spans="2:13" ht="12.75">
      <c r="B24" s="426"/>
      <c r="I24" s="22"/>
      <c r="M24" s="2">
        <v>450</v>
      </c>
    </row>
    <row r="25" spans="1:13" s="57" customFormat="1" ht="12.75">
      <c r="A25" s="11"/>
      <c r="B25" s="427">
        <f>+B30+B43+B50+B54+B60+B65</f>
        <v>33300</v>
      </c>
      <c r="C25" s="52" t="s">
        <v>28</v>
      </c>
      <c r="D25" s="53" t="s">
        <v>1251</v>
      </c>
      <c r="E25" s="52" t="s">
        <v>56</v>
      </c>
      <c r="F25" s="324" t="s">
        <v>57</v>
      </c>
      <c r="G25" s="54" t="s">
        <v>58</v>
      </c>
      <c r="H25" s="55"/>
      <c r="I25" s="56">
        <f>+B25/M25</f>
        <v>74</v>
      </c>
      <c r="J25" s="56"/>
      <c r="K25" s="56"/>
      <c r="M25" s="2">
        <v>450</v>
      </c>
    </row>
    <row r="26" spans="2:13" ht="12.75">
      <c r="B26" s="426"/>
      <c r="D26" s="12"/>
      <c r="H26" s="5">
        <f aca="true" t="shared" si="2" ref="H26:H66">H25-B26</f>
        <v>0</v>
      </c>
      <c r="I26" s="22">
        <f aca="true" t="shared" si="3" ref="I26:I66">+B26/M26</f>
        <v>0</v>
      </c>
      <c r="M26" s="2">
        <v>450</v>
      </c>
    </row>
    <row r="27" spans="2:13" ht="12.75">
      <c r="B27" s="426">
        <v>2500</v>
      </c>
      <c r="C27" s="1" t="s">
        <v>29</v>
      </c>
      <c r="D27" s="12" t="s">
        <v>17</v>
      </c>
      <c r="E27" s="1" t="s">
        <v>30</v>
      </c>
      <c r="F27" s="47" t="s">
        <v>31</v>
      </c>
      <c r="G27" s="27" t="s">
        <v>32</v>
      </c>
      <c r="H27" s="5">
        <f t="shared" si="2"/>
        <v>-2500</v>
      </c>
      <c r="I27" s="22">
        <v>5</v>
      </c>
      <c r="K27" t="s">
        <v>29</v>
      </c>
      <c r="L27">
        <v>1</v>
      </c>
      <c r="M27" s="2">
        <v>450</v>
      </c>
    </row>
    <row r="28" spans="2:13" ht="12.75">
      <c r="B28" s="426">
        <v>2500</v>
      </c>
      <c r="C28" s="1" t="s">
        <v>29</v>
      </c>
      <c r="D28" s="12" t="s">
        <v>17</v>
      </c>
      <c r="E28" s="1" t="s">
        <v>30</v>
      </c>
      <c r="F28" s="47" t="s">
        <v>33</v>
      </c>
      <c r="G28" s="27" t="s">
        <v>34</v>
      </c>
      <c r="H28" s="5">
        <f t="shared" si="2"/>
        <v>-5000</v>
      </c>
      <c r="I28" s="22">
        <v>5</v>
      </c>
      <c r="K28" t="s">
        <v>29</v>
      </c>
      <c r="L28">
        <v>1</v>
      </c>
      <c r="M28" s="2">
        <v>450</v>
      </c>
    </row>
    <row r="29" spans="2:13" ht="12.75">
      <c r="B29" s="426">
        <v>2500</v>
      </c>
      <c r="C29" s="1" t="s">
        <v>29</v>
      </c>
      <c r="D29" s="12" t="s">
        <v>17</v>
      </c>
      <c r="E29" s="1" t="s">
        <v>30</v>
      </c>
      <c r="F29" s="47" t="s">
        <v>35</v>
      </c>
      <c r="G29" s="27" t="s">
        <v>36</v>
      </c>
      <c r="H29" s="5">
        <f t="shared" si="2"/>
        <v>-7500</v>
      </c>
      <c r="I29" s="22">
        <v>5</v>
      </c>
      <c r="K29" t="s">
        <v>29</v>
      </c>
      <c r="L29">
        <v>1</v>
      </c>
      <c r="M29" s="2">
        <v>450</v>
      </c>
    </row>
    <row r="30" spans="1:13" s="57" customFormat="1" ht="12.75">
      <c r="A30" s="11"/>
      <c r="B30" s="427">
        <f>SUM(B27:B29)</f>
        <v>7500</v>
      </c>
      <c r="C30" s="11" t="s">
        <v>29</v>
      </c>
      <c r="D30" s="11"/>
      <c r="E30" s="11"/>
      <c r="F30" s="319"/>
      <c r="G30" s="18"/>
      <c r="H30" s="55">
        <v>0</v>
      </c>
      <c r="I30" s="56">
        <f t="shared" si="3"/>
        <v>16.666666666666668</v>
      </c>
      <c r="M30" s="2">
        <v>450</v>
      </c>
    </row>
    <row r="31" spans="2:13" ht="12.75">
      <c r="B31" s="426"/>
      <c r="D31" s="12"/>
      <c r="H31" s="5">
        <f t="shared" si="2"/>
        <v>0</v>
      </c>
      <c r="I31" s="22">
        <f t="shared" si="3"/>
        <v>0</v>
      </c>
      <c r="M31" s="2">
        <v>450</v>
      </c>
    </row>
    <row r="32" spans="2:13" ht="12.75">
      <c r="B32" s="426"/>
      <c r="D32" s="12"/>
      <c r="H32" s="5">
        <f t="shared" si="2"/>
        <v>0</v>
      </c>
      <c r="I32" s="22">
        <f t="shared" si="3"/>
        <v>0</v>
      </c>
      <c r="M32" s="2">
        <v>450</v>
      </c>
    </row>
    <row r="33" spans="2:13" ht="12.75">
      <c r="B33" s="426">
        <v>3000</v>
      </c>
      <c r="C33" s="1" t="s">
        <v>37</v>
      </c>
      <c r="D33" s="12" t="s">
        <v>27</v>
      </c>
      <c r="E33" s="1" t="s">
        <v>38</v>
      </c>
      <c r="F33" s="47" t="s">
        <v>39</v>
      </c>
      <c r="G33" s="27" t="s">
        <v>32</v>
      </c>
      <c r="H33" s="5">
        <f t="shared" si="2"/>
        <v>-3000</v>
      </c>
      <c r="I33" s="22">
        <f t="shared" si="3"/>
        <v>6.666666666666667</v>
      </c>
      <c r="K33" t="s">
        <v>30</v>
      </c>
      <c r="L33">
        <v>1</v>
      </c>
      <c r="M33" s="2">
        <v>450</v>
      </c>
    </row>
    <row r="34" spans="2:13" ht="12.75">
      <c r="B34" s="426">
        <v>800</v>
      </c>
      <c r="C34" s="1" t="s">
        <v>40</v>
      </c>
      <c r="D34" s="12" t="s">
        <v>27</v>
      </c>
      <c r="E34" s="1" t="s">
        <v>38</v>
      </c>
      <c r="F34" s="47" t="s">
        <v>41</v>
      </c>
      <c r="G34" s="27" t="s">
        <v>32</v>
      </c>
      <c r="H34" s="5">
        <f t="shared" si="2"/>
        <v>-3800</v>
      </c>
      <c r="I34" s="22">
        <f t="shared" si="3"/>
        <v>1.7777777777777777</v>
      </c>
      <c r="K34" t="s">
        <v>30</v>
      </c>
      <c r="L34">
        <v>1</v>
      </c>
      <c r="M34" s="2">
        <v>450</v>
      </c>
    </row>
    <row r="35" spans="2:13" ht="12.75">
      <c r="B35" s="428">
        <v>500</v>
      </c>
      <c r="C35" s="60" t="s">
        <v>42</v>
      </c>
      <c r="D35" s="12" t="s">
        <v>27</v>
      </c>
      <c r="E35" s="60" t="s">
        <v>38</v>
      </c>
      <c r="F35" s="47" t="s">
        <v>41</v>
      </c>
      <c r="G35" s="27" t="s">
        <v>32</v>
      </c>
      <c r="H35" s="5">
        <f t="shared" si="2"/>
        <v>-4300</v>
      </c>
      <c r="I35" s="22">
        <f t="shared" si="3"/>
        <v>1.1111111111111112</v>
      </c>
      <c r="J35" s="59"/>
      <c r="K35" t="s">
        <v>30</v>
      </c>
      <c r="L35">
        <v>1</v>
      </c>
      <c r="M35" s="2">
        <v>450</v>
      </c>
    </row>
    <row r="36" spans="2:13" ht="12.75">
      <c r="B36" s="426">
        <v>500</v>
      </c>
      <c r="C36" s="1" t="s">
        <v>43</v>
      </c>
      <c r="D36" s="12" t="s">
        <v>27</v>
      </c>
      <c r="E36" s="1" t="s">
        <v>38</v>
      </c>
      <c r="F36" s="47" t="s">
        <v>41</v>
      </c>
      <c r="G36" s="27" t="s">
        <v>34</v>
      </c>
      <c r="H36" s="5">
        <f t="shared" si="2"/>
        <v>-4800</v>
      </c>
      <c r="I36" s="22">
        <f t="shared" si="3"/>
        <v>1.1111111111111112</v>
      </c>
      <c r="K36" t="s">
        <v>30</v>
      </c>
      <c r="L36">
        <v>1</v>
      </c>
      <c r="M36" s="2">
        <v>450</v>
      </c>
    </row>
    <row r="37" spans="2:13" ht="12.75">
      <c r="B37" s="426">
        <v>800</v>
      </c>
      <c r="C37" s="1" t="s">
        <v>44</v>
      </c>
      <c r="D37" s="12" t="s">
        <v>27</v>
      </c>
      <c r="E37" s="1" t="s">
        <v>38</v>
      </c>
      <c r="F37" s="47" t="s">
        <v>41</v>
      </c>
      <c r="G37" s="27" t="s">
        <v>34</v>
      </c>
      <c r="H37" s="5">
        <f t="shared" si="2"/>
        <v>-5600</v>
      </c>
      <c r="I37" s="22">
        <f t="shared" si="3"/>
        <v>1.7777777777777777</v>
      </c>
      <c r="K37" t="s">
        <v>30</v>
      </c>
      <c r="L37">
        <v>1</v>
      </c>
      <c r="M37" s="2">
        <v>450</v>
      </c>
    </row>
    <row r="38" spans="2:13" ht="12.75">
      <c r="B38" s="426">
        <v>800</v>
      </c>
      <c r="C38" s="1" t="s">
        <v>40</v>
      </c>
      <c r="D38" s="12" t="s">
        <v>27</v>
      </c>
      <c r="E38" s="1" t="s">
        <v>38</v>
      </c>
      <c r="F38" s="47" t="s">
        <v>41</v>
      </c>
      <c r="G38" s="27" t="s">
        <v>36</v>
      </c>
      <c r="H38" s="5">
        <f t="shared" si="2"/>
        <v>-6400</v>
      </c>
      <c r="I38" s="22">
        <f t="shared" si="3"/>
        <v>1.7777777777777777</v>
      </c>
      <c r="K38" t="s">
        <v>30</v>
      </c>
      <c r="L38">
        <v>1</v>
      </c>
      <c r="M38" s="2">
        <v>450</v>
      </c>
    </row>
    <row r="39" spans="2:13" ht="12.75">
      <c r="B39" s="426">
        <v>800</v>
      </c>
      <c r="C39" s="1" t="s">
        <v>44</v>
      </c>
      <c r="D39" s="12" t="s">
        <v>27</v>
      </c>
      <c r="E39" s="1" t="s">
        <v>38</v>
      </c>
      <c r="F39" s="47" t="s">
        <v>41</v>
      </c>
      <c r="G39" s="27" t="s">
        <v>36</v>
      </c>
      <c r="H39" s="5">
        <f t="shared" si="2"/>
        <v>-7200</v>
      </c>
      <c r="I39" s="22">
        <f t="shared" si="3"/>
        <v>1.7777777777777777</v>
      </c>
      <c r="K39" t="s">
        <v>30</v>
      </c>
      <c r="L39">
        <v>1</v>
      </c>
      <c r="M39" s="2">
        <v>450</v>
      </c>
    </row>
    <row r="40" spans="2:13" ht="12.75">
      <c r="B40" s="426">
        <v>500</v>
      </c>
      <c r="C40" s="1" t="s">
        <v>45</v>
      </c>
      <c r="D40" s="12" t="s">
        <v>27</v>
      </c>
      <c r="E40" s="1" t="s">
        <v>38</v>
      </c>
      <c r="F40" s="47" t="s">
        <v>41</v>
      </c>
      <c r="G40" s="27" t="s">
        <v>36</v>
      </c>
      <c r="H40" s="5">
        <f t="shared" si="2"/>
        <v>-7700</v>
      </c>
      <c r="I40" s="22">
        <f t="shared" si="3"/>
        <v>1.1111111111111112</v>
      </c>
      <c r="K40" t="s">
        <v>30</v>
      </c>
      <c r="L40">
        <v>1</v>
      </c>
      <c r="M40" s="2">
        <v>450</v>
      </c>
    </row>
    <row r="41" spans="2:13" ht="12.75">
      <c r="B41" s="426">
        <v>500</v>
      </c>
      <c r="C41" s="1" t="s">
        <v>46</v>
      </c>
      <c r="D41" s="12" t="s">
        <v>27</v>
      </c>
      <c r="E41" s="1" t="s">
        <v>38</v>
      </c>
      <c r="F41" s="47" t="s">
        <v>41</v>
      </c>
      <c r="G41" s="27" t="s">
        <v>36</v>
      </c>
      <c r="H41" s="5">
        <f t="shared" si="2"/>
        <v>-8200</v>
      </c>
      <c r="I41" s="22">
        <f>+B41/M41</f>
        <v>1.1111111111111112</v>
      </c>
      <c r="K41" t="s">
        <v>30</v>
      </c>
      <c r="L41">
        <v>1</v>
      </c>
      <c r="M41" s="2">
        <v>450</v>
      </c>
    </row>
    <row r="42" spans="2:13" ht="12.75">
      <c r="B42" s="426">
        <v>3000</v>
      </c>
      <c r="C42" s="1" t="s">
        <v>47</v>
      </c>
      <c r="D42" s="12" t="s">
        <v>27</v>
      </c>
      <c r="E42" s="1" t="s">
        <v>38</v>
      </c>
      <c r="F42" s="47" t="s">
        <v>41</v>
      </c>
      <c r="G42" s="27" t="s">
        <v>36</v>
      </c>
      <c r="H42" s="5">
        <f t="shared" si="2"/>
        <v>-11200</v>
      </c>
      <c r="I42" s="22">
        <f t="shared" si="3"/>
        <v>6.666666666666667</v>
      </c>
      <c r="K42" t="s">
        <v>30</v>
      </c>
      <c r="L42">
        <v>1</v>
      </c>
      <c r="M42" s="2">
        <v>450</v>
      </c>
    </row>
    <row r="43" spans="1:13" s="57" customFormat="1" ht="12.75">
      <c r="A43" s="11"/>
      <c r="B43" s="427">
        <f>SUM(B33:B42)</f>
        <v>11200</v>
      </c>
      <c r="C43" s="11" t="s">
        <v>1276</v>
      </c>
      <c r="D43" s="11"/>
      <c r="E43" s="11"/>
      <c r="F43" s="319"/>
      <c r="G43" s="18"/>
      <c r="H43" s="55">
        <v>0</v>
      </c>
      <c r="I43" s="56">
        <f t="shared" si="3"/>
        <v>24.88888888888889</v>
      </c>
      <c r="M43" s="2">
        <v>450</v>
      </c>
    </row>
    <row r="44" spans="2:13" ht="12.75">
      <c r="B44" s="426"/>
      <c r="D44" s="12"/>
      <c r="H44" s="5">
        <f t="shared" si="2"/>
        <v>0</v>
      </c>
      <c r="I44" s="22">
        <f t="shared" si="3"/>
        <v>0</v>
      </c>
      <c r="M44" s="2">
        <v>450</v>
      </c>
    </row>
    <row r="45" spans="2:13" ht="12.75">
      <c r="B45" s="426"/>
      <c r="D45" s="12"/>
      <c r="H45" s="5">
        <f t="shared" si="2"/>
        <v>0</v>
      </c>
      <c r="I45" s="22">
        <f t="shared" si="3"/>
        <v>0</v>
      </c>
      <c r="M45" s="2">
        <v>450</v>
      </c>
    </row>
    <row r="46" spans="2:13" ht="12.75">
      <c r="B46" s="426">
        <v>800</v>
      </c>
      <c r="C46" s="12" t="s">
        <v>48</v>
      </c>
      <c r="D46" s="12" t="s">
        <v>27</v>
      </c>
      <c r="E46" s="1" t="s">
        <v>49</v>
      </c>
      <c r="F46" s="47" t="s">
        <v>41</v>
      </c>
      <c r="G46" s="27" t="s">
        <v>50</v>
      </c>
      <c r="H46" s="5">
        <f t="shared" si="2"/>
        <v>-800</v>
      </c>
      <c r="I46" s="22">
        <v>1.6</v>
      </c>
      <c r="K46" t="s">
        <v>30</v>
      </c>
      <c r="L46">
        <v>1</v>
      </c>
      <c r="M46" s="2">
        <v>450</v>
      </c>
    </row>
    <row r="47" spans="2:13" ht="12.75">
      <c r="B47" s="426">
        <v>1500</v>
      </c>
      <c r="C47" s="1" t="s">
        <v>48</v>
      </c>
      <c r="D47" s="12" t="s">
        <v>27</v>
      </c>
      <c r="E47" s="1" t="s">
        <v>49</v>
      </c>
      <c r="F47" s="47" t="s">
        <v>41</v>
      </c>
      <c r="G47" s="27" t="s">
        <v>32</v>
      </c>
      <c r="H47" s="5">
        <f t="shared" si="2"/>
        <v>-2300</v>
      </c>
      <c r="I47" s="22">
        <v>3</v>
      </c>
      <c r="K47" t="s">
        <v>30</v>
      </c>
      <c r="L47">
        <v>1</v>
      </c>
      <c r="M47" s="2">
        <v>450</v>
      </c>
    </row>
    <row r="48" spans="2:13" ht="12.75">
      <c r="B48" s="426">
        <v>400</v>
      </c>
      <c r="C48" s="1" t="s">
        <v>48</v>
      </c>
      <c r="D48" s="12" t="s">
        <v>27</v>
      </c>
      <c r="E48" s="1" t="s">
        <v>49</v>
      </c>
      <c r="F48" s="47" t="s">
        <v>41</v>
      </c>
      <c r="G48" s="27" t="s">
        <v>34</v>
      </c>
      <c r="H48" s="5">
        <f t="shared" si="2"/>
        <v>-2700</v>
      </c>
      <c r="I48" s="22">
        <v>0.8</v>
      </c>
      <c r="K48" t="s">
        <v>30</v>
      </c>
      <c r="L48">
        <v>1</v>
      </c>
      <c r="M48" s="2">
        <v>450</v>
      </c>
    </row>
    <row r="49" spans="2:13" ht="12.75">
      <c r="B49" s="426">
        <v>900</v>
      </c>
      <c r="C49" s="1" t="s">
        <v>48</v>
      </c>
      <c r="D49" s="12" t="s">
        <v>27</v>
      </c>
      <c r="E49" s="1" t="s">
        <v>49</v>
      </c>
      <c r="F49" s="47" t="s">
        <v>41</v>
      </c>
      <c r="G49" s="27" t="s">
        <v>36</v>
      </c>
      <c r="H49" s="5">
        <f t="shared" si="2"/>
        <v>-3600</v>
      </c>
      <c r="I49" s="22">
        <v>1.8</v>
      </c>
      <c r="K49" t="s">
        <v>30</v>
      </c>
      <c r="L49">
        <v>1</v>
      </c>
      <c r="M49" s="2">
        <v>450</v>
      </c>
    </row>
    <row r="50" spans="1:13" s="57" customFormat="1" ht="12.75">
      <c r="A50" s="11"/>
      <c r="B50" s="427">
        <f>SUM(B46:B49)</f>
        <v>3600</v>
      </c>
      <c r="C50" s="11"/>
      <c r="D50" s="11"/>
      <c r="E50" s="11" t="s">
        <v>49</v>
      </c>
      <c r="F50" s="319"/>
      <c r="G50" s="18"/>
      <c r="H50" s="55">
        <v>0</v>
      </c>
      <c r="I50" s="56">
        <f t="shared" si="3"/>
        <v>8</v>
      </c>
      <c r="M50" s="2">
        <v>450</v>
      </c>
    </row>
    <row r="51" spans="2:13" ht="12.75">
      <c r="B51" s="426"/>
      <c r="D51" s="12"/>
      <c r="H51" s="5">
        <f t="shared" si="2"/>
        <v>0</v>
      </c>
      <c r="I51" s="22">
        <f t="shared" si="3"/>
        <v>0</v>
      </c>
      <c r="M51" s="2">
        <v>450</v>
      </c>
    </row>
    <row r="52" spans="1:13" ht="12.75">
      <c r="A52" s="12"/>
      <c r="B52" s="426"/>
      <c r="D52" s="12"/>
      <c r="H52" s="5">
        <f t="shared" si="2"/>
        <v>0</v>
      </c>
      <c r="I52" s="22">
        <f t="shared" si="3"/>
        <v>0</v>
      </c>
      <c r="M52" s="2">
        <v>450</v>
      </c>
    </row>
    <row r="53" spans="1:13" s="15" customFormat="1" ht="12.75">
      <c r="A53" s="12"/>
      <c r="B53" s="292">
        <v>3000</v>
      </c>
      <c r="C53" s="12" t="s">
        <v>51</v>
      </c>
      <c r="D53" s="12" t="s">
        <v>27</v>
      </c>
      <c r="E53" s="12" t="s">
        <v>38</v>
      </c>
      <c r="F53" s="72" t="s">
        <v>52</v>
      </c>
      <c r="G53" s="29" t="s">
        <v>34</v>
      </c>
      <c r="H53" s="28">
        <f t="shared" si="2"/>
        <v>-3000</v>
      </c>
      <c r="I53" s="65">
        <f t="shared" si="3"/>
        <v>6.666666666666667</v>
      </c>
      <c r="K53" s="15" t="s">
        <v>30</v>
      </c>
      <c r="L53" s="15">
        <v>1</v>
      </c>
      <c r="M53" s="2">
        <v>450</v>
      </c>
    </row>
    <row r="54" spans="1:13" s="57" customFormat="1" ht="12.75">
      <c r="A54" s="11"/>
      <c r="B54" s="427">
        <f>SUM(B53)</f>
        <v>3000</v>
      </c>
      <c r="C54" s="11" t="s">
        <v>51</v>
      </c>
      <c r="D54" s="11"/>
      <c r="E54" s="11"/>
      <c r="F54" s="319"/>
      <c r="G54" s="18"/>
      <c r="H54" s="55">
        <v>0</v>
      </c>
      <c r="I54" s="56">
        <f t="shared" si="3"/>
        <v>6.666666666666667</v>
      </c>
      <c r="M54" s="2">
        <v>450</v>
      </c>
    </row>
    <row r="55" spans="1:13" s="34" customFormat="1" ht="12.75">
      <c r="A55" s="33"/>
      <c r="B55" s="429"/>
      <c r="C55" s="36"/>
      <c r="D55" s="12"/>
      <c r="E55" s="33"/>
      <c r="F55" s="47"/>
      <c r="G55" s="30"/>
      <c r="H55" s="5">
        <f t="shared" si="2"/>
        <v>0</v>
      </c>
      <c r="I55" s="22">
        <f t="shared" si="3"/>
        <v>0</v>
      </c>
      <c r="K55"/>
      <c r="M55" s="2">
        <v>450</v>
      </c>
    </row>
    <row r="56" spans="2:13" ht="12.75">
      <c r="B56" s="426"/>
      <c r="D56" s="12"/>
      <c r="H56" s="5">
        <f t="shared" si="2"/>
        <v>0</v>
      </c>
      <c r="I56" s="22">
        <f t="shared" si="3"/>
        <v>0</v>
      </c>
      <c r="M56" s="2">
        <v>450</v>
      </c>
    </row>
    <row r="57" spans="2:13" ht="12.75">
      <c r="B57" s="426">
        <v>2000</v>
      </c>
      <c r="C57" s="1" t="s">
        <v>53</v>
      </c>
      <c r="D57" s="12" t="s">
        <v>27</v>
      </c>
      <c r="E57" s="1" t="s">
        <v>38</v>
      </c>
      <c r="F57" s="47" t="s">
        <v>41</v>
      </c>
      <c r="G57" s="27" t="s">
        <v>32</v>
      </c>
      <c r="H57" s="5">
        <f t="shared" si="2"/>
        <v>-2000</v>
      </c>
      <c r="I57" s="22">
        <v>4</v>
      </c>
      <c r="K57" t="s">
        <v>30</v>
      </c>
      <c r="L57">
        <v>1</v>
      </c>
      <c r="M57" s="2">
        <v>450</v>
      </c>
    </row>
    <row r="58" spans="2:13" ht="12.75">
      <c r="B58" s="426">
        <v>2000</v>
      </c>
      <c r="C58" s="1" t="s">
        <v>53</v>
      </c>
      <c r="D58" s="12" t="s">
        <v>27</v>
      </c>
      <c r="E58" s="1" t="s">
        <v>38</v>
      </c>
      <c r="F58" s="47" t="s">
        <v>41</v>
      </c>
      <c r="G58" s="27" t="s">
        <v>34</v>
      </c>
      <c r="H58" s="5">
        <f t="shared" si="2"/>
        <v>-4000</v>
      </c>
      <c r="I58" s="22">
        <v>4</v>
      </c>
      <c r="K58" t="s">
        <v>30</v>
      </c>
      <c r="L58">
        <v>1</v>
      </c>
      <c r="M58" s="2">
        <v>450</v>
      </c>
    </row>
    <row r="59" spans="2:13" ht="12.75">
      <c r="B59" s="426">
        <v>2000</v>
      </c>
      <c r="C59" s="1" t="s">
        <v>53</v>
      </c>
      <c r="D59" s="12" t="s">
        <v>27</v>
      </c>
      <c r="E59" s="1" t="s">
        <v>38</v>
      </c>
      <c r="F59" s="47" t="s">
        <v>41</v>
      </c>
      <c r="G59" s="27" t="s">
        <v>36</v>
      </c>
      <c r="H59" s="5">
        <f t="shared" si="2"/>
        <v>-6000</v>
      </c>
      <c r="I59" s="22">
        <v>4</v>
      </c>
      <c r="K59" t="s">
        <v>30</v>
      </c>
      <c r="L59">
        <v>1</v>
      </c>
      <c r="M59" s="2">
        <v>450</v>
      </c>
    </row>
    <row r="60" spans="1:13" s="57" customFormat="1" ht="12.75">
      <c r="A60" s="11"/>
      <c r="B60" s="427">
        <f>SUM(B57:B59)</f>
        <v>6000</v>
      </c>
      <c r="C60" s="11" t="s">
        <v>53</v>
      </c>
      <c r="D60" s="11"/>
      <c r="E60" s="11"/>
      <c r="F60" s="319"/>
      <c r="G60" s="18"/>
      <c r="H60" s="55">
        <v>0</v>
      </c>
      <c r="I60" s="56">
        <f t="shared" si="3"/>
        <v>13.333333333333334</v>
      </c>
      <c r="M60" s="2">
        <v>450</v>
      </c>
    </row>
    <row r="61" spans="2:13" ht="12.75">
      <c r="B61" s="426"/>
      <c r="D61" s="12"/>
      <c r="H61" s="5">
        <f t="shared" si="2"/>
        <v>0</v>
      </c>
      <c r="I61" s="22">
        <f t="shared" si="3"/>
        <v>0</v>
      </c>
      <c r="M61" s="2">
        <v>450</v>
      </c>
    </row>
    <row r="62" spans="2:13" ht="12.75">
      <c r="B62" s="426"/>
      <c r="D62" s="12"/>
      <c r="H62" s="5">
        <f t="shared" si="2"/>
        <v>0</v>
      </c>
      <c r="I62" s="22">
        <f t="shared" si="3"/>
        <v>0</v>
      </c>
      <c r="M62" s="2">
        <v>450</v>
      </c>
    </row>
    <row r="63" spans="2:13" ht="12.75">
      <c r="B63" s="426">
        <v>1000</v>
      </c>
      <c r="C63" s="1" t="s">
        <v>54</v>
      </c>
      <c r="D63" s="12" t="s">
        <v>27</v>
      </c>
      <c r="E63" s="1" t="s">
        <v>55</v>
      </c>
      <c r="F63" s="47" t="s">
        <v>41</v>
      </c>
      <c r="G63" s="27" t="s">
        <v>32</v>
      </c>
      <c r="H63" s="5">
        <f t="shared" si="2"/>
        <v>-1000</v>
      </c>
      <c r="I63" s="22">
        <v>2</v>
      </c>
      <c r="K63" t="s">
        <v>30</v>
      </c>
      <c r="L63">
        <v>1</v>
      </c>
      <c r="M63" s="2">
        <v>450</v>
      </c>
    </row>
    <row r="64" spans="2:13" ht="12.75">
      <c r="B64" s="426">
        <v>1000</v>
      </c>
      <c r="C64" s="1" t="s">
        <v>54</v>
      </c>
      <c r="D64" s="12" t="s">
        <v>27</v>
      </c>
      <c r="E64" s="1" t="s">
        <v>55</v>
      </c>
      <c r="F64" s="47" t="s">
        <v>41</v>
      </c>
      <c r="G64" s="27" t="s">
        <v>36</v>
      </c>
      <c r="H64" s="5">
        <f t="shared" si="2"/>
        <v>-2000</v>
      </c>
      <c r="I64" s="22">
        <v>2</v>
      </c>
      <c r="K64" t="s">
        <v>30</v>
      </c>
      <c r="L64">
        <v>1</v>
      </c>
      <c r="M64" s="2">
        <v>450</v>
      </c>
    </row>
    <row r="65" spans="1:13" s="57" customFormat="1" ht="12.75">
      <c r="A65" s="11"/>
      <c r="B65" s="427">
        <f>SUM(B63:B64)</f>
        <v>2000</v>
      </c>
      <c r="C65" s="11"/>
      <c r="D65" s="11"/>
      <c r="E65" s="11" t="s">
        <v>55</v>
      </c>
      <c r="F65" s="319"/>
      <c r="G65" s="18"/>
      <c r="H65" s="55">
        <v>0</v>
      </c>
      <c r="I65" s="56">
        <f t="shared" si="3"/>
        <v>4.444444444444445</v>
      </c>
      <c r="M65" s="2">
        <v>450</v>
      </c>
    </row>
    <row r="66" spans="2:13" ht="12.75">
      <c r="B66" s="426"/>
      <c r="D66" s="12"/>
      <c r="H66" s="5">
        <f t="shared" si="2"/>
        <v>0</v>
      </c>
      <c r="I66" s="22">
        <f t="shared" si="3"/>
        <v>0</v>
      </c>
      <c r="M66" s="2">
        <v>450</v>
      </c>
    </row>
    <row r="67" spans="2:13" ht="12.75">
      <c r="B67" s="426"/>
      <c r="D67" s="12"/>
      <c r="H67" s="5">
        <f aca="true" t="shared" si="4" ref="H67:H98">H66-B67</f>
        <v>0</v>
      </c>
      <c r="I67" s="22">
        <f aca="true" t="shared" si="5" ref="I67:I92">+B67/M67</f>
        <v>0</v>
      </c>
      <c r="M67" s="2">
        <v>450</v>
      </c>
    </row>
    <row r="68" spans="2:13" ht="12.75">
      <c r="B68" s="426"/>
      <c r="D68" s="12"/>
      <c r="H68" s="5">
        <f t="shared" si="4"/>
        <v>0</v>
      </c>
      <c r="I68" s="22">
        <f t="shared" si="5"/>
        <v>0</v>
      </c>
      <c r="M68" s="2">
        <v>450</v>
      </c>
    </row>
    <row r="69" spans="2:13" ht="12.75">
      <c r="B69" s="426"/>
      <c r="D69" s="12"/>
      <c r="H69" s="5">
        <f t="shared" si="4"/>
        <v>0</v>
      </c>
      <c r="I69" s="22">
        <f t="shared" si="5"/>
        <v>0</v>
      </c>
      <c r="M69" s="2">
        <v>450</v>
      </c>
    </row>
    <row r="70" spans="1:13" s="57" customFormat="1" ht="12.75">
      <c r="A70" s="11"/>
      <c r="B70" s="427">
        <f>+B75+B82+B86</f>
        <v>12800</v>
      </c>
      <c r="C70" s="52" t="s">
        <v>60</v>
      </c>
      <c r="D70" s="53" t="s">
        <v>59</v>
      </c>
      <c r="E70" s="52" t="s">
        <v>56</v>
      </c>
      <c r="F70" s="324" t="s">
        <v>71</v>
      </c>
      <c r="G70" s="54" t="s">
        <v>72</v>
      </c>
      <c r="H70" s="55"/>
      <c r="I70" s="56">
        <f>+B70/M70</f>
        <v>28.444444444444443</v>
      </c>
      <c r="J70" s="56"/>
      <c r="K70" s="56"/>
      <c r="M70" s="2">
        <v>450</v>
      </c>
    </row>
    <row r="71" spans="2:13" ht="12.75">
      <c r="B71" s="426"/>
      <c r="D71" s="12"/>
      <c r="H71" s="5">
        <f t="shared" si="4"/>
        <v>0</v>
      </c>
      <c r="I71" s="22">
        <f t="shared" si="5"/>
        <v>0</v>
      </c>
      <c r="M71" s="2">
        <v>450</v>
      </c>
    </row>
    <row r="72" spans="2:13" ht="12.75">
      <c r="B72" s="426">
        <v>2500</v>
      </c>
      <c r="C72" s="1" t="s">
        <v>29</v>
      </c>
      <c r="D72" s="12" t="s">
        <v>17</v>
      </c>
      <c r="E72" s="1" t="s">
        <v>61</v>
      </c>
      <c r="F72" s="47" t="s">
        <v>62</v>
      </c>
      <c r="G72" s="27" t="s">
        <v>32</v>
      </c>
      <c r="H72" s="5">
        <f t="shared" si="4"/>
        <v>-2500</v>
      </c>
      <c r="I72" s="22">
        <v>5</v>
      </c>
      <c r="K72" t="s">
        <v>29</v>
      </c>
      <c r="L72">
        <v>2</v>
      </c>
      <c r="M72" s="2">
        <v>450</v>
      </c>
    </row>
    <row r="73" spans="1:13" ht="12.75">
      <c r="A73" s="61"/>
      <c r="B73" s="292">
        <v>2500</v>
      </c>
      <c r="C73" s="61" t="s">
        <v>29</v>
      </c>
      <c r="D73" s="61" t="s">
        <v>17</v>
      </c>
      <c r="E73" s="61" t="s">
        <v>61</v>
      </c>
      <c r="F73" s="325" t="s">
        <v>63</v>
      </c>
      <c r="G73" s="30" t="s">
        <v>34</v>
      </c>
      <c r="H73" s="5">
        <f t="shared" si="4"/>
        <v>-5000</v>
      </c>
      <c r="I73" s="63">
        <v>5</v>
      </c>
      <c r="J73" s="64"/>
      <c r="K73" s="64" t="s">
        <v>29</v>
      </c>
      <c r="L73" s="64">
        <v>2</v>
      </c>
      <c r="M73" s="2">
        <v>450</v>
      </c>
    </row>
    <row r="74" spans="2:13" ht="12.75">
      <c r="B74" s="426">
        <v>3000</v>
      </c>
      <c r="C74" s="1" t="s">
        <v>29</v>
      </c>
      <c r="D74" s="1" t="s">
        <v>17</v>
      </c>
      <c r="E74" s="1" t="s">
        <v>1282</v>
      </c>
      <c r="F74" s="47" t="s">
        <v>64</v>
      </c>
      <c r="G74" s="27" t="s">
        <v>36</v>
      </c>
      <c r="H74" s="5">
        <f t="shared" si="4"/>
        <v>-8000</v>
      </c>
      <c r="I74" s="22">
        <v>6</v>
      </c>
      <c r="K74" t="s">
        <v>29</v>
      </c>
      <c r="L74">
        <v>2</v>
      </c>
      <c r="M74" s="2">
        <v>450</v>
      </c>
    </row>
    <row r="75" spans="1:13" s="57" customFormat="1" ht="12.75">
      <c r="A75" s="11"/>
      <c r="B75" s="427">
        <f>SUM(B72:B74)</f>
        <v>8000</v>
      </c>
      <c r="C75" s="11" t="s">
        <v>29</v>
      </c>
      <c r="D75" s="11"/>
      <c r="E75" s="11"/>
      <c r="F75" s="319"/>
      <c r="G75" s="18"/>
      <c r="H75" s="55">
        <v>0</v>
      </c>
      <c r="I75" s="56">
        <f t="shared" si="5"/>
        <v>17.77777777777778</v>
      </c>
      <c r="M75" s="2">
        <v>450</v>
      </c>
    </row>
    <row r="76" spans="2:13" ht="12.75">
      <c r="B76" s="426"/>
      <c r="D76" s="12"/>
      <c r="H76" s="5">
        <f t="shared" si="4"/>
        <v>0</v>
      </c>
      <c r="I76" s="22">
        <f t="shared" si="5"/>
        <v>0</v>
      </c>
      <c r="M76" s="2">
        <v>450</v>
      </c>
    </row>
    <row r="77" spans="2:13" ht="12.75">
      <c r="B77" s="426"/>
      <c r="D77" s="12"/>
      <c r="H77" s="5">
        <f t="shared" si="4"/>
        <v>0</v>
      </c>
      <c r="I77" s="22">
        <f t="shared" si="5"/>
        <v>0</v>
      </c>
      <c r="M77" s="2">
        <v>450</v>
      </c>
    </row>
    <row r="78" spans="2:13" ht="12.75">
      <c r="B78" s="426">
        <v>1000</v>
      </c>
      <c r="C78" s="1" t="s">
        <v>65</v>
      </c>
      <c r="D78" s="12" t="s">
        <v>27</v>
      </c>
      <c r="E78" s="1" t="s">
        <v>38</v>
      </c>
      <c r="F78" s="47" t="s">
        <v>66</v>
      </c>
      <c r="G78" s="27" t="s">
        <v>32</v>
      </c>
      <c r="H78" s="5">
        <f>H77-B78</f>
        <v>-1000</v>
      </c>
      <c r="I78" s="22">
        <f>+B78/M78</f>
        <v>2.2222222222222223</v>
      </c>
      <c r="K78" t="s">
        <v>61</v>
      </c>
      <c r="L78">
        <v>2</v>
      </c>
      <c r="M78" s="2">
        <v>450</v>
      </c>
    </row>
    <row r="79" spans="2:13" ht="12.75">
      <c r="B79" s="292">
        <v>1000</v>
      </c>
      <c r="C79" s="1" t="s">
        <v>67</v>
      </c>
      <c r="D79" s="12" t="s">
        <v>27</v>
      </c>
      <c r="E79" s="1" t="s">
        <v>38</v>
      </c>
      <c r="F79" s="47" t="s">
        <v>68</v>
      </c>
      <c r="G79" s="66" t="s">
        <v>32</v>
      </c>
      <c r="H79" s="5">
        <f>H78-B79</f>
        <v>-2000</v>
      </c>
      <c r="I79" s="22">
        <f>+B79/M79</f>
        <v>2.2222222222222223</v>
      </c>
      <c r="K79" t="s">
        <v>61</v>
      </c>
      <c r="L79">
        <v>2</v>
      </c>
      <c r="M79" s="2">
        <v>450</v>
      </c>
    </row>
    <row r="80" spans="1:13" ht="12.75">
      <c r="A80" s="12"/>
      <c r="B80" s="292">
        <v>1000</v>
      </c>
      <c r="C80" s="68" t="s">
        <v>69</v>
      </c>
      <c r="D80" s="12" t="s">
        <v>27</v>
      </c>
      <c r="E80" s="68" t="s">
        <v>38</v>
      </c>
      <c r="F80" s="47" t="s">
        <v>68</v>
      </c>
      <c r="G80" s="66" t="s">
        <v>32</v>
      </c>
      <c r="H80" s="5">
        <f>H79-B80</f>
        <v>-3000</v>
      </c>
      <c r="I80" s="22">
        <f>+B80/M80</f>
        <v>2.2222222222222223</v>
      </c>
      <c r="K80" t="s">
        <v>61</v>
      </c>
      <c r="L80">
        <v>2</v>
      </c>
      <c r="M80" s="2">
        <v>450</v>
      </c>
    </row>
    <row r="81" spans="2:13" ht="12.75">
      <c r="B81" s="292">
        <v>800</v>
      </c>
      <c r="C81" s="12" t="s">
        <v>70</v>
      </c>
      <c r="D81" s="12" t="s">
        <v>27</v>
      </c>
      <c r="E81" s="61" t="s">
        <v>38</v>
      </c>
      <c r="F81" s="47" t="s">
        <v>68</v>
      </c>
      <c r="G81" s="30" t="s">
        <v>32</v>
      </c>
      <c r="H81" s="5">
        <f>H80-B81</f>
        <v>-3800</v>
      </c>
      <c r="I81" s="22">
        <f>+B81/M81</f>
        <v>1.7777777777777777</v>
      </c>
      <c r="K81" t="s">
        <v>61</v>
      </c>
      <c r="L81">
        <v>2</v>
      </c>
      <c r="M81" s="2">
        <v>450</v>
      </c>
    </row>
    <row r="82" spans="1:13" s="57" customFormat="1" ht="12.75">
      <c r="A82" s="11"/>
      <c r="B82" s="427">
        <f>SUM(B78:B81)</f>
        <v>3800</v>
      </c>
      <c r="C82" s="11" t="s">
        <v>1276</v>
      </c>
      <c r="D82" s="11"/>
      <c r="E82" s="11"/>
      <c r="F82" s="319"/>
      <c r="G82" s="18"/>
      <c r="H82" s="55">
        <v>0</v>
      </c>
      <c r="I82" s="56">
        <f t="shared" si="5"/>
        <v>8.444444444444445</v>
      </c>
      <c r="M82" s="2">
        <v>450</v>
      </c>
    </row>
    <row r="83" spans="2:13" ht="12.75">
      <c r="B83" s="426"/>
      <c r="D83" s="12"/>
      <c r="H83" s="5">
        <f t="shared" si="4"/>
        <v>0</v>
      </c>
      <c r="I83" s="22">
        <f t="shared" si="5"/>
        <v>0</v>
      </c>
      <c r="M83" s="2">
        <v>450</v>
      </c>
    </row>
    <row r="84" spans="2:13" ht="12.75">
      <c r="B84" s="426"/>
      <c r="D84" s="12"/>
      <c r="H84" s="5">
        <f t="shared" si="4"/>
        <v>0</v>
      </c>
      <c r="I84" s="22">
        <f t="shared" si="5"/>
        <v>0</v>
      </c>
      <c r="M84" s="2">
        <v>450</v>
      </c>
    </row>
    <row r="85" spans="2:13" ht="12.75">
      <c r="B85" s="292">
        <v>1000</v>
      </c>
      <c r="C85" s="12" t="s">
        <v>53</v>
      </c>
      <c r="D85" s="12" t="s">
        <v>27</v>
      </c>
      <c r="E85" s="12" t="s">
        <v>38</v>
      </c>
      <c r="F85" s="47" t="s">
        <v>68</v>
      </c>
      <c r="G85" s="29" t="s">
        <v>32</v>
      </c>
      <c r="H85" s="5">
        <f t="shared" si="4"/>
        <v>-1000</v>
      </c>
      <c r="I85" s="22">
        <f t="shared" si="5"/>
        <v>2.2222222222222223</v>
      </c>
      <c r="K85" t="s">
        <v>61</v>
      </c>
      <c r="L85">
        <v>2</v>
      </c>
      <c r="M85" s="2">
        <v>450</v>
      </c>
    </row>
    <row r="86" spans="1:13" s="57" customFormat="1" ht="12.75">
      <c r="A86" s="11"/>
      <c r="B86" s="427">
        <f>SUM(B85)</f>
        <v>1000</v>
      </c>
      <c r="C86" s="11" t="s">
        <v>53</v>
      </c>
      <c r="D86" s="11"/>
      <c r="E86" s="11"/>
      <c r="F86" s="319"/>
      <c r="G86" s="18"/>
      <c r="H86" s="55">
        <v>0</v>
      </c>
      <c r="I86" s="56">
        <f t="shared" si="5"/>
        <v>2.2222222222222223</v>
      </c>
      <c r="M86" s="2">
        <v>450</v>
      </c>
    </row>
    <row r="87" spans="2:13" ht="12.75">
      <c r="B87" s="426"/>
      <c r="D87" s="12"/>
      <c r="H87" s="5">
        <f t="shared" si="4"/>
        <v>0</v>
      </c>
      <c r="I87" s="22">
        <f t="shared" si="5"/>
        <v>0</v>
      </c>
      <c r="M87" s="2">
        <v>450</v>
      </c>
    </row>
    <row r="88" spans="2:13" ht="12.75">
      <c r="B88" s="426"/>
      <c r="D88" s="12"/>
      <c r="H88" s="5">
        <f t="shared" si="4"/>
        <v>0</v>
      </c>
      <c r="I88" s="22">
        <f t="shared" si="5"/>
        <v>0</v>
      </c>
      <c r="M88" s="2">
        <v>450</v>
      </c>
    </row>
    <row r="89" spans="2:13" ht="12.75">
      <c r="B89" s="426"/>
      <c r="D89" s="12"/>
      <c r="H89" s="5">
        <f t="shared" si="4"/>
        <v>0</v>
      </c>
      <c r="I89" s="22">
        <f t="shared" si="5"/>
        <v>0</v>
      </c>
      <c r="M89" s="2">
        <v>450</v>
      </c>
    </row>
    <row r="90" spans="2:13" ht="12.75">
      <c r="B90" s="426"/>
      <c r="D90" s="12"/>
      <c r="H90" s="5">
        <f t="shared" si="4"/>
        <v>0</v>
      </c>
      <c r="I90" s="22">
        <f t="shared" si="5"/>
        <v>0</v>
      </c>
      <c r="M90" s="2">
        <v>450</v>
      </c>
    </row>
    <row r="91" spans="1:13" s="57" customFormat="1" ht="12.75">
      <c r="A91" s="11"/>
      <c r="B91" s="427">
        <f>+B99+B106+B119+B126+B131+B113</f>
        <v>54200</v>
      </c>
      <c r="C91" s="52" t="s">
        <v>73</v>
      </c>
      <c r="D91" s="53" t="s">
        <v>96</v>
      </c>
      <c r="E91" s="52" t="s">
        <v>56</v>
      </c>
      <c r="F91" s="324" t="s">
        <v>74</v>
      </c>
      <c r="G91" s="54" t="s">
        <v>75</v>
      </c>
      <c r="H91" s="55"/>
      <c r="I91" s="56">
        <f>+B91/M91</f>
        <v>120.44444444444444</v>
      </c>
      <c r="J91" s="56"/>
      <c r="K91" s="56"/>
      <c r="M91" s="2">
        <v>450</v>
      </c>
    </row>
    <row r="92" spans="2:13" ht="12.75">
      <c r="B92" s="426"/>
      <c r="D92" s="12"/>
      <c r="H92" s="5">
        <f t="shared" si="4"/>
        <v>0</v>
      </c>
      <c r="I92" s="22">
        <f t="shared" si="5"/>
        <v>0</v>
      </c>
      <c r="M92" s="2">
        <v>450</v>
      </c>
    </row>
    <row r="93" spans="2:13" ht="12.75">
      <c r="B93" s="426">
        <v>2500</v>
      </c>
      <c r="C93" s="1" t="s">
        <v>29</v>
      </c>
      <c r="D93" s="12" t="s">
        <v>17</v>
      </c>
      <c r="E93" s="1" t="s">
        <v>76</v>
      </c>
      <c r="F93" s="47" t="s">
        <v>77</v>
      </c>
      <c r="G93" s="27" t="s">
        <v>34</v>
      </c>
      <c r="H93" s="5">
        <f t="shared" si="4"/>
        <v>-2500</v>
      </c>
      <c r="I93" s="22">
        <v>5</v>
      </c>
      <c r="K93" t="s">
        <v>29</v>
      </c>
      <c r="L93">
        <v>3</v>
      </c>
      <c r="M93" s="2">
        <v>450</v>
      </c>
    </row>
    <row r="94" spans="2:13" ht="12.75">
      <c r="B94" s="426">
        <v>2500</v>
      </c>
      <c r="C94" s="1" t="s">
        <v>29</v>
      </c>
      <c r="D94" s="1" t="s">
        <v>17</v>
      </c>
      <c r="E94" s="1" t="s">
        <v>76</v>
      </c>
      <c r="F94" s="47" t="s">
        <v>78</v>
      </c>
      <c r="G94" s="27" t="s">
        <v>79</v>
      </c>
      <c r="H94" s="5">
        <f t="shared" si="4"/>
        <v>-5000</v>
      </c>
      <c r="I94" s="22">
        <v>5</v>
      </c>
      <c r="K94" t="s">
        <v>29</v>
      </c>
      <c r="L94">
        <v>3</v>
      </c>
      <c r="M94" s="2">
        <v>450</v>
      </c>
    </row>
    <row r="95" spans="2:13" ht="12.75">
      <c r="B95" s="426">
        <v>2500</v>
      </c>
      <c r="C95" s="1" t="s">
        <v>29</v>
      </c>
      <c r="D95" s="1" t="s">
        <v>17</v>
      </c>
      <c r="E95" s="1" t="s">
        <v>76</v>
      </c>
      <c r="F95" s="47" t="s">
        <v>80</v>
      </c>
      <c r="G95" s="27" t="s">
        <v>81</v>
      </c>
      <c r="H95" s="5">
        <f t="shared" si="4"/>
        <v>-7500</v>
      </c>
      <c r="I95" s="22">
        <v>5</v>
      </c>
      <c r="K95" t="s">
        <v>29</v>
      </c>
      <c r="L95">
        <v>3</v>
      </c>
      <c r="M95" s="2">
        <v>450</v>
      </c>
    </row>
    <row r="96" spans="2:13" ht="12.75">
      <c r="B96" s="426">
        <v>2500</v>
      </c>
      <c r="C96" s="1" t="s">
        <v>29</v>
      </c>
      <c r="D96" s="1" t="s">
        <v>17</v>
      </c>
      <c r="E96" s="1" t="s">
        <v>76</v>
      </c>
      <c r="F96" s="47" t="s">
        <v>82</v>
      </c>
      <c r="G96" s="27" t="s">
        <v>83</v>
      </c>
      <c r="H96" s="5">
        <f t="shared" si="4"/>
        <v>-10000</v>
      </c>
      <c r="I96" s="22">
        <v>5</v>
      </c>
      <c r="K96" t="s">
        <v>29</v>
      </c>
      <c r="L96">
        <v>3</v>
      </c>
      <c r="M96" s="2">
        <v>450</v>
      </c>
    </row>
    <row r="97" spans="2:13" ht="12.75">
      <c r="B97" s="426">
        <v>2500</v>
      </c>
      <c r="C97" s="1" t="s">
        <v>29</v>
      </c>
      <c r="D97" s="1" t="s">
        <v>17</v>
      </c>
      <c r="E97" s="1" t="s">
        <v>76</v>
      </c>
      <c r="F97" s="47" t="s">
        <v>84</v>
      </c>
      <c r="G97" s="27" t="s">
        <v>85</v>
      </c>
      <c r="H97" s="5">
        <f t="shared" si="4"/>
        <v>-12500</v>
      </c>
      <c r="I97" s="22">
        <v>5</v>
      </c>
      <c r="K97" t="s">
        <v>29</v>
      </c>
      <c r="L97">
        <v>3</v>
      </c>
      <c r="M97" s="2">
        <v>450</v>
      </c>
    </row>
    <row r="98" spans="2:13" ht="12.75">
      <c r="B98" s="426">
        <v>2500</v>
      </c>
      <c r="C98" s="1" t="s">
        <v>29</v>
      </c>
      <c r="D98" s="1" t="s">
        <v>17</v>
      </c>
      <c r="E98" s="1" t="s">
        <v>76</v>
      </c>
      <c r="F98" s="47" t="s">
        <v>86</v>
      </c>
      <c r="G98" s="27" t="s">
        <v>87</v>
      </c>
      <c r="H98" s="5">
        <f t="shared" si="4"/>
        <v>-15000</v>
      </c>
      <c r="I98" s="22">
        <v>5</v>
      </c>
      <c r="K98" t="s">
        <v>29</v>
      </c>
      <c r="L98">
        <v>3</v>
      </c>
      <c r="M98" s="2">
        <v>450</v>
      </c>
    </row>
    <row r="99" spans="1:13" s="57" customFormat="1" ht="12.75">
      <c r="A99" s="11"/>
      <c r="B99" s="430">
        <f>SUM(B93:B98)</f>
        <v>15000</v>
      </c>
      <c r="C99" s="11" t="s">
        <v>29</v>
      </c>
      <c r="D99" s="11"/>
      <c r="E99" s="11"/>
      <c r="F99" s="319"/>
      <c r="G99" s="18"/>
      <c r="H99" s="55">
        <v>0</v>
      </c>
      <c r="I99" s="56">
        <f aca="true" t="shared" si="6" ref="I99:I128">+B99/M99</f>
        <v>33.333333333333336</v>
      </c>
      <c r="M99" s="2">
        <v>450</v>
      </c>
    </row>
    <row r="100" spans="2:13" ht="12.75">
      <c r="B100" s="426"/>
      <c r="D100" s="12"/>
      <c r="H100" s="5">
        <f aca="true" t="shared" si="7" ref="H100:H174">H99-B100</f>
        <v>0</v>
      </c>
      <c r="I100" s="22">
        <f t="shared" si="6"/>
        <v>0</v>
      </c>
      <c r="M100" s="2">
        <v>450</v>
      </c>
    </row>
    <row r="101" spans="2:13" ht="12.75">
      <c r="B101" s="426"/>
      <c r="D101" s="12"/>
      <c r="H101" s="5">
        <f t="shared" si="7"/>
        <v>0</v>
      </c>
      <c r="I101" s="22">
        <f t="shared" si="6"/>
        <v>0</v>
      </c>
      <c r="M101" s="2">
        <v>450</v>
      </c>
    </row>
    <row r="102" spans="2:13" ht="12.75">
      <c r="B102" s="426">
        <v>4000</v>
      </c>
      <c r="C102" s="12" t="s">
        <v>88</v>
      </c>
      <c r="D102" s="12" t="s">
        <v>17</v>
      </c>
      <c r="E102" s="1" t="s">
        <v>38</v>
      </c>
      <c r="F102" s="47" t="s">
        <v>89</v>
      </c>
      <c r="G102" s="27" t="s">
        <v>81</v>
      </c>
      <c r="H102" s="5">
        <f t="shared" si="7"/>
        <v>-4000</v>
      </c>
      <c r="I102" s="22">
        <f t="shared" si="6"/>
        <v>8.88888888888889</v>
      </c>
      <c r="K102" t="s">
        <v>76</v>
      </c>
      <c r="L102">
        <v>3</v>
      </c>
      <c r="M102" s="2">
        <v>450</v>
      </c>
    </row>
    <row r="103" spans="2:13" ht="12.75">
      <c r="B103" s="426">
        <v>500</v>
      </c>
      <c r="C103" s="1" t="s">
        <v>90</v>
      </c>
      <c r="D103" s="12" t="s">
        <v>17</v>
      </c>
      <c r="E103" s="1" t="s">
        <v>38</v>
      </c>
      <c r="F103" s="47" t="s">
        <v>91</v>
      </c>
      <c r="G103" s="27" t="s">
        <v>81</v>
      </c>
      <c r="H103" s="5">
        <f t="shared" si="7"/>
        <v>-4500</v>
      </c>
      <c r="I103" s="22">
        <f t="shared" si="6"/>
        <v>1.1111111111111112</v>
      </c>
      <c r="K103" t="s">
        <v>76</v>
      </c>
      <c r="L103">
        <v>3</v>
      </c>
      <c r="M103" s="2">
        <v>450</v>
      </c>
    </row>
    <row r="104" spans="2:13" ht="12.75">
      <c r="B104" s="426">
        <v>500</v>
      </c>
      <c r="C104" s="1" t="s">
        <v>92</v>
      </c>
      <c r="D104" s="12" t="s">
        <v>17</v>
      </c>
      <c r="E104" s="1" t="s">
        <v>38</v>
      </c>
      <c r="F104" s="47" t="s">
        <v>91</v>
      </c>
      <c r="G104" s="27" t="s">
        <v>87</v>
      </c>
      <c r="H104" s="5">
        <f t="shared" si="7"/>
        <v>-5000</v>
      </c>
      <c r="I104" s="22">
        <f t="shared" si="6"/>
        <v>1.1111111111111112</v>
      </c>
      <c r="K104" t="s">
        <v>76</v>
      </c>
      <c r="L104">
        <v>3</v>
      </c>
      <c r="M104" s="2">
        <v>450</v>
      </c>
    </row>
    <row r="105" spans="2:13" ht="12.75">
      <c r="B105" s="426">
        <v>4000</v>
      </c>
      <c r="C105" s="1" t="s">
        <v>93</v>
      </c>
      <c r="D105" s="12" t="s">
        <v>17</v>
      </c>
      <c r="E105" s="1" t="s">
        <v>38</v>
      </c>
      <c r="F105" s="47" t="s">
        <v>94</v>
      </c>
      <c r="G105" s="27" t="s">
        <v>87</v>
      </c>
      <c r="H105" s="5">
        <f t="shared" si="7"/>
        <v>-9000</v>
      </c>
      <c r="I105" s="22">
        <f t="shared" si="6"/>
        <v>8.88888888888889</v>
      </c>
      <c r="K105" t="s">
        <v>76</v>
      </c>
      <c r="L105">
        <v>3</v>
      </c>
      <c r="M105" s="2">
        <v>450</v>
      </c>
    </row>
    <row r="106" spans="1:13" s="57" customFormat="1" ht="12.75">
      <c r="A106" s="11"/>
      <c r="B106" s="427">
        <f>SUM(B102:B105)</f>
        <v>9000</v>
      </c>
      <c r="C106" s="11" t="s">
        <v>1276</v>
      </c>
      <c r="D106" s="11"/>
      <c r="E106" s="11"/>
      <c r="F106" s="319"/>
      <c r="G106" s="18"/>
      <c r="H106" s="55">
        <v>0</v>
      </c>
      <c r="I106" s="56">
        <f t="shared" si="6"/>
        <v>20</v>
      </c>
      <c r="M106" s="2">
        <v>450</v>
      </c>
    </row>
    <row r="107" spans="2:13" ht="12.75">
      <c r="B107" s="426"/>
      <c r="D107" s="12"/>
      <c r="H107" s="5">
        <f t="shared" si="7"/>
        <v>0</v>
      </c>
      <c r="I107" s="22">
        <f t="shared" si="6"/>
        <v>0</v>
      </c>
      <c r="M107" s="2">
        <v>450</v>
      </c>
    </row>
    <row r="108" spans="2:13" ht="12.75">
      <c r="B108" s="426"/>
      <c r="D108" s="12"/>
      <c r="H108" s="5">
        <f t="shared" si="7"/>
        <v>0</v>
      </c>
      <c r="I108" s="22">
        <f t="shared" si="6"/>
        <v>0</v>
      </c>
      <c r="M108" s="2">
        <v>450</v>
      </c>
    </row>
    <row r="109" spans="2:13" ht="12.75">
      <c r="B109" s="426">
        <v>1200</v>
      </c>
      <c r="C109" s="60" t="s">
        <v>48</v>
      </c>
      <c r="D109" s="12" t="s">
        <v>17</v>
      </c>
      <c r="E109" s="60" t="s">
        <v>235</v>
      </c>
      <c r="F109" s="47" t="s">
        <v>91</v>
      </c>
      <c r="G109" s="27" t="s">
        <v>81</v>
      </c>
      <c r="H109" s="5">
        <f t="shared" si="7"/>
        <v>-1200</v>
      </c>
      <c r="I109" s="22">
        <v>2.4</v>
      </c>
      <c r="J109" s="59"/>
      <c r="K109" t="s">
        <v>76</v>
      </c>
      <c r="L109">
        <v>3</v>
      </c>
      <c r="M109" s="2">
        <v>450</v>
      </c>
    </row>
    <row r="110" spans="2:13" ht="12.75">
      <c r="B110" s="426">
        <v>1400</v>
      </c>
      <c r="C110" s="1" t="s">
        <v>48</v>
      </c>
      <c r="D110" s="12" t="s">
        <v>17</v>
      </c>
      <c r="E110" s="1" t="s">
        <v>235</v>
      </c>
      <c r="F110" s="47" t="s">
        <v>91</v>
      </c>
      <c r="G110" s="27" t="s">
        <v>83</v>
      </c>
      <c r="H110" s="5">
        <f t="shared" si="7"/>
        <v>-2600</v>
      </c>
      <c r="I110" s="22">
        <v>2.8</v>
      </c>
      <c r="K110" t="s">
        <v>76</v>
      </c>
      <c r="L110">
        <v>3</v>
      </c>
      <c r="M110" s="2">
        <v>450</v>
      </c>
    </row>
    <row r="111" spans="2:13" ht="12.75">
      <c r="B111" s="426">
        <v>1600</v>
      </c>
      <c r="C111" s="1" t="s">
        <v>48</v>
      </c>
      <c r="D111" s="12" t="s">
        <v>17</v>
      </c>
      <c r="E111" s="1" t="s">
        <v>235</v>
      </c>
      <c r="F111" s="47" t="s">
        <v>91</v>
      </c>
      <c r="G111" s="27" t="s">
        <v>85</v>
      </c>
      <c r="H111" s="5">
        <f t="shared" si="7"/>
        <v>-4200</v>
      </c>
      <c r="I111" s="22">
        <v>3.2</v>
      </c>
      <c r="K111" t="s">
        <v>76</v>
      </c>
      <c r="L111">
        <v>3</v>
      </c>
      <c r="M111" s="2">
        <v>450</v>
      </c>
    </row>
    <row r="112" spans="2:13" ht="12.75">
      <c r="B112" s="426">
        <v>1000</v>
      </c>
      <c r="C112" s="1" t="s">
        <v>48</v>
      </c>
      <c r="D112" s="12" t="s">
        <v>17</v>
      </c>
      <c r="E112" s="1" t="s">
        <v>235</v>
      </c>
      <c r="F112" s="47" t="s">
        <v>91</v>
      </c>
      <c r="G112" s="27" t="s">
        <v>87</v>
      </c>
      <c r="H112" s="5">
        <f t="shared" si="7"/>
        <v>-5200</v>
      </c>
      <c r="I112" s="22">
        <v>2</v>
      </c>
      <c r="K112" t="s">
        <v>76</v>
      </c>
      <c r="L112">
        <v>3</v>
      </c>
      <c r="M112" s="2">
        <v>450</v>
      </c>
    </row>
    <row r="113" spans="1:13" s="57" customFormat="1" ht="12.75">
      <c r="A113" s="11"/>
      <c r="B113" s="427">
        <f>SUM(B109:B112)</f>
        <v>5200</v>
      </c>
      <c r="C113" s="11"/>
      <c r="D113" s="11"/>
      <c r="E113" s="11" t="s">
        <v>235</v>
      </c>
      <c r="F113" s="319"/>
      <c r="G113" s="18"/>
      <c r="H113" s="55">
        <v>0</v>
      </c>
      <c r="I113" s="56">
        <f t="shared" si="6"/>
        <v>11.555555555555555</v>
      </c>
      <c r="M113" s="2">
        <v>450</v>
      </c>
    </row>
    <row r="114" spans="2:13" ht="12.75">
      <c r="B114" s="426"/>
      <c r="D114" s="12"/>
      <c r="H114" s="5">
        <f t="shared" si="7"/>
        <v>0</v>
      </c>
      <c r="I114" s="22">
        <f t="shared" si="6"/>
        <v>0</v>
      </c>
      <c r="M114" s="2">
        <v>450</v>
      </c>
    </row>
    <row r="115" spans="2:13" ht="12.75">
      <c r="B115" s="426"/>
      <c r="D115" s="12"/>
      <c r="H115" s="5">
        <f t="shared" si="7"/>
        <v>0</v>
      </c>
      <c r="I115" s="22">
        <f t="shared" si="6"/>
        <v>0</v>
      </c>
      <c r="M115" s="2">
        <v>450</v>
      </c>
    </row>
    <row r="116" spans="2:13" ht="12.75">
      <c r="B116" s="292">
        <v>5000</v>
      </c>
      <c r="C116" s="1" t="s">
        <v>51</v>
      </c>
      <c r="D116" s="12" t="s">
        <v>17</v>
      </c>
      <c r="E116" s="1" t="s">
        <v>38</v>
      </c>
      <c r="F116" s="47" t="s">
        <v>95</v>
      </c>
      <c r="G116" s="27" t="s">
        <v>81</v>
      </c>
      <c r="H116" s="5">
        <f t="shared" si="7"/>
        <v>-5000</v>
      </c>
      <c r="I116" s="22">
        <v>10</v>
      </c>
      <c r="K116" t="s">
        <v>76</v>
      </c>
      <c r="L116">
        <v>3</v>
      </c>
      <c r="M116" s="2">
        <v>450</v>
      </c>
    </row>
    <row r="117" spans="2:13" ht="12.75">
      <c r="B117" s="292">
        <v>5000</v>
      </c>
      <c r="C117" s="1" t="s">
        <v>51</v>
      </c>
      <c r="D117" s="12" t="s">
        <v>17</v>
      </c>
      <c r="E117" s="1" t="s">
        <v>38</v>
      </c>
      <c r="F117" s="47" t="s">
        <v>95</v>
      </c>
      <c r="G117" s="27" t="s">
        <v>83</v>
      </c>
      <c r="H117" s="5">
        <f t="shared" si="7"/>
        <v>-10000</v>
      </c>
      <c r="I117" s="22">
        <v>10</v>
      </c>
      <c r="K117" t="s">
        <v>76</v>
      </c>
      <c r="L117">
        <v>3</v>
      </c>
      <c r="M117" s="2">
        <v>450</v>
      </c>
    </row>
    <row r="118" spans="2:13" ht="12.75">
      <c r="B118" s="292">
        <v>5000</v>
      </c>
      <c r="C118" s="1" t="s">
        <v>51</v>
      </c>
      <c r="D118" s="12" t="s">
        <v>17</v>
      </c>
      <c r="E118" s="1" t="s">
        <v>38</v>
      </c>
      <c r="F118" s="47" t="s">
        <v>95</v>
      </c>
      <c r="G118" s="27" t="s">
        <v>85</v>
      </c>
      <c r="H118" s="5">
        <f t="shared" si="7"/>
        <v>-15000</v>
      </c>
      <c r="I118" s="22">
        <v>10</v>
      </c>
      <c r="K118" t="s">
        <v>76</v>
      </c>
      <c r="L118">
        <v>3</v>
      </c>
      <c r="M118" s="2">
        <v>450</v>
      </c>
    </row>
    <row r="119" spans="1:13" s="57" customFormat="1" ht="12.75">
      <c r="A119" s="11"/>
      <c r="B119" s="430">
        <f>SUM(B116:B118)</f>
        <v>15000</v>
      </c>
      <c r="C119" s="11" t="s">
        <v>51</v>
      </c>
      <c r="D119" s="11"/>
      <c r="E119" s="11"/>
      <c r="F119" s="319"/>
      <c r="G119" s="18"/>
      <c r="H119" s="55">
        <v>0</v>
      </c>
      <c r="I119" s="56">
        <f t="shared" si="6"/>
        <v>33.333333333333336</v>
      </c>
      <c r="M119" s="2">
        <v>450</v>
      </c>
    </row>
    <row r="120" spans="2:13" ht="12.75">
      <c r="B120" s="431"/>
      <c r="D120" s="12"/>
      <c r="H120" s="5">
        <f t="shared" si="7"/>
        <v>0</v>
      </c>
      <c r="I120" s="22">
        <f t="shared" si="6"/>
        <v>0</v>
      </c>
      <c r="M120" s="2">
        <v>450</v>
      </c>
    </row>
    <row r="121" spans="2:13" ht="12.75">
      <c r="B121" s="426"/>
      <c r="D121" s="12"/>
      <c r="H121" s="5">
        <f t="shared" si="7"/>
        <v>0</v>
      </c>
      <c r="I121" s="22">
        <f t="shared" si="6"/>
        <v>0</v>
      </c>
      <c r="M121" s="2">
        <v>450</v>
      </c>
    </row>
    <row r="122" spans="2:13" ht="12.75">
      <c r="B122" s="426">
        <v>2000</v>
      </c>
      <c r="C122" s="1" t="s">
        <v>53</v>
      </c>
      <c r="D122" s="12" t="s">
        <v>17</v>
      </c>
      <c r="E122" s="1" t="s">
        <v>38</v>
      </c>
      <c r="F122" s="47" t="s">
        <v>91</v>
      </c>
      <c r="G122" s="27" t="s">
        <v>81</v>
      </c>
      <c r="H122" s="5">
        <f t="shared" si="7"/>
        <v>-2000</v>
      </c>
      <c r="I122" s="22">
        <v>4</v>
      </c>
      <c r="K122" t="s">
        <v>76</v>
      </c>
      <c r="L122">
        <v>3</v>
      </c>
      <c r="M122" s="2">
        <v>450</v>
      </c>
    </row>
    <row r="123" spans="2:13" ht="12.75">
      <c r="B123" s="426">
        <v>2000</v>
      </c>
      <c r="C123" s="1" t="s">
        <v>53</v>
      </c>
      <c r="D123" s="12" t="s">
        <v>17</v>
      </c>
      <c r="E123" s="1" t="s">
        <v>38</v>
      </c>
      <c r="F123" s="47" t="s">
        <v>91</v>
      </c>
      <c r="G123" s="27" t="s">
        <v>83</v>
      </c>
      <c r="H123" s="5">
        <f t="shared" si="7"/>
        <v>-4000</v>
      </c>
      <c r="I123" s="22">
        <v>4</v>
      </c>
      <c r="K123" t="s">
        <v>76</v>
      </c>
      <c r="L123">
        <v>3</v>
      </c>
      <c r="M123" s="2">
        <v>450</v>
      </c>
    </row>
    <row r="124" spans="2:13" ht="12.75">
      <c r="B124" s="426">
        <v>2000</v>
      </c>
      <c r="C124" s="1" t="s">
        <v>53</v>
      </c>
      <c r="D124" s="12" t="s">
        <v>17</v>
      </c>
      <c r="E124" s="1" t="s">
        <v>38</v>
      </c>
      <c r="F124" s="47" t="s">
        <v>91</v>
      </c>
      <c r="G124" s="27" t="s">
        <v>85</v>
      </c>
      <c r="H124" s="5">
        <f t="shared" si="7"/>
        <v>-6000</v>
      </c>
      <c r="I124" s="22">
        <v>4</v>
      </c>
      <c r="K124" t="s">
        <v>76</v>
      </c>
      <c r="L124">
        <v>3</v>
      </c>
      <c r="M124" s="2">
        <v>450</v>
      </c>
    </row>
    <row r="125" spans="2:13" ht="12.75">
      <c r="B125" s="426">
        <v>2000</v>
      </c>
      <c r="C125" s="1" t="s">
        <v>53</v>
      </c>
      <c r="D125" s="12" t="s">
        <v>17</v>
      </c>
      <c r="E125" s="1" t="s">
        <v>38</v>
      </c>
      <c r="F125" s="47" t="s">
        <v>91</v>
      </c>
      <c r="G125" s="27" t="s">
        <v>87</v>
      </c>
      <c r="H125" s="5">
        <f t="shared" si="7"/>
        <v>-8000</v>
      </c>
      <c r="I125" s="22">
        <v>4</v>
      </c>
      <c r="K125" t="s">
        <v>76</v>
      </c>
      <c r="L125">
        <v>3</v>
      </c>
      <c r="M125" s="2">
        <v>450</v>
      </c>
    </row>
    <row r="126" spans="1:13" s="57" customFormat="1" ht="12.75">
      <c r="A126" s="11"/>
      <c r="B126" s="427">
        <f>SUM(B122:B125)</f>
        <v>8000</v>
      </c>
      <c r="C126" s="11" t="s">
        <v>53</v>
      </c>
      <c r="D126" s="11"/>
      <c r="E126" s="11"/>
      <c r="F126" s="319"/>
      <c r="G126" s="18"/>
      <c r="H126" s="55">
        <v>0</v>
      </c>
      <c r="I126" s="56">
        <f t="shared" si="6"/>
        <v>17.77777777777778</v>
      </c>
      <c r="M126" s="2">
        <v>450</v>
      </c>
    </row>
    <row r="127" spans="2:13" ht="12.75">
      <c r="B127" s="426"/>
      <c r="D127" s="12"/>
      <c r="H127" s="5">
        <f t="shared" si="7"/>
        <v>0</v>
      </c>
      <c r="I127" s="22">
        <f t="shared" si="6"/>
        <v>0</v>
      </c>
      <c r="M127" s="2">
        <v>450</v>
      </c>
    </row>
    <row r="128" spans="2:13" ht="12.75">
      <c r="B128" s="426"/>
      <c r="D128" s="12"/>
      <c r="H128" s="5">
        <f t="shared" si="7"/>
        <v>0</v>
      </c>
      <c r="I128" s="22">
        <f t="shared" si="6"/>
        <v>0</v>
      </c>
      <c r="M128" s="2">
        <v>450</v>
      </c>
    </row>
    <row r="129" spans="2:13" ht="12.75">
      <c r="B129" s="426">
        <v>1000</v>
      </c>
      <c r="C129" s="1" t="s">
        <v>54</v>
      </c>
      <c r="D129" s="12" t="s">
        <v>17</v>
      </c>
      <c r="E129" s="1" t="s">
        <v>55</v>
      </c>
      <c r="F129" s="47" t="s">
        <v>91</v>
      </c>
      <c r="G129" s="27" t="s">
        <v>81</v>
      </c>
      <c r="H129" s="5">
        <f t="shared" si="7"/>
        <v>-1000</v>
      </c>
      <c r="I129" s="22">
        <v>2</v>
      </c>
      <c r="K129" t="s">
        <v>76</v>
      </c>
      <c r="L129">
        <v>3</v>
      </c>
      <c r="M129" s="2">
        <v>450</v>
      </c>
    </row>
    <row r="130" spans="2:13" ht="12.75">
      <c r="B130" s="426">
        <v>1000</v>
      </c>
      <c r="C130" s="1" t="s">
        <v>54</v>
      </c>
      <c r="D130" s="12" t="s">
        <v>17</v>
      </c>
      <c r="E130" s="1" t="s">
        <v>55</v>
      </c>
      <c r="F130" s="47" t="s">
        <v>91</v>
      </c>
      <c r="G130" s="27" t="s">
        <v>85</v>
      </c>
      <c r="H130" s="5">
        <f t="shared" si="7"/>
        <v>-2000</v>
      </c>
      <c r="I130" s="22">
        <v>2</v>
      </c>
      <c r="K130" t="s">
        <v>76</v>
      </c>
      <c r="L130">
        <v>3</v>
      </c>
      <c r="M130" s="2">
        <v>450</v>
      </c>
    </row>
    <row r="131" spans="1:13" s="57" customFormat="1" ht="12.75">
      <c r="A131" s="11"/>
      <c r="B131" s="427">
        <f>SUM(B129:B130)</f>
        <v>2000</v>
      </c>
      <c r="C131" s="11"/>
      <c r="D131" s="11"/>
      <c r="E131" s="11" t="s">
        <v>55</v>
      </c>
      <c r="F131" s="319"/>
      <c r="G131" s="18"/>
      <c r="H131" s="55">
        <v>0</v>
      </c>
      <c r="I131" s="56">
        <f aca="true" t="shared" si="8" ref="I131:I205">+B131/M131</f>
        <v>4.444444444444445</v>
      </c>
      <c r="M131" s="2">
        <v>450</v>
      </c>
    </row>
    <row r="132" spans="2:13" ht="12.75">
      <c r="B132" s="426"/>
      <c r="D132" s="12"/>
      <c r="H132" s="5">
        <f t="shared" si="7"/>
        <v>0</v>
      </c>
      <c r="I132" s="22">
        <f t="shared" si="8"/>
        <v>0</v>
      </c>
      <c r="M132" s="2">
        <v>450</v>
      </c>
    </row>
    <row r="133" spans="2:13" ht="12.75">
      <c r="B133" s="426"/>
      <c r="D133" s="12"/>
      <c r="H133" s="5">
        <f t="shared" si="7"/>
        <v>0</v>
      </c>
      <c r="I133" s="22">
        <f t="shared" si="8"/>
        <v>0</v>
      </c>
      <c r="M133" s="2">
        <v>450</v>
      </c>
    </row>
    <row r="134" spans="2:13" ht="12.75">
      <c r="B134" s="426"/>
      <c r="D134" s="12"/>
      <c r="H134" s="5">
        <f t="shared" si="7"/>
        <v>0</v>
      </c>
      <c r="I134" s="22">
        <f t="shared" si="8"/>
        <v>0</v>
      </c>
      <c r="M134" s="2">
        <v>450</v>
      </c>
    </row>
    <row r="135" spans="2:13" ht="12.75">
      <c r="B135" s="426"/>
      <c r="D135" s="12"/>
      <c r="H135" s="5">
        <f t="shared" si="7"/>
        <v>0</v>
      </c>
      <c r="I135" s="22">
        <f t="shared" si="8"/>
        <v>0</v>
      </c>
      <c r="M135" s="2">
        <v>450</v>
      </c>
    </row>
    <row r="136" spans="1:13" s="57" customFormat="1" ht="12.75">
      <c r="A136" s="11"/>
      <c r="B136" s="427">
        <f>+B146+B158</f>
        <v>36800</v>
      </c>
      <c r="C136" s="52" t="s">
        <v>97</v>
      </c>
      <c r="D136" s="53" t="s">
        <v>108</v>
      </c>
      <c r="E136" s="52" t="s">
        <v>109</v>
      </c>
      <c r="F136" s="324" t="s">
        <v>110</v>
      </c>
      <c r="G136" s="54" t="s">
        <v>111</v>
      </c>
      <c r="H136" s="55"/>
      <c r="I136" s="56">
        <f>+B136/M136</f>
        <v>81.77777777777777</v>
      </c>
      <c r="J136" s="56"/>
      <c r="K136" s="56"/>
      <c r="M136" s="2">
        <v>450</v>
      </c>
    </row>
    <row r="137" spans="2:13" ht="12.75">
      <c r="B137" s="426"/>
      <c r="D137" s="12"/>
      <c r="H137" s="5">
        <f t="shared" si="7"/>
        <v>0</v>
      </c>
      <c r="I137" s="22">
        <f t="shared" si="8"/>
        <v>0</v>
      </c>
      <c r="M137" s="2">
        <v>450</v>
      </c>
    </row>
    <row r="138" spans="2:13" ht="12.75">
      <c r="B138" s="426">
        <v>3000</v>
      </c>
      <c r="C138" s="1" t="s">
        <v>29</v>
      </c>
      <c r="D138" s="12" t="s">
        <v>17</v>
      </c>
      <c r="E138" s="1" t="s">
        <v>98</v>
      </c>
      <c r="F138" s="47" t="s">
        <v>99</v>
      </c>
      <c r="G138" s="27" t="s">
        <v>50</v>
      </c>
      <c r="H138" s="5">
        <f t="shared" si="7"/>
        <v>-3000</v>
      </c>
      <c r="I138" s="22">
        <v>6</v>
      </c>
      <c r="K138" t="s">
        <v>29</v>
      </c>
      <c r="L138">
        <v>4</v>
      </c>
      <c r="M138" s="2">
        <v>450</v>
      </c>
    </row>
    <row r="139" spans="2:13" ht="12.75">
      <c r="B139" s="426">
        <v>3000</v>
      </c>
      <c r="C139" s="1" t="s">
        <v>29</v>
      </c>
      <c r="D139" s="12" t="s">
        <v>17</v>
      </c>
      <c r="E139" s="1" t="s">
        <v>98</v>
      </c>
      <c r="F139" s="47" t="s">
        <v>100</v>
      </c>
      <c r="G139" s="27" t="s">
        <v>34</v>
      </c>
      <c r="H139" s="5">
        <f t="shared" si="7"/>
        <v>-6000</v>
      </c>
      <c r="I139" s="22">
        <v>6</v>
      </c>
      <c r="K139" t="s">
        <v>29</v>
      </c>
      <c r="L139">
        <v>4</v>
      </c>
      <c r="M139" s="2">
        <v>450</v>
      </c>
    </row>
    <row r="140" spans="2:13" ht="12.75">
      <c r="B140" s="426">
        <v>3000</v>
      </c>
      <c r="C140" s="1" t="s">
        <v>29</v>
      </c>
      <c r="D140" s="1" t="s">
        <v>17</v>
      </c>
      <c r="E140" s="1" t="s">
        <v>98</v>
      </c>
      <c r="F140" s="47" t="s">
        <v>101</v>
      </c>
      <c r="G140" s="27" t="s">
        <v>36</v>
      </c>
      <c r="H140" s="5">
        <f t="shared" si="7"/>
        <v>-9000</v>
      </c>
      <c r="I140" s="22">
        <v>6</v>
      </c>
      <c r="K140" t="s">
        <v>29</v>
      </c>
      <c r="L140">
        <v>4</v>
      </c>
      <c r="M140" s="2">
        <v>450</v>
      </c>
    </row>
    <row r="141" spans="2:13" ht="12.75">
      <c r="B141" s="426">
        <v>3000</v>
      </c>
      <c r="C141" s="1" t="s">
        <v>29</v>
      </c>
      <c r="D141" s="1" t="s">
        <v>17</v>
      </c>
      <c r="E141" s="1" t="s">
        <v>98</v>
      </c>
      <c r="F141" s="47" t="s">
        <v>102</v>
      </c>
      <c r="G141" s="27" t="s">
        <v>103</v>
      </c>
      <c r="H141" s="5">
        <f t="shared" si="7"/>
        <v>-12000</v>
      </c>
      <c r="I141" s="22">
        <v>6</v>
      </c>
      <c r="K141" t="s">
        <v>29</v>
      </c>
      <c r="L141">
        <v>4</v>
      </c>
      <c r="M141" s="2">
        <v>450</v>
      </c>
    </row>
    <row r="142" spans="2:13" ht="12.75">
      <c r="B142" s="426">
        <v>3000</v>
      </c>
      <c r="C142" s="1" t="s">
        <v>29</v>
      </c>
      <c r="D142" s="1" t="s">
        <v>17</v>
      </c>
      <c r="E142" s="1" t="s">
        <v>98</v>
      </c>
      <c r="F142" s="47" t="s">
        <v>104</v>
      </c>
      <c r="G142" s="27" t="s">
        <v>81</v>
      </c>
      <c r="H142" s="5">
        <f t="shared" si="7"/>
        <v>-15000</v>
      </c>
      <c r="I142" s="22">
        <v>6</v>
      </c>
      <c r="K142" t="s">
        <v>29</v>
      </c>
      <c r="L142">
        <v>4</v>
      </c>
      <c r="M142" s="2">
        <v>450</v>
      </c>
    </row>
    <row r="143" spans="2:13" ht="12.75">
      <c r="B143" s="431">
        <v>3000</v>
      </c>
      <c r="C143" s="1" t="s">
        <v>29</v>
      </c>
      <c r="D143" s="1" t="s">
        <v>17</v>
      </c>
      <c r="E143" s="1" t="s">
        <v>98</v>
      </c>
      <c r="F143" s="47" t="s">
        <v>105</v>
      </c>
      <c r="G143" s="27" t="s">
        <v>83</v>
      </c>
      <c r="H143" s="5">
        <f t="shared" si="7"/>
        <v>-18000</v>
      </c>
      <c r="I143" s="22">
        <v>6</v>
      </c>
      <c r="K143" t="s">
        <v>29</v>
      </c>
      <c r="L143">
        <v>4</v>
      </c>
      <c r="M143" s="2">
        <v>450</v>
      </c>
    </row>
    <row r="144" spans="2:13" ht="12.75">
      <c r="B144" s="426">
        <v>3000</v>
      </c>
      <c r="C144" s="1" t="s">
        <v>29</v>
      </c>
      <c r="D144" s="1" t="s">
        <v>17</v>
      </c>
      <c r="E144" s="1" t="s">
        <v>98</v>
      </c>
      <c r="F144" s="47" t="s">
        <v>106</v>
      </c>
      <c r="G144" s="27" t="s">
        <v>85</v>
      </c>
      <c r="H144" s="5">
        <f t="shared" si="7"/>
        <v>-21000</v>
      </c>
      <c r="I144" s="22">
        <v>6</v>
      </c>
      <c r="K144" t="s">
        <v>29</v>
      </c>
      <c r="L144">
        <v>4</v>
      </c>
      <c r="M144" s="2">
        <v>450</v>
      </c>
    </row>
    <row r="145" spans="2:13" ht="12.75">
      <c r="B145" s="426">
        <v>3000</v>
      </c>
      <c r="C145" s="1" t="s">
        <v>29</v>
      </c>
      <c r="D145" s="1" t="s">
        <v>17</v>
      </c>
      <c r="E145" s="1" t="s">
        <v>98</v>
      </c>
      <c r="F145" s="47" t="s">
        <v>107</v>
      </c>
      <c r="G145" s="27" t="s">
        <v>87</v>
      </c>
      <c r="H145" s="5">
        <f t="shared" si="7"/>
        <v>-24000</v>
      </c>
      <c r="I145" s="22">
        <v>6</v>
      </c>
      <c r="K145" t="s">
        <v>29</v>
      </c>
      <c r="L145">
        <v>4</v>
      </c>
      <c r="M145" s="2">
        <v>450</v>
      </c>
    </row>
    <row r="146" spans="1:13" s="57" customFormat="1" ht="12.75">
      <c r="A146" s="11"/>
      <c r="B146" s="427">
        <f>SUM(B138:B145)</f>
        <v>24000</v>
      </c>
      <c r="C146" s="11" t="s">
        <v>29</v>
      </c>
      <c r="D146" s="11"/>
      <c r="E146" s="11"/>
      <c r="F146" s="319"/>
      <c r="G146" s="18"/>
      <c r="H146" s="55">
        <v>0</v>
      </c>
      <c r="I146" s="56">
        <f t="shared" si="8"/>
        <v>53.333333333333336</v>
      </c>
      <c r="M146" s="2">
        <v>450</v>
      </c>
    </row>
    <row r="147" spans="2:13" ht="12.75">
      <c r="B147" s="426"/>
      <c r="D147" s="12"/>
      <c r="H147" s="5">
        <f t="shared" si="7"/>
        <v>0</v>
      </c>
      <c r="I147" s="22">
        <f t="shared" si="8"/>
        <v>0</v>
      </c>
      <c r="M147" s="2">
        <v>450</v>
      </c>
    </row>
    <row r="148" spans="1:13" s="15" customFormat="1" ht="12.75">
      <c r="A148" s="12"/>
      <c r="B148" s="292"/>
      <c r="C148" s="12"/>
      <c r="D148" s="12"/>
      <c r="E148" s="12"/>
      <c r="F148" s="72"/>
      <c r="G148" s="29"/>
      <c r="H148" s="28">
        <f t="shared" si="7"/>
        <v>0</v>
      </c>
      <c r="I148" s="65">
        <f t="shared" si="8"/>
        <v>0</v>
      </c>
      <c r="M148" s="31">
        <v>450</v>
      </c>
    </row>
    <row r="149" spans="1:13" ht="12.75">
      <c r="A149" s="12"/>
      <c r="B149" s="426">
        <v>1500</v>
      </c>
      <c r="C149" s="1" t="s">
        <v>48</v>
      </c>
      <c r="D149" s="1" t="s">
        <v>17</v>
      </c>
      <c r="E149" s="1" t="s">
        <v>235</v>
      </c>
      <c r="F149" s="47" t="s">
        <v>1257</v>
      </c>
      <c r="G149" s="27" t="s">
        <v>34</v>
      </c>
      <c r="H149" s="5">
        <f t="shared" si="7"/>
        <v>-1500</v>
      </c>
      <c r="I149" s="22">
        <f t="shared" si="8"/>
        <v>3.3333333333333335</v>
      </c>
      <c r="K149" t="s">
        <v>98</v>
      </c>
      <c r="L149">
        <v>4</v>
      </c>
      <c r="M149" s="2">
        <v>450</v>
      </c>
    </row>
    <row r="150" spans="1:13" ht="12.75">
      <c r="A150" s="12"/>
      <c r="B150" s="426">
        <v>1400</v>
      </c>
      <c r="C150" s="1" t="s">
        <v>48</v>
      </c>
      <c r="D150" s="1" t="s">
        <v>17</v>
      </c>
      <c r="E150" s="1" t="s">
        <v>235</v>
      </c>
      <c r="F150" s="47" t="s">
        <v>1257</v>
      </c>
      <c r="G150" s="27" t="s">
        <v>36</v>
      </c>
      <c r="H150" s="5">
        <f t="shared" si="7"/>
        <v>-2900</v>
      </c>
      <c r="I150" s="22">
        <f t="shared" si="8"/>
        <v>3.111111111111111</v>
      </c>
      <c r="K150" t="s">
        <v>98</v>
      </c>
      <c r="L150">
        <v>4</v>
      </c>
      <c r="M150" s="2">
        <v>450</v>
      </c>
    </row>
    <row r="151" spans="1:13" ht="12.75">
      <c r="A151" s="12"/>
      <c r="B151" s="426">
        <v>1300</v>
      </c>
      <c r="C151" s="1" t="s">
        <v>48</v>
      </c>
      <c r="D151" s="1" t="s">
        <v>17</v>
      </c>
      <c r="E151" s="1" t="s">
        <v>235</v>
      </c>
      <c r="F151" s="47" t="s">
        <v>1257</v>
      </c>
      <c r="G151" s="27" t="s">
        <v>103</v>
      </c>
      <c r="H151" s="5">
        <f t="shared" si="7"/>
        <v>-4200</v>
      </c>
      <c r="I151" s="22">
        <f t="shared" si="8"/>
        <v>2.888888888888889</v>
      </c>
      <c r="K151" t="s">
        <v>98</v>
      </c>
      <c r="L151">
        <v>4</v>
      </c>
      <c r="M151" s="2">
        <v>450</v>
      </c>
    </row>
    <row r="152" spans="1:13" ht="12.75">
      <c r="A152" s="12"/>
      <c r="B152" s="426">
        <v>1500</v>
      </c>
      <c r="C152" s="1" t="s">
        <v>48</v>
      </c>
      <c r="D152" s="1" t="s">
        <v>17</v>
      </c>
      <c r="E152" s="1" t="s">
        <v>235</v>
      </c>
      <c r="F152" s="47" t="s">
        <v>1257</v>
      </c>
      <c r="G152" s="27" t="s">
        <v>337</v>
      </c>
      <c r="H152" s="5">
        <f t="shared" si="7"/>
        <v>-5700</v>
      </c>
      <c r="I152" s="22">
        <f t="shared" si="8"/>
        <v>3.3333333333333335</v>
      </c>
      <c r="K152" t="s">
        <v>98</v>
      </c>
      <c r="L152">
        <v>4</v>
      </c>
      <c r="M152" s="2">
        <v>450</v>
      </c>
    </row>
    <row r="153" spans="1:13" ht="12.75">
      <c r="A153" s="12"/>
      <c r="B153" s="426">
        <v>1300</v>
      </c>
      <c r="C153" s="1" t="s">
        <v>48</v>
      </c>
      <c r="D153" s="1" t="s">
        <v>17</v>
      </c>
      <c r="E153" s="1" t="s">
        <v>235</v>
      </c>
      <c r="F153" s="47" t="s">
        <v>1257</v>
      </c>
      <c r="G153" s="27" t="s">
        <v>79</v>
      </c>
      <c r="H153" s="5">
        <f>H152-B153</f>
        <v>-7000</v>
      </c>
      <c r="I153" s="22">
        <f>+B153/M153</f>
        <v>2.888888888888889</v>
      </c>
      <c r="K153" t="s">
        <v>98</v>
      </c>
      <c r="L153">
        <v>4</v>
      </c>
      <c r="M153" s="2">
        <v>450</v>
      </c>
    </row>
    <row r="154" spans="1:13" ht="12.75">
      <c r="A154" s="12"/>
      <c r="B154" s="426">
        <v>1500</v>
      </c>
      <c r="C154" s="1" t="s">
        <v>48</v>
      </c>
      <c r="D154" s="1" t="s">
        <v>17</v>
      </c>
      <c r="E154" s="1" t="s">
        <v>235</v>
      </c>
      <c r="F154" s="47" t="s">
        <v>1257</v>
      </c>
      <c r="G154" s="27" t="s">
        <v>81</v>
      </c>
      <c r="H154" s="5">
        <f>H153-B154</f>
        <v>-8500</v>
      </c>
      <c r="I154" s="22">
        <f>+B154/M154</f>
        <v>3.3333333333333335</v>
      </c>
      <c r="K154" t="s">
        <v>98</v>
      </c>
      <c r="L154">
        <v>4</v>
      </c>
      <c r="M154" s="2">
        <v>450</v>
      </c>
    </row>
    <row r="155" spans="1:13" ht="12.75">
      <c r="A155" s="12"/>
      <c r="B155" s="426">
        <v>1300</v>
      </c>
      <c r="C155" s="1" t="s">
        <v>48</v>
      </c>
      <c r="D155" s="1" t="s">
        <v>17</v>
      </c>
      <c r="E155" s="1" t="s">
        <v>235</v>
      </c>
      <c r="F155" s="47" t="s">
        <v>1257</v>
      </c>
      <c r="G155" s="27" t="s">
        <v>83</v>
      </c>
      <c r="H155" s="5">
        <f>H154-B155</f>
        <v>-9800</v>
      </c>
      <c r="I155" s="22">
        <f>+B155/M155</f>
        <v>2.888888888888889</v>
      </c>
      <c r="K155" t="s">
        <v>98</v>
      </c>
      <c r="L155">
        <v>4</v>
      </c>
      <c r="M155" s="2">
        <v>450</v>
      </c>
    </row>
    <row r="156" spans="1:13" ht="12.75">
      <c r="A156" s="12"/>
      <c r="B156" s="426">
        <v>1500</v>
      </c>
      <c r="C156" s="1" t="s">
        <v>48</v>
      </c>
      <c r="D156" s="1" t="s">
        <v>17</v>
      </c>
      <c r="E156" s="1" t="s">
        <v>235</v>
      </c>
      <c r="F156" s="47" t="s">
        <v>1257</v>
      </c>
      <c r="G156" s="27" t="s">
        <v>85</v>
      </c>
      <c r="H156" s="5">
        <f>H155-B156</f>
        <v>-11300</v>
      </c>
      <c r="I156" s="22">
        <f>+B156/M156</f>
        <v>3.3333333333333335</v>
      </c>
      <c r="K156" t="s">
        <v>98</v>
      </c>
      <c r="L156">
        <v>4</v>
      </c>
      <c r="M156" s="2">
        <v>450</v>
      </c>
    </row>
    <row r="157" spans="1:13" ht="12.75">
      <c r="A157" s="12"/>
      <c r="B157" s="426">
        <v>1500</v>
      </c>
      <c r="C157" s="1" t="s">
        <v>48</v>
      </c>
      <c r="D157" s="1" t="s">
        <v>17</v>
      </c>
      <c r="E157" s="1" t="s">
        <v>235</v>
      </c>
      <c r="F157" s="47" t="s">
        <v>1257</v>
      </c>
      <c r="G157" s="27" t="s">
        <v>87</v>
      </c>
      <c r="H157" s="5">
        <f>H156-B157</f>
        <v>-12800</v>
      </c>
      <c r="I157" s="22">
        <f>+B157/M157</f>
        <v>3.3333333333333335</v>
      </c>
      <c r="K157" t="s">
        <v>98</v>
      </c>
      <c r="L157">
        <v>4</v>
      </c>
      <c r="M157" s="2">
        <v>450</v>
      </c>
    </row>
    <row r="158" spans="1:13" s="57" customFormat="1" ht="12.75">
      <c r="A158" s="11"/>
      <c r="B158" s="427">
        <f>SUM(B149:B157)</f>
        <v>12800</v>
      </c>
      <c r="C158" s="11"/>
      <c r="D158" s="11"/>
      <c r="E158" s="11" t="s">
        <v>235</v>
      </c>
      <c r="F158" s="319"/>
      <c r="G158" s="18"/>
      <c r="H158" s="55">
        <v>0</v>
      </c>
      <c r="I158" s="56">
        <f t="shared" si="8"/>
        <v>28.444444444444443</v>
      </c>
      <c r="M158" s="2">
        <v>450</v>
      </c>
    </row>
    <row r="159" spans="1:13" s="15" customFormat="1" ht="12.75">
      <c r="A159" s="12"/>
      <c r="B159" s="292"/>
      <c r="C159" s="12"/>
      <c r="D159" s="12"/>
      <c r="E159" s="12"/>
      <c r="F159" s="72"/>
      <c r="G159" s="29"/>
      <c r="H159" s="5">
        <f>H158-B159</f>
        <v>0</v>
      </c>
      <c r="I159" s="22">
        <f t="shared" si="8"/>
        <v>0</v>
      </c>
      <c r="M159" s="2">
        <v>450</v>
      </c>
    </row>
    <row r="160" spans="1:13" s="15" customFormat="1" ht="12.75">
      <c r="A160" s="12"/>
      <c r="B160" s="292"/>
      <c r="C160" s="12"/>
      <c r="D160" s="12"/>
      <c r="E160" s="12"/>
      <c r="F160" s="72"/>
      <c r="G160" s="29"/>
      <c r="H160" s="5">
        <f>H159-B160</f>
        <v>0</v>
      </c>
      <c r="I160" s="22">
        <f t="shared" si="8"/>
        <v>0</v>
      </c>
      <c r="M160" s="2">
        <v>450</v>
      </c>
    </row>
    <row r="161" spans="2:13" ht="12.75">
      <c r="B161" s="426"/>
      <c r="D161" s="12"/>
      <c r="H161" s="5">
        <f>H160-B161</f>
        <v>0</v>
      </c>
      <c r="I161" s="22">
        <f t="shared" si="8"/>
        <v>0</v>
      </c>
      <c r="M161" s="2">
        <v>450</v>
      </c>
    </row>
    <row r="162" spans="2:13" ht="12.75">
      <c r="B162" s="426"/>
      <c r="D162" s="12"/>
      <c r="H162" s="5">
        <f t="shared" si="7"/>
        <v>0</v>
      </c>
      <c r="I162" s="22">
        <f t="shared" si="8"/>
        <v>0</v>
      </c>
      <c r="M162" s="2">
        <v>450</v>
      </c>
    </row>
    <row r="163" spans="1:13" s="57" customFormat="1" ht="12.75">
      <c r="A163" s="11"/>
      <c r="B163" s="427">
        <f>+B170+B176+B183+B190+B198+B204</f>
        <v>79500</v>
      </c>
      <c r="C163" s="52" t="s">
        <v>112</v>
      </c>
      <c r="D163" s="53" t="s">
        <v>131</v>
      </c>
      <c r="E163" s="52" t="s">
        <v>109</v>
      </c>
      <c r="F163" s="324" t="s">
        <v>110</v>
      </c>
      <c r="G163" s="54" t="s">
        <v>113</v>
      </c>
      <c r="H163" s="55"/>
      <c r="I163" s="56">
        <f>+B163/M163</f>
        <v>176.66666666666666</v>
      </c>
      <c r="J163" s="56"/>
      <c r="K163" s="56"/>
      <c r="M163" s="2">
        <v>450</v>
      </c>
    </row>
    <row r="164" spans="2:13" ht="12.75">
      <c r="B164" s="426"/>
      <c r="D164" s="12"/>
      <c r="H164" s="5">
        <f t="shared" si="7"/>
        <v>0</v>
      </c>
      <c r="I164" s="22">
        <f t="shared" si="8"/>
        <v>0</v>
      </c>
      <c r="M164" s="2">
        <v>450</v>
      </c>
    </row>
    <row r="165" spans="2:13" ht="12.75">
      <c r="B165" s="426">
        <v>2500</v>
      </c>
      <c r="C165" s="1" t="s">
        <v>29</v>
      </c>
      <c r="D165" s="1" t="s">
        <v>17</v>
      </c>
      <c r="E165" s="1" t="s">
        <v>76</v>
      </c>
      <c r="F165" s="47" t="s">
        <v>114</v>
      </c>
      <c r="G165" s="27" t="s">
        <v>115</v>
      </c>
      <c r="H165" s="5">
        <f t="shared" si="7"/>
        <v>-2500</v>
      </c>
      <c r="I165" s="22">
        <v>5</v>
      </c>
      <c r="K165" t="s">
        <v>29</v>
      </c>
      <c r="L165">
        <v>5</v>
      </c>
      <c r="M165" s="2">
        <v>450</v>
      </c>
    </row>
    <row r="166" spans="2:13" ht="12.75">
      <c r="B166" s="426">
        <v>2500</v>
      </c>
      <c r="C166" s="1" t="s">
        <v>29</v>
      </c>
      <c r="D166" s="1" t="s">
        <v>17</v>
      </c>
      <c r="E166" s="1" t="s">
        <v>76</v>
      </c>
      <c r="F166" s="47" t="s">
        <v>116</v>
      </c>
      <c r="G166" s="27" t="s">
        <v>117</v>
      </c>
      <c r="H166" s="5">
        <f t="shared" si="7"/>
        <v>-5000</v>
      </c>
      <c r="I166" s="22">
        <v>5</v>
      </c>
      <c r="K166" t="s">
        <v>29</v>
      </c>
      <c r="L166">
        <v>5</v>
      </c>
      <c r="M166" s="2">
        <v>450</v>
      </c>
    </row>
    <row r="167" spans="2:13" ht="12.75">
      <c r="B167" s="426">
        <v>2500</v>
      </c>
      <c r="C167" s="1" t="s">
        <v>29</v>
      </c>
      <c r="D167" s="1" t="s">
        <v>17</v>
      </c>
      <c r="E167" s="1" t="s">
        <v>76</v>
      </c>
      <c r="F167" s="47" t="s">
        <v>118</v>
      </c>
      <c r="G167" s="27" t="s">
        <v>119</v>
      </c>
      <c r="H167" s="5">
        <f t="shared" si="7"/>
        <v>-7500</v>
      </c>
      <c r="I167" s="22">
        <v>5</v>
      </c>
      <c r="K167" t="s">
        <v>29</v>
      </c>
      <c r="L167">
        <v>5</v>
      </c>
      <c r="M167" s="2">
        <v>450</v>
      </c>
    </row>
    <row r="168" spans="2:13" ht="12.75">
      <c r="B168" s="426">
        <v>2500</v>
      </c>
      <c r="C168" s="1" t="s">
        <v>29</v>
      </c>
      <c r="D168" s="1" t="s">
        <v>17</v>
      </c>
      <c r="E168" s="1" t="s">
        <v>76</v>
      </c>
      <c r="F168" s="47" t="s">
        <v>120</v>
      </c>
      <c r="G168" s="27" t="s">
        <v>121</v>
      </c>
      <c r="H168" s="5">
        <f t="shared" si="7"/>
        <v>-10000</v>
      </c>
      <c r="I168" s="22">
        <v>5</v>
      </c>
      <c r="K168" t="s">
        <v>29</v>
      </c>
      <c r="L168">
        <v>5</v>
      </c>
      <c r="M168" s="2">
        <v>450</v>
      </c>
    </row>
    <row r="169" spans="2:13" ht="12.75">
      <c r="B169" s="426">
        <v>2500</v>
      </c>
      <c r="C169" s="1" t="s">
        <v>29</v>
      </c>
      <c r="D169" s="1" t="s">
        <v>17</v>
      </c>
      <c r="E169" s="1" t="s">
        <v>76</v>
      </c>
      <c r="F169" s="47" t="s">
        <v>122</v>
      </c>
      <c r="G169" s="27" t="s">
        <v>123</v>
      </c>
      <c r="H169" s="5">
        <f t="shared" si="7"/>
        <v>-12500</v>
      </c>
      <c r="I169" s="22">
        <v>5</v>
      </c>
      <c r="K169" t="s">
        <v>29</v>
      </c>
      <c r="L169">
        <v>5</v>
      </c>
      <c r="M169" s="2">
        <v>450</v>
      </c>
    </row>
    <row r="170" spans="1:13" s="57" customFormat="1" ht="12.75">
      <c r="A170" s="11"/>
      <c r="B170" s="427">
        <f>SUM(B165:B169)</f>
        <v>12500</v>
      </c>
      <c r="C170" s="11" t="s">
        <v>29</v>
      </c>
      <c r="D170" s="11"/>
      <c r="E170" s="11"/>
      <c r="F170" s="319"/>
      <c r="G170" s="18"/>
      <c r="H170" s="55">
        <v>0</v>
      </c>
      <c r="I170" s="56">
        <f t="shared" si="8"/>
        <v>27.77777777777778</v>
      </c>
      <c r="M170" s="2">
        <v>450</v>
      </c>
    </row>
    <row r="171" spans="2:13" ht="12.75">
      <c r="B171" s="426"/>
      <c r="D171" s="12"/>
      <c r="H171" s="5">
        <f t="shared" si="7"/>
        <v>0</v>
      </c>
      <c r="I171" s="22">
        <f t="shared" si="8"/>
        <v>0</v>
      </c>
      <c r="M171" s="2">
        <v>450</v>
      </c>
    </row>
    <row r="172" spans="2:13" ht="12.75">
      <c r="B172" s="426"/>
      <c r="D172" s="12"/>
      <c r="H172" s="5">
        <f t="shared" si="7"/>
        <v>0</v>
      </c>
      <c r="I172" s="22">
        <f t="shared" si="8"/>
        <v>0</v>
      </c>
      <c r="M172" s="2">
        <v>450</v>
      </c>
    </row>
    <row r="173" spans="1:13" s="15" customFormat="1" ht="12.75">
      <c r="A173" s="12"/>
      <c r="B173" s="292">
        <v>25000</v>
      </c>
      <c r="C173" s="12" t="s">
        <v>124</v>
      </c>
      <c r="D173" s="12" t="s">
        <v>17</v>
      </c>
      <c r="E173" s="12" t="s">
        <v>38</v>
      </c>
      <c r="F173" s="72" t="s">
        <v>125</v>
      </c>
      <c r="G173" s="29" t="s">
        <v>115</v>
      </c>
      <c r="H173" s="28">
        <f t="shared" si="7"/>
        <v>-25000</v>
      </c>
      <c r="I173" s="65">
        <f t="shared" si="8"/>
        <v>55.55555555555556</v>
      </c>
      <c r="K173" s="15" t="s">
        <v>76</v>
      </c>
      <c r="L173" s="15">
        <v>5</v>
      </c>
      <c r="M173" s="2">
        <v>450</v>
      </c>
    </row>
    <row r="174" spans="2:13" ht="12.75">
      <c r="B174" s="426">
        <v>1500</v>
      </c>
      <c r="C174" s="1" t="s">
        <v>126</v>
      </c>
      <c r="D174" s="12" t="s">
        <v>17</v>
      </c>
      <c r="E174" s="1" t="s">
        <v>38</v>
      </c>
      <c r="F174" s="47" t="s">
        <v>127</v>
      </c>
      <c r="G174" s="27" t="s">
        <v>123</v>
      </c>
      <c r="H174" s="5">
        <f t="shared" si="7"/>
        <v>-26500</v>
      </c>
      <c r="I174" s="22">
        <f t="shared" si="8"/>
        <v>3.3333333333333335</v>
      </c>
      <c r="K174" t="s">
        <v>76</v>
      </c>
      <c r="L174">
        <v>5</v>
      </c>
      <c r="M174" s="2">
        <v>450</v>
      </c>
    </row>
    <row r="175" spans="2:13" ht="12.75">
      <c r="B175" s="426">
        <v>1500</v>
      </c>
      <c r="C175" s="1" t="s">
        <v>128</v>
      </c>
      <c r="D175" s="12" t="s">
        <v>17</v>
      </c>
      <c r="E175" s="1" t="s">
        <v>38</v>
      </c>
      <c r="F175" s="47" t="s">
        <v>127</v>
      </c>
      <c r="G175" s="27" t="s">
        <v>123</v>
      </c>
      <c r="H175" s="5">
        <f>H174-B175</f>
        <v>-28000</v>
      </c>
      <c r="I175" s="22">
        <f t="shared" si="8"/>
        <v>3.3333333333333335</v>
      </c>
      <c r="K175" t="s">
        <v>76</v>
      </c>
      <c r="L175">
        <v>5</v>
      </c>
      <c r="M175" s="2">
        <v>450</v>
      </c>
    </row>
    <row r="176" spans="1:13" s="57" customFormat="1" ht="12.75">
      <c r="A176" s="11"/>
      <c r="B176" s="427">
        <f>SUM(B173:B175)</f>
        <v>28000</v>
      </c>
      <c r="C176" s="11" t="s">
        <v>1276</v>
      </c>
      <c r="D176" s="11"/>
      <c r="E176" s="11"/>
      <c r="F176" s="319"/>
      <c r="G176" s="18"/>
      <c r="H176" s="55">
        <v>0</v>
      </c>
      <c r="I176" s="56">
        <f t="shared" si="8"/>
        <v>62.22222222222222</v>
      </c>
      <c r="M176" s="2">
        <v>450</v>
      </c>
    </row>
    <row r="177" spans="2:13" ht="12.75">
      <c r="B177" s="426"/>
      <c r="D177" s="12"/>
      <c r="H177" s="5">
        <f aca="true" t="shared" si="9" ref="H177:H215">H176-B177</f>
        <v>0</v>
      </c>
      <c r="I177" s="22">
        <f t="shared" si="8"/>
        <v>0</v>
      </c>
      <c r="M177" s="2">
        <v>450</v>
      </c>
    </row>
    <row r="178" spans="2:13" ht="12.75">
      <c r="B178" s="426"/>
      <c r="D178" s="12"/>
      <c r="H178" s="5">
        <f t="shared" si="9"/>
        <v>0</v>
      </c>
      <c r="I178" s="22">
        <f t="shared" si="8"/>
        <v>0</v>
      </c>
      <c r="M178" s="2">
        <v>450</v>
      </c>
    </row>
    <row r="179" spans="2:13" ht="12.75">
      <c r="B179" s="426">
        <v>1400</v>
      </c>
      <c r="C179" s="1" t="s">
        <v>48</v>
      </c>
      <c r="D179" s="12" t="s">
        <v>17</v>
      </c>
      <c r="E179" s="1" t="s">
        <v>235</v>
      </c>
      <c r="F179" s="47" t="s">
        <v>127</v>
      </c>
      <c r="G179" s="27" t="s">
        <v>117</v>
      </c>
      <c r="H179" s="5">
        <f t="shared" si="9"/>
        <v>-1400</v>
      </c>
      <c r="I179" s="22">
        <v>2.8</v>
      </c>
      <c r="K179" t="s">
        <v>76</v>
      </c>
      <c r="L179">
        <v>5</v>
      </c>
      <c r="M179" s="2">
        <v>450</v>
      </c>
    </row>
    <row r="180" spans="2:13" ht="12.75">
      <c r="B180" s="426">
        <v>1100</v>
      </c>
      <c r="C180" s="1" t="s">
        <v>48</v>
      </c>
      <c r="D180" s="12" t="s">
        <v>17</v>
      </c>
      <c r="E180" s="1" t="s">
        <v>235</v>
      </c>
      <c r="F180" s="47" t="s">
        <v>127</v>
      </c>
      <c r="G180" s="27" t="s">
        <v>119</v>
      </c>
      <c r="H180" s="5">
        <f t="shared" si="9"/>
        <v>-2500</v>
      </c>
      <c r="I180" s="22">
        <v>2.2</v>
      </c>
      <c r="K180" t="s">
        <v>76</v>
      </c>
      <c r="L180">
        <v>5</v>
      </c>
      <c r="M180" s="2">
        <v>450</v>
      </c>
    </row>
    <row r="181" spans="2:13" ht="12.75">
      <c r="B181" s="426">
        <v>1600</v>
      </c>
      <c r="C181" s="1" t="s">
        <v>48</v>
      </c>
      <c r="D181" s="12" t="s">
        <v>17</v>
      </c>
      <c r="E181" s="1" t="s">
        <v>235</v>
      </c>
      <c r="F181" s="47" t="s">
        <v>127</v>
      </c>
      <c r="G181" s="27" t="s">
        <v>121</v>
      </c>
      <c r="H181" s="5">
        <f t="shared" si="9"/>
        <v>-4100</v>
      </c>
      <c r="I181" s="22">
        <v>3.2</v>
      </c>
      <c r="K181" t="s">
        <v>76</v>
      </c>
      <c r="L181">
        <v>5</v>
      </c>
      <c r="M181" s="2">
        <v>450</v>
      </c>
    </row>
    <row r="182" spans="2:13" ht="12.75">
      <c r="B182" s="426">
        <v>1400</v>
      </c>
      <c r="C182" s="1" t="s">
        <v>48</v>
      </c>
      <c r="D182" s="12" t="s">
        <v>17</v>
      </c>
      <c r="E182" s="1" t="s">
        <v>235</v>
      </c>
      <c r="F182" s="47" t="s">
        <v>127</v>
      </c>
      <c r="G182" s="27" t="s">
        <v>123</v>
      </c>
      <c r="H182" s="5">
        <f t="shared" si="9"/>
        <v>-5500</v>
      </c>
      <c r="I182" s="22">
        <v>2.8</v>
      </c>
      <c r="K182" t="s">
        <v>76</v>
      </c>
      <c r="L182">
        <v>5</v>
      </c>
      <c r="M182" s="2">
        <v>450</v>
      </c>
    </row>
    <row r="183" spans="1:13" s="57" customFormat="1" ht="12.75">
      <c r="A183" s="11"/>
      <c r="B183" s="427">
        <f>SUM(B179:B182)</f>
        <v>5500</v>
      </c>
      <c r="C183" s="11"/>
      <c r="D183" s="11"/>
      <c r="E183" s="11" t="s">
        <v>235</v>
      </c>
      <c r="F183" s="319"/>
      <c r="G183" s="18"/>
      <c r="H183" s="55">
        <v>0</v>
      </c>
      <c r="I183" s="56">
        <f t="shared" si="8"/>
        <v>12.222222222222221</v>
      </c>
      <c r="M183" s="2">
        <v>450</v>
      </c>
    </row>
    <row r="184" spans="2:13" ht="12.75">
      <c r="B184" s="426"/>
      <c r="D184" s="12"/>
      <c r="H184" s="5">
        <f t="shared" si="9"/>
        <v>0</v>
      </c>
      <c r="I184" s="22">
        <f t="shared" si="8"/>
        <v>0</v>
      </c>
      <c r="M184" s="2">
        <v>450</v>
      </c>
    </row>
    <row r="185" spans="2:13" ht="12.75">
      <c r="B185" s="426"/>
      <c r="D185" s="12"/>
      <c r="H185" s="5">
        <f t="shared" si="9"/>
        <v>0</v>
      </c>
      <c r="I185" s="22">
        <f t="shared" si="8"/>
        <v>0</v>
      </c>
      <c r="M185" s="2">
        <v>450</v>
      </c>
    </row>
    <row r="186" spans="1:13" s="15" customFormat="1" ht="12.75">
      <c r="A186" s="12"/>
      <c r="B186" s="292">
        <v>5000</v>
      </c>
      <c r="C186" s="12" t="s">
        <v>51</v>
      </c>
      <c r="D186" s="12" t="s">
        <v>17</v>
      </c>
      <c r="E186" s="12" t="s">
        <v>38</v>
      </c>
      <c r="F186" s="72" t="s">
        <v>129</v>
      </c>
      <c r="G186" s="29" t="s">
        <v>117</v>
      </c>
      <c r="H186" s="28">
        <f t="shared" si="9"/>
        <v>-5000</v>
      </c>
      <c r="I186" s="65">
        <v>10</v>
      </c>
      <c r="K186" s="15" t="s">
        <v>76</v>
      </c>
      <c r="L186" s="15">
        <v>5</v>
      </c>
      <c r="M186" s="2">
        <v>450</v>
      </c>
    </row>
    <row r="187" spans="1:13" s="15" customFormat="1" ht="12.75">
      <c r="A187" s="12"/>
      <c r="B187" s="292">
        <v>5000</v>
      </c>
      <c r="C187" s="12" t="s">
        <v>51</v>
      </c>
      <c r="D187" s="12" t="s">
        <v>17</v>
      </c>
      <c r="E187" s="12" t="s">
        <v>38</v>
      </c>
      <c r="F187" s="72" t="s">
        <v>129</v>
      </c>
      <c r="G187" s="29" t="s">
        <v>119</v>
      </c>
      <c r="H187" s="28">
        <f t="shared" si="9"/>
        <v>-10000</v>
      </c>
      <c r="I187" s="65">
        <v>10</v>
      </c>
      <c r="K187" s="15" t="s">
        <v>76</v>
      </c>
      <c r="L187" s="15">
        <v>5</v>
      </c>
      <c r="M187" s="2">
        <v>450</v>
      </c>
    </row>
    <row r="188" spans="1:13" s="15" customFormat="1" ht="12.75">
      <c r="A188" s="12"/>
      <c r="B188" s="292">
        <v>5000</v>
      </c>
      <c r="C188" s="12" t="s">
        <v>51</v>
      </c>
      <c r="D188" s="12" t="s">
        <v>17</v>
      </c>
      <c r="E188" s="12" t="s">
        <v>38</v>
      </c>
      <c r="F188" s="72" t="s">
        <v>129</v>
      </c>
      <c r="G188" s="29" t="s">
        <v>121</v>
      </c>
      <c r="H188" s="28">
        <f t="shared" si="9"/>
        <v>-15000</v>
      </c>
      <c r="I188" s="65">
        <v>10</v>
      </c>
      <c r="K188" s="15" t="s">
        <v>76</v>
      </c>
      <c r="L188" s="15">
        <v>5</v>
      </c>
      <c r="M188" s="2">
        <v>450</v>
      </c>
    </row>
    <row r="189" spans="1:13" s="15" customFormat="1" ht="12.75">
      <c r="A189" s="12"/>
      <c r="B189" s="292">
        <v>5000</v>
      </c>
      <c r="C189" s="12" t="s">
        <v>51</v>
      </c>
      <c r="D189" s="12" t="s">
        <v>17</v>
      </c>
      <c r="E189" s="12" t="s">
        <v>38</v>
      </c>
      <c r="F189" s="72" t="s">
        <v>129</v>
      </c>
      <c r="G189" s="29" t="s">
        <v>123</v>
      </c>
      <c r="H189" s="28">
        <f t="shared" si="9"/>
        <v>-20000</v>
      </c>
      <c r="I189" s="65">
        <v>10</v>
      </c>
      <c r="K189" s="15" t="s">
        <v>76</v>
      </c>
      <c r="L189" s="15">
        <v>5</v>
      </c>
      <c r="M189" s="2">
        <v>450</v>
      </c>
    </row>
    <row r="190" spans="1:13" s="57" customFormat="1" ht="12.75">
      <c r="A190" s="11"/>
      <c r="B190" s="427">
        <f>SUM(B186:B189)</f>
        <v>20000</v>
      </c>
      <c r="C190" s="11" t="s">
        <v>51</v>
      </c>
      <c r="D190" s="11"/>
      <c r="E190" s="11"/>
      <c r="F190" s="319"/>
      <c r="G190" s="18"/>
      <c r="H190" s="55">
        <v>0</v>
      </c>
      <c r="I190" s="56">
        <f t="shared" si="8"/>
        <v>44.44444444444444</v>
      </c>
      <c r="M190" s="2">
        <v>450</v>
      </c>
    </row>
    <row r="191" spans="2:13" ht="12.75">
      <c r="B191" s="426"/>
      <c r="D191" s="12"/>
      <c r="H191" s="5">
        <f t="shared" si="9"/>
        <v>0</v>
      </c>
      <c r="I191" s="22">
        <f t="shared" si="8"/>
        <v>0</v>
      </c>
      <c r="M191" s="2">
        <v>450</v>
      </c>
    </row>
    <row r="192" spans="2:13" ht="12.75">
      <c r="B192" s="426"/>
      <c r="D192" s="12"/>
      <c r="H192" s="5">
        <f t="shared" si="9"/>
        <v>0</v>
      </c>
      <c r="I192" s="22">
        <f t="shared" si="8"/>
        <v>0</v>
      </c>
      <c r="M192" s="2">
        <v>450</v>
      </c>
    </row>
    <row r="193" spans="2:13" ht="12.75">
      <c r="B193" s="426">
        <v>2000</v>
      </c>
      <c r="C193" s="1" t="s">
        <v>53</v>
      </c>
      <c r="D193" s="12" t="s">
        <v>17</v>
      </c>
      <c r="E193" s="1" t="s">
        <v>38</v>
      </c>
      <c r="F193" s="47" t="s">
        <v>127</v>
      </c>
      <c r="G193" s="27" t="s">
        <v>130</v>
      </c>
      <c r="H193" s="5">
        <f t="shared" si="9"/>
        <v>-2000</v>
      </c>
      <c r="I193" s="22">
        <v>4</v>
      </c>
      <c r="K193" t="s">
        <v>76</v>
      </c>
      <c r="L193">
        <v>5</v>
      </c>
      <c r="M193" s="2">
        <v>450</v>
      </c>
    </row>
    <row r="194" spans="2:13" ht="12.75">
      <c r="B194" s="426">
        <v>2000</v>
      </c>
      <c r="C194" s="1" t="s">
        <v>53</v>
      </c>
      <c r="D194" s="12" t="s">
        <v>17</v>
      </c>
      <c r="E194" s="1" t="s">
        <v>38</v>
      </c>
      <c r="F194" s="47" t="s">
        <v>127</v>
      </c>
      <c r="G194" s="27" t="s">
        <v>117</v>
      </c>
      <c r="H194" s="5">
        <f t="shared" si="9"/>
        <v>-4000</v>
      </c>
      <c r="I194" s="22">
        <v>4</v>
      </c>
      <c r="K194" t="s">
        <v>76</v>
      </c>
      <c r="L194">
        <v>5</v>
      </c>
      <c r="M194" s="2">
        <v>450</v>
      </c>
    </row>
    <row r="195" spans="2:13" ht="12.75">
      <c r="B195" s="426">
        <v>2000</v>
      </c>
      <c r="C195" s="1" t="s">
        <v>53</v>
      </c>
      <c r="D195" s="12" t="s">
        <v>17</v>
      </c>
      <c r="E195" s="1" t="s">
        <v>38</v>
      </c>
      <c r="F195" s="47" t="s">
        <v>127</v>
      </c>
      <c r="G195" s="27" t="s">
        <v>119</v>
      </c>
      <c r="H195" s="5">
        <f t="shared" si="9"/>
        <v>-6000</v>
      </c>
      <c r="I195" s="22">
        <v>4</v>
      </c>
      <c r="K195" t="s">
        <v>76</v>
      </c>
      <c r="L195">
        <v>5</v>
      </c>
      <c r="M195" s="2">
        <v>450</v>
      </c>
    </row>
    <row r="196" spans="2:13" ht="12.75">
      <c r="B196" s="426">
        <v>2000</v>
      </c>
      <c r="C196" s="1" t="s">
        <v>53</v>
      </c>
      <c r="D196" s="12" t="s">
        <v>17</v>
      </c>
      <c r="E196" s="1" t="s">
        <v>38</v>
      </c>
      <c r="F196" s="47" t="s">
        <v>127</v>
      </c>
      <c r="G196" s="27" t="s">
        <v>121</v>
      </c>
      <c r="H196" s="5">
        <f t="shared" si="9"/>
        <v>-8000</v>
      </c>
      <c r="I196" s="22">
        <v>4</v>
      </c>
      <c r="K196" t="s">
        <v>76</v>
      </c>
      <c r="L196">
        <v>5</v>
      </c>
      <c r="M196" s="2">
        <v>450</v>
      </c>
    </row>
    <row r="197" spans="2:13" ht="12.75">
      <c r="B197" s="426">
        <v>2000</v>
      </c>
      <c r="C197" s="1" t="s">
        <v>53</v>
      </c>
      <c r="D197" s="12" t="s">
        <v>17</v>
      </c>
      <c r="E197" s="1" t="s">
        <v>38</v>
      </c>
      <c r="F197" s="47" t="s">
        <v>127</v>
      </c>
      <c r="G197" s="27" t="s">
        <v>123</v>
      </c>
      <c r="H197" s="5">
        <f t="shared" si="9"/>
        <v>-10000</v>
      </c>
      <c r="I197" s="22">
        <v>4</v>
      </c>
      <c r="K197" t="s">
        <v>76</v>
      </c>
      <c r="L197">
        <v>5</v>
      </c>
      <c r="M197" s="2">
        <v>450</v>
      </c>
    </row>
    <row r="198" spans="1:13" s="57" customFormat="1" ht="12.75">
      <c r="A198" s="11"/>
      <c r="B198" s="427">
        <f>SUM(B193:B197)</f>
        <v>10000</v>
      </c>
      <c r="C198" s="11" t="s">
        <v>53</v>
      </c>
      <c r="D198" s="11"/>
      <c r="E198" s="11"/>
      <c r="F198" s="319"/>
      <c r="G198" s="18"/>
      <c r="H198" s="55">
        <v>0</v>
      </c>
      <c r="I198" s="56">
        <f t="shared" si="8"/>
        <v>22.22222222222222</v>
      </c>
      <c r="M198" s="2">
        <v>450</v>
      </c>
    </row>
    <row r="199" spans="2:13" ht="12.75">
      <c r="B199" s="426"/>
      <c r="D199" s="12"/>
      <c r="H199" s="5">
        <f t="shared" si="9"/>
        <v>0</v>
      </c>
      <c r="I199" s="22">
        <f t="shared" si="8"/>
        <v>0</v>
      </c>
      <c r="M199" s="2">
        <v>450</v>
      </c>
    </row>
    <row r="200" spans="2:13" ht="12.75">
      <c r="B200" s="426"/>
      <c r="D200" s="12"/>
      <c r="H200" s="5">
        <f t="shared" si="9"/>
        <v>0</v>
      </c>
      <c r="I200" s="22">
        <f t="shared" si="8"/>
        <v>0</v>
      </c>
      <c r="M200" s="2">
        <v>450</v>
      </c>
    </row>
    <row r="201" spans="2:13" ht="12.75">
      <c r="B201" s="426">
        <v>1000</v>
      </c>
      <c r="C201" s="1" t="s">
        <v>54</v>
      </c>
      <c r="D201" s="12" t="s">
        <v>17</v>
      </c>
      <c r="E201" s="1" t="s">
        <v>55</v>
      </c>
      <c r="F201" s="47" t="s">
        <v>127</v>
      </c>
      <c r="G201" s="27" t="s">
        <v>117</v>
      </c>
      <c r="H201" s="5">
        <v>-67200</v>
      </c>
      <c r="I201" s="22">
        <v>2</v>
      </c>
      <c r="K201" t="s">
        <v>76</v>
      </c>
      <c r="L201">
        <v>5</v>
      </c>
      <c r="M201" s="2">
        <v>450</v>
      </c>
    </row>
    <row r="202" spans="2:13" ht="12.75">
      <c r="B202" s="426">
        <v>1500</v>
      </c>
      <c r="C202" s="1" t="s">
        <v>54</v>
      </c>
      <c r="D202" s="12" t="s">
        <v>17</v>
      </c>
      <c r="E202" s="1" t="s">
        <v>55</v>
      </c>
      <c r="F202" s="47" t="s">
        <v>127</v>
      </c>
      <c r="G202" s="27" t="s">
        <v>121</v>
      </c>
      <c r="H202" s="5">
        <v>-93800</v>
      </c>
      <c r="I202" s="22">
        <v>3</v>
      </c>
      <c r="K202" t="s">
        <v>76</v>
      </c>
      <c r="L202">
        <v>5</v>
      </c>
      <c r="M202" s="2">
        <v>450</v>
      </c>
    </row>
    <row r="203" spans="2:13" ht="12.75">
      <c r="B203" s="426">
        <v>1000</v>
      </c>
      <c r="C203" s="1" t="s">
        <v>54</v>
      </c>
      <c r="D203" s="12" t="s">
        <v>17</v>
      </c>
      <c r="E203" s="1" t="s">
        <v>55</v>
      </c>
      <c r="F203" s="47" t="s">
        <v>127</v>
      </c>
      <c r="G203" s="27" t="s">
        <v>123</v>
      </c>
      <c r="H203" s="5">
        <v>-106200</v>
      </c>
      <c r="I203" s="22">
        <v>2</v>
      </c>
      <c r="K203" t="s">
        <v>76</v>
      </c>
      <c r="L203">
        <v>5</v>
      </c>
      <c r="M203" s="2">
        <v>450</v>
      </c>
    </row>
    <row r="204" spans="1:13" s="57" customFormat="1" ht="12.75">
      <c r="A204" s="11"/>
      <c r="B204" s="427">
        <f>SUM(B201:B203)</f>
        <v>3500</v>
      </c>
      <c r="C204" s="11"/>
      <c r="D204" s="11"/>
      <c r="E204" s="11" t="s">
        <v>55</v>
      </c>
      <c r="F204" s="319"/>
      <c r="G204" s="18"/>
      <c r="H204" s="55">
        <v>0</v>
      </c>
      <c r="I204" s="56">
        <f t="shared" si="8"/>
        <v>7.777777777777778</v>
      </c>
      <c r="M204" s="2">
        <v>450</v>
      </c>
    </row>
    <row r="205" spans="2:13" ht="12.75">
      <c r="B205" s="426"/>
      <c r="D205" s="12"/>
      <c r="H205" s="5">
        <f t="shared" si="9"/>
        <v>0</v>
      </c>
      <c r="I205" s="22">
        <f t="shared" si="8"/>
        <v>0</v>
      </c>
      <c r="M205" s="2">
        <v>450</v>
      </c>
    </row>
    <row r="206" spans="2:13" ht="12.75">
      <c r="B206" s="426"/>
      <c r="D206" s="12"/>
      <c r="H206" s="5">
        <f t="shared" si="9"/>
        <v>0</v>
      </c>
      <c r="I206" s="22">
        <f aca="true" t="shared" si="10" ref="I206:I263">+B206/M206</f>
        <v>0</v>
      </c>
      <c r="M206" s="2">
        <v>450</v>
      </c>
    </row>
    <row r="207" spans="2:13" ht="12.75">
      <c r="B207" s="426"/>
      <c r="D207" s="12"/>
      <c r="H207" s="5">
        <f t="shared" si="9"/>
        <v>0</v>
      </c>
      <c r="I207" s="22">
        <f t="shared" si="10"/>
        <v>0</v>
      </c>
      <c r="M207" s="2">
        <v>450</v>
      </c>
    </row>
    <row r="208" spans="2:13" ht="12.75">
      <c r="B208" s="431"/>
      <c r="D208" s="12"/>
      <c r="H208" s="5">
        <f t="shared" si="9"/>
        <v>0</v>
      </c>
      <c r="I208" s="22">
        <f t="shared" si="10"/>
        <v>0</v>
      </c>
      <c r="M208" s="2">
        <v>450</v>
      </c>
    </row>
    <row r="209" spans="1:13" s="57" customFormat="1" ht="12.75">
      <c r="A209" s="11"/>
      <c r="B209" s="427">
        <f>+B214+B219+B225+B231</f>
        <v>22450</v>
      </c>
      <c r="C209" s="52" t="s">
        <v>132</v>
      </c>
      <c r="D209" s="53" t="s">
        <v>141</v>
      </c>
      <c r="E209" s="52" t="s">
        <v>56</v>
      </c>
      <c r="F209" s="324" t="s">
        <v>133</v>
      </c>
      <c r="G209" s="54" t="s">
        <v>111</v>
      </c>
      <c r="H209" s="55"/>
      <c r="I209" s="56">
        <f>+B209/M209</f>
        <v>49.888888888888886</v>
      </c>
      <c r="J209" s="56"/>
      <c r="K209" s="56"/>
      <c r="M209" s="2">
        <v>450</v>
      </c>
    </row>
    <row r="210" spans="2:13" ht="12.75">
      <c r="B210" s="431"/>
      <c r="D210" s="12"/>
      <c r="H210" s="5">
        <f t="shared" si="9"/>
        <v>0</v>
      </c>
      <c r="I210" s="22">
        <f t="shared" si="10"/>
        <v>0</v>
      </c>
      <c r="M210" s="2">
        <v>450</v>
      </c>
    </row>
    <row r="211" spans="2:13" ht="12.75">
      <c r="B211" s="426">
        <v>2500</v>
      </c>
      <c r="C211" s="1" t="s">
        <v>0</v>
      </c>
      <c r="D211" s="1" t="s">
        <v>17</v>
      </c>
      <c r="E211" s="1" t="s">
        <v>61</v>
      </c>
      <c r="F211" s="47" t="s">
        <v>134</v>
      </c>
      <c r="G211" s="27" t="s">
        <v>117</v>
      </c>
      <c r="H211" s="5">
        <f t="shared" si="9"/>
        <v>-2500</v>
      </c>
      <c r="I211" s="22">
        <v>5</v>
      </c>
      <c r="K211" t="s">
        <v>29</v>
      </c>
      <c r="L211">
        <v>6</v>
      </c>
      <c r="M211" s="2">
        <v>450</v>
      </c>
    </row>
    <row r="212" spans="2:13" ht="12.75">
      <c r="B212" s="426">
        <v>2500</v>
      </c>
      <c r="C212" s="1" t="s">
        <v>29</v>
      </c>
      <c r="D212" s="1" t="s">
        <v>17</v>
      </c>
      <c r="E212" s="1" t="s">
        <v>61</v>
      </c>
      <c r="F212" s="47" t="s">
        <v>135</v>
      </c>
      <c r="G212" s="27" t="s">
        <v>119</v>
      </c>
      <c r="H212" s="5">
        <f t="shared" si="9"/>
        <v>-5000</v>
      </c>
      <c r="I212" s="22">
        <v>5</v>
      </c>
      <c r="K212" t="s">
        <v>29</v>
      </c>
      <c r="L212">
        <v>6</v>
      </c>
      <c r="M212" s="2">
        <v>450</v>
      </c>
    </row>
    <row r="213" spans="2:13" ht="12.75">
      <c r="B213" s="426">
        <v>2500</v>
      </c>
      <c r="C213" s="1" t="s">
        <v>29</v>
      </c>
      <c r="D213" s="1" t="s">
        <v>17</v>
      </c>
      <c r="E213" s="1" t="s">
        <v>61</v>
      </c>
      <c r="F213" s="47" t="s">
        <v>136</v>
      </c>
      <c r="G213" s="27" t="s">
        <v>121</v>
      </c>
      <c r="H213" s="5">
        <f t="shared" si="9"/>
        <v>-7500</v>
      </c>
      <c r="I213" s="22">
        <v>5</v>
      </c>
      <c r="K213" t="s">
        <v>29</v>
      </c>
      <c r="L213">
        <v>6</v>
      </c>
      <c r="M213" s="2">
        <v>450</v>
      </c>
    </row>
    <row r="214" spans="1:13" s="57" customFormat="1" ht="12.75">
      <c r="A214" s="11"/>
      <c r="B214" s="427">
        <f>SUM(B211:B213)</f>
        <v>7500</v>
      </c>
      <c r="C214" s="11" t="s">
        <v>29</v>
      </c>
      <c r="D214" s="11"/>
      <c r="E214" s="11"/>
      <c r="F214" s="319"/>
      <c r="G214" s="18"/>
      <c r="H214" s="55">
        <v>0</v>
      </c>
      <c r="I214" s="56">
        <f t="shared" si="10"/>
        <v>16.666666666666668</v>
      </c>
      <c r="M214" s="2">
        <v>450</v>
      </c>
    </row>
    <row r="215" spans="2:13" ht="12.75">
      <c r="B215" s="426"/>
      <c r="D215" s="12"/>
      <c r="H215" s="5">
        <f t="shared" si="9"/>
        <v>0</v>
      </c>
      <c r="I215" s="22">
        <f t="shared" si="10"/>
        <v>0</v>
      </c>
      <c r="M215" s="2">
        <v>450</v>
      </c>
    </row>
    <row r="216" spans="2:13" ht="12.75">
      <c r="B216" s="426"/>
      <c r="D216" s="12"/>
      <c r="H216" s="5">
        <f>H215-B216</f>
        <v>0</v>
      </c>
      <c r="I216" s="22">
        <f t="shared" si="10"/>
        <v>0</v>
      </c>
      <c r="M216" s="2">
        <v>450</v>
      </c>
    </row>
    <row r="217" spans="1:13" ht="12.75">
      <c r="A217" s="12"/>
      <c r="B217" s="292">
        <v>4000</v>
      </c>
      <c r="C217" s="12" t="s">
        <v>137</v>
      </c>
      <c r="D217" s="12" t="s">
        <v>27</v>
      </c>
      <c r="E217" s="12" t="s">
        <v>38</v>
      </c>
      <c r="F217" s="47" t="s">
        <v>138</v>
      </c>
      <c r="G217" s="29" t="s">
        <v>117</v>
      </c>
      <c r="H217" s="5">
        <f>H216-B217</f>
        <v>-4000</v>
      </c>
      <c r="I217" s="22">
        <f t="shared" si="10"/>
        <v>8.88888888888889</v>
      </c>
      <c r="J217" s="15"/>
      <c r="K217" t="s">
        <v>61</v>
      </c>
      <c r="L217" s="15">
        <v>6</v>
      </c>
      <c r="M217" s="2">
        <v>450</v>
      </c>
    </row>
    <row r="218" spans="2:13" ht="12.75">
      <c r="B218" s="426">
        <v>4000</v>
      </c>
      <c r="C218" s="1" t="s">
        <v>139</v>
      </c>
      <c r="D218" s="12" t="s">
        <v>27</v>
      </c>
      <c r="E218" s="1" t="s">
        <v>38</v>
      </c>
      <c r="F218" s="47" t="s">
        <v>140</v>
      </c>
      <c r="G218" s="27" t="s">
        <v>121</v>
      </c>
      <c r="H218" s="5">
        <f>H217-B218</f>
        <v>-8000</v>
      </c>
      <c r="I218" s="22">
        <f t="shared" si="10"/>
        <v>8.88888888888889</v>
      </c>
      <c r="K218" t="s">
        <v>61</v>
      </c>
      <c r="L218" s="15">
        <v>6</v>
      </c>
      <c r="M218" s="2">
        <v>450</v>
      </c>
    </row>
    <row r="219" spans="1:13" s="57" customFormat="1" ht="12.75">
      <c r="A219" s="11"/>
      <c r="B219" s="427">
        <f>SUM(B217:B218)</f>
        <v>8000</v>
      </c>
      <c r="C219" s="11" t="s">
        <v>1276</v>
      </c>
      <c r="D219" s="11"/>
      <c r="E219" s="11"/>
      <c r="F219" s="319"/>
      <c r="G219" s="18"/>
      <c r="H219" s="55">
        <v>0</v>
      </c>
      <c r="I219" s="56">
        <f t="shared" si="10"/>
        <v>17.77777777777778</v>
      </c>
      <c r="M219" s="2">
        <v>450</v>
      </c>
    </row>
    <row r="220" spans="2:13" ht="12.75">
      <c r="B220" s="426"/>
      <c r="D220" s="12"/>
      <c r="H220" s="5">
        <f aca="true" t="shared" si="11" ref="H220:H276">H219-B220</f>
        <v>0</v>
      </c>
      <c r="I220" s="22">
        <f t="shared" si="10"/>
        <v>0</v>
      </c>
      <c r="M220" s="2">
        <v>450</v>
      </c>
    </row>
    <row r="221" spans="2:13" ht="12.75">
      <c r="B221" s="426"/>
      <c r="H221" s="5">
        <f t="shared" si="11"/>
        <v>0</v>
      </c>
      <c r="I221" s="22">
        <f t="shared" si="10"/>
        <v>0</v>
      </c>
      <c r="M221" s="2">
        <v>450</v>
      </c>
    </row>
    <row r="222" spans="2:13" ht="12.75">
      <c r="B222" s="426">
        <v>1400</v>
      </c>
      <c r="C222" s="12" t="s">
        <v>48</v>
      </c>
      <c r="D222" s="12" t="s">
        <v>27</v>
      </c>
      <c r="E222" s="1" t="s">
        <v>235</v>
      </c>
      <c r="F222" s="47" t="s">
        <v>140</v>
      </c>
      <c r="G222" s="27" t="s">
        <v>117</v>
      </c>
      <c r="H222" s="5">
        <f t="shared" si="11"/>
        <v>-1400</v>
      </c>
      <c r="I222" s="22">
        <v>2.8</v>
      </c>
      <c r="K222" t="s">
        <v>61</v>
      </c>
      <c r="L222" s="15">
        <v>6</v>
      </c>
      <c r="M222" s="2">
        <v>450</v>
      </c>
    </row>
    <row r="223" spans="2:13" ht="12.75">
      <c r="B223" s="426">
        <v>1250</v>
      </c>
      <c r="C223" s="1" t="s">
        <v>48</v>
      </c>
      <c r="D223" s="12" t="s">
        <v>27</v>
      </c>
      <c r="E223" s="1" t="s">
        <v>235</v>
      </c>
      <c r="F223" s="47" t="s">
        <v>140</v>
      </c>
      <c r="G223" s="27" t="s">
        <v>119</v>
      </c>
      <c r="H223" s="5">
        <f t="shared" si="11"/>
        <v>-2650</v>
      </c>
      <c r="I223" s="22">
        <v>2.5</v>
      </c>
      <c r="K223" t="s">
        <v>61</v>
      </c>
      <c r="L223" s="15">
        <v>6</v>
      </c>
      <c r="M223" s="2">
        <v>450</v>
      </c>
    </row>
    <row r="224" spans="2:13" ht="12.75">
      <c r="B224" s="426">
        <v>1300</v>
      </c>
      <c r="C224" s="1" t="s">
        <v>48</v>
      </c>
      <c r="D224" s="12" t="s">
        <v>27</v>
      </c>
      <c r="E224" s="1" t="s">
        <v>235</v>
      </c>
      <c r="F224" s="47" t="s">
        <v>140</v>
      </c>
      <c r="G224" s="27" t="s">
        <v>121</v>
      </c>
      <c r="H224" s="5">
        <f t="shared" si="11"/>
        <v>-3950</v>
      </c>
      <c r="I224" s="22">
        <v>2.6</v>
      </c>
      <c r="K224" t="s">
        <v>61</v>
      </c>
      <c r="L224" s="15">
        <v>6</v>
      </c>
      <c r="M224" s="2">
        <v>450</v>
      </c>
    </row>
    <row r="225" spans="1:13" s="57" customFormat="1" ht="12.75">
      <c r="A225" s="11"/>
      <c r="B225" s="427">
        <f>SUM(B222:B224)</f>
        <v>3950</v>
      </c>
      <c r="C225" s="11"/>
      <c r="D225" s="11"/>
      <c r="E225" s="11" t="s">
        <v>235</v>
      </c>
      <c r="F225" s="319"/>
      <c r="G225" s="18"/>
      <c r="H225" s="55">
        <v>0</v>
      </c>
      <c r="I225" s="56">
        <f t="shared" si="10"/>
        <v>8.777777777777779</v>
      </c>
      <c r="M225" s="2">
        <v>450</v>
      </c>
    </row>
    <row r="226" spans="1:13" ht="12.75">
      <c r="A226" s="12"/>
      <c r="B226" s="426"/>
      <c r="H226" s="5">
        <f t="shared" si="11"/>
        <v>0</v>
      </c>
      <c r="I226" s="22">
        <f t="shared" si="10"/>
        <v>0</v>
      </c>
      <c r="M226" s="2">
        <v>450</v>
      </c>
    </row>
    <row r="227" spans="2:13" ht="12.75">
      <c r="B227" s="426"/>
      <c r="H227" s="5">
        <f t="shared" si="11"/>
        <v>0</v>
      </c>
      <c r="I227" s="22">
        <f t="shared" si="10"/>
        <v>0</v>
      </c>
      <c r="M227" s="2">
        <v>450</v>
      </c>
    </row>
    <row r="228" spans="2:13" ht="12.75">
      <c r="B228" s="426">
        <v>1000</v>
      </c>
      <c r="C228" s="1" t="s">
        <v>53</v>
      </c>
      <c r="D228" s="12" t="s">
        <v>27</v>
      </c>
      <c r="E228" s="1" t="s">
        <v>38</v>
      </c>
      <c r="F228" s="47" t="s">
        <v>140</v>
      </c>
      <c r="G228" s="27" t="s">
        <v>117</v>
      </c>
      <c r="H228" s="5">
        <f t="shared" si="11"/>
        <v>-1000</v>
      </c>
      <c r="I228" s="22">
        <v>2</v>
      </c>
      <c r="K228" t="s">
        <v>61</v>
      </c>
      <c r="L228" s="15">
        <v>6</v>
      </c>
      <c r="M228" s="2">
        <v>450</v>
      </c>
    </row>
    <row r="229" spans="2:13" ht="12.75">
      <c r="B229" s="426">
        <v>1000</v>
      </c>
      <c r="C229" s="1" t="s">
        <v>53</v>
      </c>
      <c r="D229" s="12" t="s">
        <v>27</v>
      </c>
      <c r="E229" s="1" t="s">
        <v>38</v>
      </c>
      <c r="F229" s="47" t="s">
        <v>140</v>
      </c>
      <c r="G229" s="27" t="s">
        <v>119</v>
      </c>
      <c r="H229" s="5">
        <f t="shared" si="11"/>
        <v>-2000</v>
      </c>
      <c r="I229" s="22">
        <v>2</v>
      </c>
      <c r="K229" t="s">
        <v>61</v>
      </c>
      <c r="L229" s="15">
        <v>6</v>
      </c>
      <c r="M229" s="2">
        <v>450</v>
      </c>
    </row>
    <row r="230" spans="2:13" ht="12.75">
      <c r="B230" s="426">
        <v>1000</v>
      </c>
      <c r="C230" s="1" t="s">
        <v>53</v>
      </c>
      <c r="D230" s="12" t="s">
        <v>27</v>
      </c>
      <c r="E230" s="1" t="s">
        <v>38</v>
      </c>
      <c r="F230" s="47" t="s">
        <v>140</v>
      </c>
      <c r="G230" s="27" t="s">
        <v>121</v>
      </c>
      <c r="H230" s="5">
        <f t="shared" si="11"/>
        <v>-3000</v>
      </c>
      <c r="I230" s="22">
        <v>2</v>
      </c>
      <c r="K230" t="s">
        <v>61</v>
      </c>
      <c r="L230" s="15">
        <v>6</v>
      </c>
      <c r="M230" s="2">
        <v>450</v>
      </c>
    </row>
    <row r="231" spans="1:13" s="57" customFormat="1" ht="12.75">
      <c r="A231" s="11"/>
      <c r="B231" s="427">
        <f>SUM(B228:B230)</f>
        <v>3000</v>
      </c>
      <c r="C231" s="11" t="s">
        <v>53</v>
      </c>
      <c r="D231" s="11"/>
      <c r="E231" s="11"/>
      <c r="F231" s="319"/>
      <c r="G231" s="18"/>
      <c r="H231" s="55">
        <v>0</v>
      </c>
      <c r="I231" s="56">
        <f t="shared" si="10"/>
        <v>6.666666666666667</v>
      </c>
      <c r="M231" s="2">
        <v>450</v>
      </c>
    </row>
    <row r="232" spans="2:13" ht="12.75">
      <c r="B232" s="426"/>
      <c r="H232" s="5">
        <f>H231-B232</f>
        <v>0</v>
      </c>
      <c r="I232" s="22">
        <v>2</v>
      </c>
      <c r="M232" s="2">
        <v>450</v>
      </c>
    </row>
    <row r="233" spans="1:13" ht="12.75">
      <c r="A233" s="12"/>
      <c r="B233" s="426"/>
      <c r="H233" s="5">
        <f aca="true" t="shared" si="12" ref="H233:H242">H232-B233</f>
        <v>0</v>
      </c>
      <c r="I233" s="22">
        <v>3</v>
      </c>
      <c r="M233" s="2">
        <v>450</v>
      </c>
    </row>
    <row r="234" spans="2:13" ht="12.75">
      <c r="B234" s="292"/>
      <c r="C234" s="60"/>
      <c r="D234" s="12"/>
      <c r="E234" s="60"/>
      <c r="H234" s="5">
        <f t="shared" si="12"/>
        <v>0</v>
      </c>
      <c r="I234" s="22">
        <v>4</v>
      </c>
      <c r="J234" s="59"/>
      <c r="L234" s="15"/>
      <c r="M234" s="2">
        <v>450</v>
      </c>
    </row>
    <row r="235" spans="2:13" ht="12.75">
      <c r="B235" s="292"/>
      <c r="D235" s="12"/>
      <c r="H235" s="5">
        <f t="shared" si="12"/>
        <v>0</v>
      </c>
      <c r="I235" s="22">
        <v>5</v>
      </c>
      <c r="L235" s="15"/>
      <c r="M235" s="2">
        <v>450</v>
      </c>
    </row>
    <row r="236" spans="1:13" s="57" customFormat="1" ht="12.75">
      <c r="A236" s="11"/>
      <c r="B236" s="427">
        <f>+B243+B248+B255+B261+B266</f>
        <v>32400</v>
      </c>
      <c r="C236" s="52" t="s">
        <v>142</v>
      </c>
      <c r="D236" s="53" t="s">
        <v>149</v>
      </c>
      <c r="E236" s="52" t="s">
        <v>150</v>
      </c>
      <c r="F236" s="324" t="s">
        <v>151</v>
      </c>
      <c r="G236" s="54" t="s">
        <v>58</v>
      </c>
      <c r="H236" s="55"/>
      <c r="I236" s="56">
        <f>+B236/M236</f>
        <v>72</v>
      </c>
      <c r="J236" s="56"/>
      <c r="K236" s="56"/>
      <c r="M236" s="2">
        <v>450</v>
      </c>
    </row>
    <row r="237" spans="1:13" s="15" customFormat="1" ht="12.75">
      <c r="A237" s="12"/>
      <c r="B237" s="292"/>
      <c r="C237" s="12"/>
      <c r="D237" s="12"/>
      <c r="E237" s="12"/>
      <c r="F237" s="72"/>
      <c r="G237" s="29"/>
      <c r="H237" s="5">
        <f t="shared" si="12"/>
        <v>0</v>
      </c>
      <c r="I237" s="22">
        <v>7</v>
      </c>
      <c r="M237" s="2">
        <v>450</v>
      </c>
    </row>
    <row r="238" spans="2:13" ht="12.75">
      <c r="B238" s="426">
        <v>2500</v>
      </c>
      <c r="C238" s="1" t="s">
        <v>29</v>
      </c>
      <c r="D238" s="1" t="s">
        <v>17</v>
      </c>
      <c r="E238" s="1" t="s">
        <v>30</v>
      </c>
      <c r="F238" s="47" t="s">
        <v>143</v>
      </c>
      <c r="G238" s="27" t="s">
        <v>115</v>
      </c>
      <c r="H238" s="5">
        <f t="shared" si="12"/>
        <v>-2500</v>
      </c>
      <c r="I238" s="22">
        <v>5</v>
      </c>
      <c r="K238" t="s">
        <v>29</v>
      </c>
      <c r="L238">
        <v>7</v>
      </c>
      <c r="M238" s="2">
        <v>450</v>
      </c>
    </row>
    <row r="239" spans="2:13" ht="12.75">
      <c r="B239" s="426">
        <v>2500</v>
      </c>
      <c r="C239" s="1" t="s">
        <v>29</v>
      </c>
      <c r="D239" s="1" t="s">
        <v>17</v>
      </c>
      <c r="E239" s="1" t="s">
        <v>30</v>
      </c>
      <c r="F239" s="47" t="s">
        <v>144</v>
      </c>
      <c r="G239" s="27" t="s">
        <v>117</v>
      </c>
      <c r="H239" s="5">
        <f t="shared" si="12"/>
        <v>-5000</v>
      </c>
      <c r="I239" s="22">
        <v>5</v>
      </c>
      <c r="K239" t="s">
        <v>29</v>
      </c>
      <c r="L239">
        <v>7</v>
      </c>
      <c r="M239" s="2">
        <v>450</v>
      </c>
    </row>
    <row r="240" spans="2:13" ht="12.75">
      <c r="B240" s="426">
        <v>2500</v>
      </c>
      <c r="C240" s="1" t="s">
        <v>29</v>
      </c>
      <c r="D240" s="1" t="s">
        <v>17</v>
      </c>
      <c r="E240" s="1" t="s">
        <v>30</v>
      </c>
      <c r="F240" s="47" t="s">
        <v>145</v>
      </c>
      <c r="G240" s="27" t="s">
        <v>119</v>
      </c>
      <c r="H240" s="5">
        <f t="shared" si="12"/>
        <v>-7500</v>
      </c>
      <c r="I240" s="22">
        <v>5</v>
      </c>
      <c r="K240" t="s">
        <v>29</v>
      </c>
      <c r="L240">
        <v>7</v>
      </c>
      <c r="M240" s="2">
        <v>450</v>
      </c>
    </row>
    <row r="241" spans="2:13" ht="12.75">
      <c r="B241" s="426">
        <v>2500</v>
      </c>
      <c r="C241" s="1" t="s">
        <v>29</v>
      </c>
      <c r="D241" s="1" t="s">
        <v>17</v>
      </c>
      <c r="E241" s="1" t="s">
        <v>30</v>
      </c>
      <c r="F241" s="47" t="s">
        <v>146</v>
      </c>
      <c r="G241" s="27" t="s">
        <v>121</v>
      </c>
      <c r="H241" s="5">
        <f t="shared" si="12"/>
        <v>-10000</v>
      </c>
      <c r="I241" s="22">
        <v>5</v>
      </c>
      <c r="K241" t="s">
        <v>29</v>
      </c>
      <c r="L241">
        <v>7</v>
      </c>
      <c r="M241" s="2">
        <v>450</v>
      </c>
    </row>
    <row r="242" spans="2:13" ht="12.75">
      <c r="B242" s="426">
        <v>2500</v>
      </c>
      <c r="C242" s="1" t="s">
        <v>29</v>
      </c>
      <c r="D242" s="1" t="s">
        <v>17</v>
      </c>
      <c r="E242" s="1" t="s">
        <v>147</v>
      </c>
      <c r="F242" s="47" t="s">
        <v>148</v>
      </c>
      <c r="G242" s="27" t="s">
        <v>121</v>
      </c>
      <c r="H242" s="5">
        <f t="shared" si="12"/>
        <v>-12500</v>
      </c>
      <c r="I242" s="22">
        <v>5</v>
      </c>
      <c r="K242" t="s">
        <v>29</v>
      </c>
      <c r="L242">
        <v>7</v>
      </c>
      <c r="M242" s="2">
        <v>450</v>
      </c>
    </row>
    <row r="243" spans="1:13" s="57" customFormat="1" ht="12.75">
      <c r="A243" s="11"/>
      <c r="B243" s="427">
        <f>SUM(B238:B242)</f>
        <v>12500</v>
      </c>
      <c r="C243" s="11" t="s">
        <v>0</v>
      </c>
      <c r="D243" s="11"/>
      <c r="E243" s="11"/>
      <c r="F243" s="319"/>
      <c r="G243" s="18"/>
      <c r="H243" s="55">
        <v>0</v>
      </c>
      <c r="I243" s="56">
        <f t="shared" si="10"/>
        <v>27.77777777777778</v>
      </c>
      <c r="M243" s="2">
        <v>450</v>
      </c>
    </row>
    <row r="244" spans="2:13" ht="12.75">
      <c r="B244" s="426"/>
      <c r="H244" s="5">
        <f t="shared" si="11"/>
        <v>0</v>
      </c>
      <c r="I244" s="22">
        <f t="shared" si="10"/>
        <v>0</v>
      </c>
      <c r="M244" s="2">
        <v>450</v>
      </c>
    </row>
    <row r="245" spans="2:13" ht="12.75">
      <c r="B245" s="426"/>
      <c r="H245" s="5">
        <f t="shared" si="11"/>
        <v>0</v>
      </c>
      <c r="I245" s="22">
        <f t="shared" si="10"/>
        <v>0</v>
      </c>
      <c r="M245" s="2">
        <v>450</v>
      </c>
    </row>
    <row r="246" spans="1:13" s="15" customFormat="1" ht="12.75">
      <c r="A246" s="12"/>
      <c r="B246" s="292">
        <v>2000</v>
      </c>
      <c r="C246" s="12" t="s">
        <v>152</v>
      </c>
      <c r="D246" s="12" t="s">
        <v>27</v>
      </c>
      <c r="E246" s="12" t="s">
        <v>38</v>
      </c>
      <c r="F246" s="72" t="s">
        <v>153</v>
      </c>
      <c r="G246" s="29" t="s">
        <v>117</v>
      </c>
      <c r="H246" s="5">
        <f t="shared" si="11"/>
        <v>-2000</v>
      </c>
      <c r="I246" s="65">
        <f t="shared" si="10"/>
        <v>4.444444444444445</v>
      </c>
      <c r="K246" s="15" t="s">
        <v>30</v>
      </c>
      <c r="L246" s="15">
        <v>7</v>
      </c>
      <c r="M246" s="2">
        <v>450</v>
      </c>
    </row>
    <row r="247" spans="2:13" ht="12.75">
      <c r="B247" s="426">
        <v>3000</v>
      </c>
      <c r="C247" s="1" t="s">
        <v>154</v>
      </c>
      <c r="D247" s="12" t="s">
        <v>27</v>
      </c>
      <c r="E247" s="1" t="s">
        <v>38</v>
      </c>
      <c r="F247" s="47" t="s">
        <v>155</v>
      </c>
      <c r="G247" s="27" t="s">
        <v>121</v>
      </c>
      <c r="H247" s="5">
        <f t="shared" si="11"/>
        <v>-5000</v>
      </c>
      <c r="I247" s="22">
        <f t="shared" si="10"/>
        <v>6.666666666666667</v>
      </c>
      <c r="K247" t="s">
        <v>30</v>
      </c>
      <c r="L247">
        <v>7</v>
      </c>
      <c r="M247" s="2">
        <v>450</v>
      </c>
    </row>
    <row r="248" spans="1:13" s="57" customFormat="1" ht="12.75">
      <c r="A248" s="11"/>
      <c r="B248" s="427">
        <f>SUM(B246:B247)</f>
        <v>5000</v>
      </c>
      <c r="C248" s="11" t="s">
        <v>1276</v>
      </c>
      <c r="D248" s="11"/>
      <c r="E248" s="11"/>
      <c r="F248" s="319"/>
      <c r="G248" s="18"/>
      <c r="H248" s="55">
        <v>0</v>
      </c>
      <c r="I248" s="56">
        <f t="shared" si="10"/>
        <v>11.11111111111111</v>
      </c>
      <c r="M248" s="2">
        <v>450</v>
      </c>
    </row>
    <row r="249" spans="2:13" ht="12.75">
      <c r="B249" s="426"/>
      <c r="H249" s="5">
        <f t="shared" si="11"/>
        <v>0</v>
      </c>
      <c r="I249" s="22">
        <f t="shared" si="10"/>
        <v>0</v>
      </c>
      <c r="M249" s="2">
        <v>450</v>
      </c>
    </row>
    <row r="250" spans="2:13" ht="12.75">
      <c r="B250" s="426"/>
      <c r="H250" s="5">
        <f t="shared" si="11"/>
        <v>0</v>
      </c>
      <c r="I250" s="22">
        <f t="shared" si="10"/>
        <v>0</v>
      </c>
      <c r="M250" s="2">
        <v>450</v>
      </c>
    </row>
    <row r="251" spans="2:13" ht="12.75">
      <c r="B251" s="426">
        <v>800</v>
      </c>
      <c r="C251" s="12" t="s">
        <v>48</v>
      </c>
      <c r="D251" s="12" t="s">
        <v>27</v>
      </c>
      <c r="E251" s="1" t="s">
        <v>49</v>
      </c>
      <c r="F251" s="47" t="s">
        <v>156</v>
      </c>
      <c r="G251" s="27" t="s">
        <v>115</v>
      </c>
      <c r="H251" s="5">
        <f t="shared" si="11"/>
        <v>-800</v>
      </c>
      <c r="I251" s="22">
        <v>1.6</v>
      </c>
      <c r="K251" t="s">
        <v>30</v>
      </c>
      <c r="L251">
        <v>7</v>
      </c>
      <c r="M251" s="2">
        <v>450</v>
      </c>
    </row>
    <row r="252" spans="2:13" ht="12.75">
      <c r="B252" s="292">
        <v>2200</v>
      </c>
      <c r="C252" s="1" t="s">
        <v>48</v>
      </c>
      <c r="D252" s="12" t="s">
        <v>27</v>
      </c>
      <c r="E252" s="1" t="s">
        <v>49</v>
      </c>
      <c r="F252" s="47" t="s">
        <v>156</v>
      </c>
      <c r="G252" s="27" t="s">
        <v>117</v>
      </c>
      <c r="H252" s="5">
        <f t="shared" si="11"/>
        <v>-3000</v>
      </c>
      <c r="I252" s="22">
        <v>3</v>
      </c>
      <c r="K252" t="s">
        <v>30</v>
      </c>
      <c r="L252">
        <v>7</v>
      </c>
      <c r="M252" s="2">
        <v>450</v>
      </c>
    </row>
    <row r="253" spans="1:13" ht="12.75">
      <c r="A253" s="12"/>
      <c r="B253" s="426">
        <v>1500</v>
      </c>
      <c r="C253" s="1" t="s">
        <v>48</v>
      </c>
      <c r="D253" s="12" t="s">
        <v>27</v>
      </c>
      <c r="E253" s="1" t="s">
        <v>49</v>
      </c>
      <c r="F253" s="47" t="s">
        <v>156</v>
      </c>
      <c r="G253" s="27" t="s">
        <v>117</v>
      </c>
      <c r="H253" s="5">
        <f t="shared" si="11"/>
        <v>-4500</v>
      </c>
      <c r="I253" s="22">
        <v>3</v>
      </c>
      <c r="K253" t="s">
        <v>30</v>
      </c>
      <c r="L253">
        <v>7</v>
      </c>
      <c r="M253" s="2">
        <v>450</v>
      </c>
    </row>
    <row r="254" spans="2:13" ht="12.75">
      <c r="B254" s="292">
        <v>2400</v>
      </c>
      <c r="C254" s="1" t="s">
        <v>48</v>
      </c>
      <c r="D254" s="12" t="s">
        <v>27</v>
      </c>
      <c r="E254" s="1" t="s">
        <v>49</v>
      </c>
      <c r="F254" s="47" t="s">
        <v>156</v>
      </c>
      <c r="G254" s="27" t="s">
        <v>121</v>
      </c>
      <c r="H254" s="5">
        <f t="shared" si="11"/>
        <v>-6900</v>
      </c>
      <c r="I254" s="22">
        <v>4.8</v>
      </c>
      <c r="K254" t="s">
        <v>30</v>
      </c>
      <c r="L254">
        <v>7</v>
      </c>
      <c r="M254" s="2">
        <v>450</v>
      </c>
    </row>
    <row r="255" spans="1:13" s="57" customFormat="1" ht="12.75">
      <c r="A255" s="11"/>
      <c r="B255" s="427">
        <f>SUM(B251:B254)</f>
        <v>6900</v>
      </c>
      <c r="C255" s="11"/>
      <c r="D255" s="11"/>
      <c r="E255" s="11" t="s">
        <v>235</v>
      </c>
      <c r="F255" s="319"/>
      <c r="G255" s="18"/>
      <c r="H255" s="55">
        <v>0</v>
      </c>
      <c r="I255" s="56">
        <f t="shared" si="10"/>
        <v>15.333333333333334</v>
      </c>
      <c r="M255" s="2">
        <v>450</v>
      </c>
    </row>
    <row r="256" spans="2:13" ht="12.75">
      <c r="B256" s="426"/>
      <c r="H256" s="5">
        <f t="shared" si="11"/>
        <v>0</v>
      </c>
      <c r="I256" s="22">
        <f t="shared" si="10"/>
        <v>0</v>
      </c>
      <c r="M256" s="2">
        <v>450</v>
      </c>
    </row>
    <row r="257" spans="2:13" ht="12.75">
      <c r="B257" s="426"/>
      <c r="H257" s="5">
        <f t="shared" si="11"/>
        <v>0</v>
      </c>
      <c r="I257" s="22">
        <f t="shared" si="10"/>
        <v>0</v>
      </c>
      <c r="M257" s="2">
        <v>450</v>
      </c>
    </row>
    <row r="258" spans="2:13" ht="12.75">
      <c r="B258" s="426">
        <v>2000</v>
      </c>
      <c r="C258" s="1" t="s">
        <v>53</v>
      </c>
      <c r="D258" s="12" t="s">
        <v>27</v>
      </c>
      <c r="E258" s="1" t="s">
        <v>38</v>
      </c>
      <c r="F258" s="47" t="s">
        <v>156</v>
      </c>
      <c r="G258" s="27" t="s">
        <v>117</v>
      </c>
      <c r="H258" s="5">
        <f t="shared" si="11"/>
        <v>-2000</v>
      </c>
      <c r="I258" s="22">
        <v>4</v>
      </c>
      <c r="K258" t="s">
        <v>30</v>
      </c>
      <c r="L258">
        <v>7</v>
      </c>
      <c r="M258" s="2">
        <v>450</v>
      </c>
    </row>
    <row r="259" spans="2:13" ht="12.75">
      <c r="B259" s="426">
        <v>2000</v>
      </c>
      <c r="C259" s="1" t="s">
        <v>53</v>
      </c>
      <c r="D259" s="12" t="s">
        <v>27</v>
      </c>
      <c r="E259" s="1" t="s">
        <v>38</v>
      </c>
      <c r="F259" s="47" t="s">
        <v>156</v>
      </c>
      <c r="G259" s="27" t="s">
        <v>119</v>
      </c>
      <c r="H259" s="5">
        <f t="shared" si="11"/>
        <v>-4000</v>
      </c>
      <c r="I259" s="22">
        <v>4</v>
      </c>
      <c r="K259" t="s">
        <v>30</v>
      </c>
      <c r="L259">
        <v>7</v>
      </c>
      <c r="M259" s="2">
        <v>450</v>
      </c>
    </row>
    <row r="260" spans="2:13" ht="12.75">
      <c r="B260" s="426">
        <v>2000</v>
      </c>
      <c r="C260" s="1" t="s">
        <v>53</v>
      </c>
      <c r="D260" s="12" t="s">
        <v>27</v>
      </c>
      <c r="E260" s="1" t="s">
        <v>38</v>
      </c>
      <c r="F260" s="47" t="s">
        <v>156</v>
      </c>
      <c r="G260" s="27" t="s">
        <v>121</v>
      </c>
      <c r="H260" s="5">
        <f t="shared" si="11"/>
        <v>-6000</v>
      </c>
      <c r="I260" s="22">
        <v>4</v>
      </c>
      <c r="K260" t="s">
        <v>30</v>
      </c>
      <c r="L260">
        <v>7</v>
      </c>
      <c r="M260" s="2">
        <v>450</v>
      </c>
    </row>
    <row r="261" spans="1:13" s="57" customFormat="1" ht="12.75">
      <c r="A261" s="11"/>
      <c r="B261" s="427">
        <f>SUM(B258:B260)</f>
        <v>6000</v>
      </c>
      <c r="C261" s="11" t="s">
        <v>53</v>
      </c>
      <c r="D261" s="11"/>
      <c r="E261" s="11"/>
      <c r="F261" s="319"/>
      <c r="G261" s="18"/>
      <c r="H261" s="55">
        <v>0</v>
      </c>
      <c r="I261" s="56">
        <f t="shared" si="10"/>
        <v>13.333333333333334</v>
      </c>
      <c r="M261" s="2">
        <v>450</v>
      </c>
    </row>
    <row r="262" spans="2:13" ht="12.75">
      <c r="B262" s="426"/>
      <c r="H262" s="5">
        <f t="shared" si="11"/>
        <v>0</v>
      </c>
      <c r="I262" s="22">
        <f t="shared" si="10"/>
        <v>0</v>
      </c>
      <c r="M262" s="2">
        <v>450</v>
      </c>
    </row>
    <row r="263" spans="2:13" ht="12.75">
      <c r="B263" s="426"/>
      <c r="H263" s="5">
        <f t="shared" si="11"/>
        <v>0</v>
      </c>
      <c r="I263" s="22">
        <f t="shared" si="10"/>
        <v>0</v>
      </c>
      <c r="M263" s="2">
        <v>450</v>
      </c>
    </row>
    <row r="264" spans="2:13" ht="12.75">
      <c r="B264" s="426">
        <v>1000</v>
      </c>
      <c r="C264" s="1" t="s">
        <v>54</v>
      </c>
      <c r="D264" s="12" t="s">
        <v>27</v>
      </c>
      <c r="E264" s="1" t="s">
        <v>55</v>
      </c>
      <c r="F264" s="47" t="s">
        <v>156</v>
      </c>
      <c r="G264" s="27" t="s">
        <v>117</v>
      </c>
      <c r="H264" s="5">
        <f t="shared" si="11"/>
        <v>-1000</v>
      </c>
      <c r="I264" s="22">
        <v>2</v>
      </c>
      <c r="K264" t="s">
        <v>30</v>
      </c>
      <c r="L264">
        <v>7</v>
      </c>
      <c r="M264" s="2">
        <v>450</v>
      </c>
    </row>
    <row r="265" spans="2:13" ht="12.75">
      <c r="B265" s="426">
        <v>1000</v>
      </c>
      <c r="C265" s="1" t="s">
        <v>54</v>
      </c>
      <c r="D265" s="12" t="s">
        <v>27</v>
      </c>
      <c r="E265" s="1" t="s">
        <v>55</v>
      </c>
      <c r="F265" s="47" t="s">
        <v>156</v>
      </c>
      <c r="G265" s="27" t="s">
        <v>119</v>
      </c>
      <c r="H265" s="5">
        <f t="shared" si="11"/>
        <v>-2000</v>
      </c>
      <c r="I265" s="22">
        <v>2</v>
      </c>
      <c r="K265" t="s">
        <v>30</v>
      </c>
      <c r="L265">
        <v>7</v>
      </c>
      <c r="M265" s="2">
        <v>450</v>
      </c>
    </row>
    <row r="266" spans="1:13" s="57" customFormat="1" ht="12.75">
      <c r="A266" s="11"/>
      <c r="B266" s="427">
        <f>SUM(B264:B265)</f>
        <v>2000</v>
      </c>
      <c r="C266" s="11"/>
      <c r="D266" s="11"/>
      <c r="E266" s="11" t="s">
        <v>55</v>
      </c>
      <c r="F266" s="319"/>
      <c r="G266" s="18"/>
      <c r="H266" s="55">
        <v>0</v>
      </c>
      <c r="I266" s="56">
        <f aca="true" t="shared" si="13" ref="I266:I334">+B266/M266</f>
        <v>4.444444444444445</v>
      </c>
      <c r="M266" s="2">
        <v>450</v>
      </c>
    </row>
    <row r="267" spans="2:13" ht="12.75">
      <c r="B267" s="426"/>
      <c r="H267" s="5">
        <f t="shared" si="11"/>
        <v>0</v>
      </c>
      <c r="I267" s="22">
        <f t="shared" si="13"/>
        <v>0</v>
      </c>
      <c r="M267" s="2">
        <v>450</v>
      </c>
    </row>
    <row r="268" spans="2:13" ht="12.75">
      <c r="B268" s="426"/>
      <c r="H268" s="5">
        <f t="shared" si="11"/>
        <v>0</v>
      </c>
      <c r="I268" s="22">
        <f t="shared" si="13"/>
        <v>0</v>
      </c>
      <c r="M268" s="2">
        <v>450</v>
      </c>
    </row>
    <row r="269" spans="2:13" ht="12.75">
      <c r="B269" s="426"/>
      <c r="H269" s="5">
        <f t="shared" si="11"/>
        <v>0</v>
      </c>
      <c r="I269" s="22">
        <f t="shared" si="13"/>
        <v>0</v>
      </c>
      <c r="M269" s="2">
        <v>450</v>
      </c>
    </row>
    <row r="270" spans="2:13" ht="12.75">
      <c r="B270" s="426"/>
      <c r="H270" s="5">
        <f t="shared" si="11"/>
        <v>0</v>
      </c>
      <c r="I270" s="22">
        <f t="shared" si="13"/>
        <v>0</v>
      </c>
      <c r="M270" s="2">
        <v>450</v>
      </c>
    </row>
    <row r="271" spans="1:13" s="57" customFormat="1" ht="12.75">
      <c r="A271" s="11"/>
      <c r="B271" s="427">
        <f>+B277+B284</f>
        <v>17700</v>
      </c>
      <c r="C271" s="52" t="s">
        <v>158</v>
      </c>
      <c r="D271" s="53" t="s">
        <v>166</v>
      </c>
      <c r="E271" s="52" t="s">
        <v>164</v>
      </c>
      <c r="F271" s="324" t="s">
        <v>165</v>
      </c>
      <c r="G271" s="54" t="s">
        <v>111</v>
      </c>
      <c r="H271" s="55"/>
      <c r="I271" s="56">
        <f>+B271/M271</f>
        <v>39.333333333333336</v>
      </c>
      <c r="J271" s="56"/>
      <c r="K271" s="56"/>
      <c r="M271" s="2">
        <v>450</v>
      </c>
    </row>
    <row r="272" spans="2:13" ht="12.75">
      <c r="B272" s="426"/>
      <c r="H272" s="5">
        <f t="shared" si="11"/>
        <v>0</v>
      </c>
      <c r="I272" s="22">
        <f t="shared" si="13"/>
        <v>0</v>
      </c>
      <c r="M272" s="2">
        <v>450</v>
      </c>
    </row>
    <row r="273" spans="2:13" ht="12.75">
      <c r="B273" s="426">
        <v>3000</v>
      </c>
      <c r="C273" s="1" t="s">
        <v>29</v>
      </c>
      <c r="D273" s="1" t="s">
        <v>17</v>
      </c>
      <c r="E273" s="1" t="s">
        <v>98</v>
      </c>
      <c r="F273" s="47" t="s">
        <v>159</v>
      </c>
      <c r="G273" s="27" t="s">
        <v>160</v>
      </c>
      <c r="H273" s="5">
        <f t="shared" si="11"/>
        <v>-3000</v>
      </c>
      <c r="I273" s="22">
        <v>6</v>
      </c>
      <c r="K273" t="s">
        <v>29</v>
      </c>
      <c r="L273">
        <v>8</v>
      </c>
      <c r="M273" s="2">
        <v>450</v>
      </c>
    </row>
    <row r="274" spans="2:13" ht="12.75">
      <c r="B274" s="426">
        <v>3000</v>
      </c>
      <c r="C274" s="1" t="s">
        <v>29</v>
      </c>
      <c r="D274" s="1" t="s">
        <v>17</v>
      </c>
      <c r="E274" s="1" t="s">
        <v>98</v>
      </c>
      <c r="F274" s="47" t="s">
        <v>161</v>
      </c>
      <c r="G274" s="27" t="s">
        <v>115</v>
      </c>
      <c r="H274" s="5">
        <f t="shared" si="11"/>
        <v>-6000</v>
      </c>
      <c r="I274" s="22">
        <v>6</v>
      </c>
      <c r="K274" t="s">
        <v>29</v>
      </c>
      <c r="L274">
        <v>8</v>
      </c>
      <c r="M274" s="2">
        <v>450</v>
      </c>
    </row>
    <row r="275" spans="2:13" ht="12.75">
      <c r="B275" s="426">
        <v>3000</v>
      </c>
      <c r="C275" s="1" t="s">
        <v>29</v>
      </c>
      <c r="D275" s="1" t="s">
        <v>17</v>
      </c>
      <c r="E275" s="1" t="s">
        <v>98</v>
      </c>
      <c r="F275" s="47" t="s">
        <v>162</v>
      </c>
      <c r="G275" s="27" t="s">
        <v>117</v>
      </c>
      <c r="H275" s="5">
        <f t="shared" si="11"/>
        <v>-9000</v>
      </c>
      <c r="I275" s="22">
        <v>6</v>
      </c>
      <c r="K275" t="s">
        <v>29</v>
      </c>
      <c r="L275">
        <v>8</v>
      </c>
      <c r="M275" s="2">
        <v>450</v>
      </c>
    </row>
    <row r="276" spans="2:13" ht="12.75">
      <c r="B276" s="426">
        <v>3000</v>
      </c>
      <c r="C276" s="1" t="s">
        <v>29</v>
      </c>
      <c r="D276" s="1" t="s">
        <v>17</v>
      </c>
      <c r="E276" s="1" t="s">
        <v>98</v>
      </c>
      <c r="F276" s="47" t="s">
        <v>163</v>
      </c>
      <c r="G276" s="27" t="s">
        <v>119</v>
      </c>
      <c r="H276" s="5">
        <f t="shared" si="11"/>
        <v>-12000</v>
      </c>
      <c r="I276" s="22">
        <v>6</v>
      </c>
      <c r="K276" t="s">
        <v>29</v>
      </c>
      <c r="L276">
        <v>8</v>
      </c>
      <c r="M276" s="2">
        <v>450</v>
      </c>
    </row>
    <row r="277" spans="1:13" s="57" customFormat="1" ht="12.75">
      <c r="A277" s="11"/>
      <c r="B277" s="427">
        <f>SUM(B273:B276)</f>
        <v>12000</v>
      </c>
      <c r="C277" s="11" t="s">
        <v>29</v>
      </c>
      <c r="D277" s="11"/>
      <c r="E277" s="11"/>
      <c r="F277" s="319"/>
      <c r="G277" s="18"/>
      <c r="H277" s="55">
        <v>0</v>
      </c>
      <c r="I277" s="56">
        <f t="shared" si="13"/>
        <v>26.666666666666668</v>
      </c>
      <c r="M277" s="2">
        <v>450</v>
      </c>
    </row>
    <row r="278" spans="2:13" ht="12.75">
      <c r="B278" s="426"/>
      <c r="H278" s="5">
        <f aca="true" t="shared" si="14" ref="H278:H357">H277-B278</f>
        <v>0</v>
      </c>
      <c r="I278" s="22">
        <f t="shared" si="13"/>
        <v>0</v>
      </c>
      <c r="M278" s="2">
        <v>450</v>
      </c>
    </row>
    <row r="279" spans="1:13" ht="12.75">
      <c r="A279" s="12"/>
      <c r="B279" s="426"/>
      <c r="H279" s="5">
        <f t="shared" si="14"/>
        <v>0</v>
      </c>
      <c r="I279" s="22">
        <f t="shared" si="13"/>
        <v>0</v>
      </c>
      <c r="M279" s="2">
        <v>450</v>
      </c>
    </row>
    <row r="280" spans="1:13" ht="12.75">
      <c r="A280" s="12"/>
      <c r="B280" s="426">
        <v>1500</v>
      </c>
      <c r="C280" s="1" t="s">
        <v>48</v>
      </c>
      <c r="D280" s="1" t="s">
        <v>17</v>
      </c>
      <c r="E280" s="1" t="s">
        <v>235</v>
      </c>
      <c r="F280" s="47" t="s">
        <v>1252</v>
      </c>
      <c r="G280" s="27" t="s">
        <v>160</v>
      </c>
      <c r="H280" s="5">
        <f aca="true" t="shared" si="15" ref="H280:H288">H279-B280</f>
        <v>-1500</v>
      </c>
      <c r="I280" s="22">
        <f aca="true" t="shared" si="16" ref="I280:I288">+B280/M280</f>
        <v>3.3333333333333335</v>
      </c>
      <c r="K280" t="s">
        <v>98</v>
      </c>
      <c r="L280">
        <v>8</v>
      </c>
      <c r="M280" s="2">
        <v>450</v>
      </c>
    </row>
    <row r="281" spans="1:13" ht="12.75">
      <c r="A281" s="12"/>
      <c r="B281" s="426">
        <v>1400</v>
      </c>
      <c r="C281" s="1" t="s">
        <v>48</v>
      </c>
      <c r="D281" s="1" t="s">
        <v>17</v>
      </c>
      <c r="E281" s="1" t="s">
        <v>235</v>
      </c>
      <c r="F281" s="47" t="s">
        <v>1252</v>
      </c>
      <c r="G281" s="27" t="s">
        <v>115</v>
      </c>
      <c r="H281" s="5">
        <f t="shared" si="15"/>
        <v>-2900</v>
      </c>
      <c r="I281" s="22">
        <f t="shared" si="16"/>
        <v>3.111111111111111</v>
      </c>
      <c r="K281" t="s">
        <v>98</v>
      </c>
      <c r="L281">
        <v>8</v>
      </c>
      <c r="M281" s="2">
        <v>450</v>
      </c>
    </row>
    <row r="282" spans="1:13" ht="12.75">
      <c r="A282" s="12"/>
      <c r="B282" s="426">
        <v>1300</v>
      </c>
      <c r="C282" s="1" t="s">
        <v>48</v>
      </c>
      <c r="D282" s="1" t="s">
        <v>17</v>
      </c>
      <c r="E282" s="1" t="s">
        <v>235</v>
      </c>
      <c r="F282" s="47" t="s">
        <v>1252</v>
      </c>
      <c r="G282" s="27" t="s">
        <v>117</v>
      </c>
      <c r="H282" s="5">
        <f t="shared" si="15"/>
        <v>-4200</v>
      </c>
      <c r="I282" s="22">
        <f t="shared" si="16"/>
        <v>2.888888888888889</v>
      </c>
      <c r="K282" t="s">
        <v>98</v>
      </c>
      <c r="L282">
        <v>8</v>
      </c>
      <c r="M282" s="2">
        <v>450</v>
      </c>
    </row>
    <row r="283" spans="1:13" ht="12.75">
      <c r="A283" s="12"/>
      <c r="B283" s="426">
        <v>1500</v>
      </c>
      <c r="C283" s="1" t="s">
        <v>48</v>
      </c>
      <c r="D283" s="1" t="s">
        <v>17</v>
      </c>
      <c r="E283" s="1" t="s">
        <v>235</v>
      </c>
      <c r="F283" s="47" t="s">
        <v>1252</v>
      </c>
      <c r="G283" s="27" t="s">
        <v>119</v>
      </c>
      <c r="H283" s="5">
        <f t="shared" si="15"/>
        <v>-5700</v>
      </c>
      <c r="I283" s="22">
        <f t="shared" si="16"/>
        <v>3.3333333333333335</v>
      </c>
      <c r="K283" t="s">
        <v>98</v>
      </c>
      <c r="L283">
        <v>8</v>
      </c>
      <c r="M283" s="2">
        <v>450</v>
      </c>
    </row>
    <row r="284" spans="1:13" s="57" customFormat="1" ht="12.75">
      <c r="A284" s="11"/>
      <c r="B284" s="427">
        <f>SUM(B280:B283)</f>
        <v>5700</v>
      </c>
      <c r="C284" s="11"/>
      <c r="D284" s="11"/>
      <c r="E284" s="11" t="s">
        <v>235</v>
      </c>
      <c r="F284" s="319"/>
      <c r="G284" s="18"/>
      <c r="H284" s="55">
        <v>0</v>
      </c>
      <c r="I284" s="56">
        <f t="shared" si="16"/>
        <v>12.666666666666666</v>
      </c>
      <c r="M284" s="2">
        <v>450</v>
      </c>
    </row>
    <row r="285" spans="1:13" ht="12.75">
      <c r="A285" s="12"/>
      <c r="B285" s="426"/>
      <c r="H285" s="5">
        <f t="shared" si="15"/>
        <v>0</v>
      </c>
      <c r="I285" s="22">
        <f t="shared" si="16"/>
        <v>0</v>
      </c>
      <c r="M285" s="2">
        <v>450</v>
      </c>
    </row>
    <row r="286" spans="1:13" ht="12.75">
      <c r="A286" s="12"/>
      <c r="B286" s="426"/>
      <c r="H286" s="5">
        <f t="shared" si="15"/>
        <v>0</v>
      </c>
      <c r="I286" s="22">
        <f>+B286/M286</f>
        <v>0</v>
      </c>
      <c r="M286" s="2">
        <v>450</v>
      </c>
    </row>
    <row r="287" spans="1:13" s="15" customFormat="1" ht="12.75">
      <c r="A287" s="12"/>
      <c r="B287" s="292"/>
      <c r="C287" s="12"/>
      <c r="D287" s="12"/>
      <c r="E287" s="12"/>
      <c r="F287" s="72"/>
      <c r="G287" s="29"/>
      <c r="H287" s="5">
        <f t="shared" si="15"/>
        <v>0</v>
      </c>
      <c r="I287" s="65">
        <f t="shared" si="16"/>
        <v>0</v>
      </c>
      <c r="M287" s="2">
        <v>450</v>
      </c>
    </row>
    <row r="288" spans="2:13" ht="12.75">
      <c r="B288" s="426"/>
      <c r="H288" s="5">
        <f t="shared" si="15"/>
        <v>0</v>
      </c>
      <c r="I288" s="22">
        <f t="shared" si="16"/>
        <v>0</v>
      </c>
      <c r="M288" s="2">
        <v>450</v>
      </c>
    </row>
    <row r="289" spans="1:13" s="57" customFormat="1" ht="12.75">
      <c r="A289" s="11"/>
      <c r="B289" s="427">
        <f>+B303+B308+B313+B296</f>
        <v>49000</v>
      </c>
      <c r="C289" s="52" t="s">
        <v>167</v>
      </c>
      <c r="D289" s="53" t="s">
        <v>177</v>
      </c>
      <c r="E289" s="52" t="s">
        <v>109</v>
      </c>
      <c r="F289" s="324" t="s">
        <v>178</v>
      </c>
      <c r="G289" s="54" t="s">
        <v>111</v>
      </c>
      <c r="H289" s="55"/>
      <c r="I289" s="56">
        <f>+B289/M289</f>
        <v>108.88888888888889</v>
      </c>
      <c r="J289" s="56"/>
      <c r="K289" s="56"/>
      <c r="M289" s="2">
        <v>450</v>
      </c>
    </row>
    <row r="290" spans="2:13" ht="12.75">
      <c r="B290" s="426"/>
      <c r="H290" s="5">
        <f t="shared" si="14"/>
        <v>0</v>
      </c>
      <c r="I290" s="22">
        <f t="shared" si="13"/>
        <v>0</v>
      </c>
      <c r="M290" s="2">
        <v>450</v>
      </c>
    </row>
    <row r="291" spans="2:13" ht="12.75">
      <c r="B291" s="426">
        <v>3000</v>
      </c>
      <c r="C291" s="1" t="s">
        <v>29</v>
      </c>
      <c r="D291" s="1" t="s">
        <v>17</v>
      </c>
      <c r="E291" s="12" t="s">
        <v>1266</v>
      </c>
      <c r="F291" s="47" t="s">
        <v>168</v>
      </c>
      <c r="G291" s="27" t="s">
        <v>87</v>
      </c>
      <c r="H291" s="5">
        <f t="shared" si="14"/>
        <v>-3000</v>
      </c>
      <c r="I291" s="22">
        <v>6</v>
      </c>
      <c r="K291" t="s">
        <v>29</v>
      </c>
      <c r="L291">
        <v>9</v>
      </c>
      <c r="M291" s="2">
        <v>450</v>
      </c>
    </row>
    <row r="292" spans="2:13" ht="12.75">
      <c r="B292" s="426">
        <v>6000</v>
      </c>
      <c r="C292" s="1" t="s">
        <v>29</v>
      </c>
      <c r="D292" s="1" t="s">
        <v>17</v>
      </c>
      <c r="E292" s="12" t="s">
        <v>1266</v>
      </c>
      <c r="F292" s="47" t="s">
        <v>169</v>
      </c>
      <c r="G292" s="27" t="s">
        <v>117</v>
      </c>
      <c r="H292" s="5">
        <f t="shared" si="14"/>
        <v>-9000</v>
      </c>
      <c r="I292" s="22">
        <v>12</v>
      </c>
      <c r="K292" t="s">
        <v>29</v>
      </c>
      <c r="L292">
        <v>9</v>
      </c>
      <c r="M292" s="2">
        <v>450</v>
      </c>
    </row>
    <row r="293" spans="2:13" ht="12.75">
      <c r="B293" s="426">
        <v>3000</v>
      </c>
      <c r="C293" s="1" t="s">
        <v>29</v>
      </c>
      <c r="D293" s="1" t="s">
        <v>17</v>
      </c>
      <c r="E293" s="12" t="s">
        <v>1266</v>
      </c>
      <c r="F293" s="47" t="s">
        <v>170</v>
      </c>
      <c r="G293" s="27" t="s">
        <v>119</v>
      </c>
      <c r="H293" s="5">
        <f t="shared" si="14"/>
        <v>-12000</v>
      </c>
      <c r="I293" s="22">
        <v>6</v>
      </c>
      <c r="K293" t="s">
        <v>29</v>
      </c>
      <c r="L293">
        <v>9</v>
      </c>
      <c r="M293" s="2">
        <v>450</v>
      </c>
    </row>
    <row r="294" spans="2:13" ht="12.75">
      <c r="B294" s="426">
        <v>6000</v>
      </c>
      <c r="C294" s="1" t="s">
        <v>29</v>
      </c>
      <c r="D294" s="1" t="s">
        <v>17</v>
      </c>
      <c r="E294" s="12" t="s">
        <v>1266</v>
      </c>
      <c r="F294" s="47" t="s">
        <v>171</v>
      </c>
      <c r="G294" s="27" t="s">
        <v>121</v>
      </c>
      <c r="H294" s="5">
        <f t="shared" si="14"/>
        <v>-18000</v>
      </c>
      <c r="I294" s="22">
        <v>12</v>
      </c>
      <c r="K294" t="s">
        <v>29</v>
      </c>
      <c r="L294">
        <v>9</v>
      </c>
      <c r="M294" s="2">
        <v>450</v>
      </c>
    </row>
    <row r="295" spans="2:13" ht="12.75">
      <c r="B295" s="426">
        <v>3000</v>
      </c>
      <c r="C295" s="1" t="s">
        <v>29</v>
      </c>
      <c r="D295" s="1" t="s">
        <v>17</v>
      </c>
      <c r="E295" s="12" t="s">
        <v>1266</v>
      </c>
      <c r="F295" s="47" t="s">
        <v>172</v>
      </c>
      <c r="G295" s="27" t="s">
        <v>123</v>
      </c>
      <c r="H295" s="5">
        <f t="shared" si="14"/>
        <v>-21000</v>
      </c>
      <c r="I295" s="22">
        <v>6</v>
      </c>
      <c r="K295" t="s">
        <v>29</v>
      </c>
      <c r="L295">
        <v>9</v>
      </c>
      <c r="M295" s="2">
        <v>450</v>
      </c>
    </row>
    <row r="296" spans="1:13" s="57" customFormat="1" ht="12.75">
      <c r="A296" s="11"/>
      <c r="B296" s="427">
        <f>SUM(B291:B295)</f>
        <v>21000</v>
      </c>
      <c r="C296" s="11" t="s">
        <v>29</v>
      </c>
      <c r="D296" s="11"/>
      <c r="E296" s="11"/>
      <c r="F296" s="319"/>
      <c r="G296" s="18"/>
      <c r="H296" s="55">
        <v>0</v>
      </c>
      <c r="I296" s="56">
        <f t="shared" si="13"/>
        <v>46.666666666666664</v>
      </c>
      <c r="M296" s="2">
        <v>450</v>
      </c>
    </row>
    <row r="297" spans="2:13" ht="12.75">
      <c r="B297" s="426"/>
      <c r="H297" s="5">
        <f t="shared" si="14"/>
        <v>0</v>
      </c>
      <c r="I297" s="22">
        <f t="shared" si="13"/>
        <v>0</v>
      </c>
      <c r="M297" s="2">
        <v>450</v>
      </c>
    </row>
    <row r="298" spans="2:13" ht="12.75">
      <c r="B298" s="426"/>
      <c r="H298" s="5">
        <f t="shared" si="14"/>
        <v>0</v>
      </c>
      <c r="I298" s="22">
        <f t="shared" si="13"/>
        <v>0</v>
      </c>
      <c r="M298" s="2">
        <v>450</v>
      </c>
    </row>
    <row r="299" spans="2:13" ht="12.75">
      <c r="B299" s="426">
        <v>7500</v>
      </c>
      <c r="C299" s="1" t="s">
        <v>173</v>
      </c>
      <c r="D299" s="12" t="s">
        <v>27</v>
      </c>
      <c r="E299" s="1" t="s">
        <v>38</v>
      </c>
      <c r="F299" s="72" t="s">
        <v>1267</v>
      </c>
      <c r="G299" s="27" t="s">
        <v>117</v>
      </c>
      <c r="H299" s="5">
        <f t="shared" si="14"/>
        <v>-7500</v>
      </c>
      <c r="I299" s="22">
        <f t="shared" si="13"/>
        <v>16.666666666666668</v>
      </c>
      <c r="K299" t="s">
        <v>1282</v>
      </c>
      <c r="L299">
        <v>9</v>
      </c>
      <c r="M299" s="2">
        <v>450</v>
      </c>
    </row>
    <row r="300" spans="2:13" ht="12.75">
      <c r="B300" s="292">
        <v>3000</v>
      </c>
      <c r="C300" s="1" t="s">
        <v>174</v>
      </c>
      <c r="D300" s="12" t="s">
        <v>27</v>
      </c>
      <c r="E300" s="1" t="s">
        <v>38</v>
      </c>
      <c r="F300" s="72" t="s">
        <v>1268</v>
      </c>
      <c r="G300" s="27" t="s">
        <v>117</v>
      </c>
      <c r="H300" s="5">
        <f t="shared" si="14"/>
        <v>-10500</v>
      </c>
      <c r="I300" s="22">
        <f t="shared" si="13"/>
        <v>6.666666666666667</v>
      </c>
      <c r="K300" t="s">
        <v>1282</v>
      </c>
      <c r="L300">
        <v>9</v>
      </c>
      <c r="M300" s="2">
        <v>450</v>
      </c>
    </row>
    <row r="301" spans="2:13" ht="12.75">
      <c r="B301" s="292">
        <v>3000</v>
      </c>
      <c r="C301" s="1" t="s">
        <v>175</v>
      </c>
      <c r="D301" s="12" t="s">
        <v>27</v>
      </c>
      <c r="E301" s="1" t="s">
        <v>38</v>
      </c>
      <c r="F301" s="72" t="s">
        <v>1268</v>
      </c>
      <c r="G301" s="27" t="s">
        <v>119</v>
      </c>
      <c r="H301" s="5">
        <f t="shared" si="14"/>
        <v>-13500</v>
      </c>
      <c r="I301" s="22">
        <f t="shared" si="13"/>
        <v>6.666666666666667</v>
      </c>
      <c r="K301" t="s">
        <v>1282</v>
      </c>
      <c r="L301">
        <v>9</v>
      </c>
      <c r="M301" s="2">
        <v>450</v>
      </c>
    </row>
    <row r="302" spans="2:13" ht="12.75">
      <c r="B302" s="426">
        <v>7500</v>
      </c>
      <c r="C302" s="1" t="s">
        <v>176</v>
      </c>
      <c r="D302" s="12" t="s">
        <v>27</v>
      </c>
      <c r="E302" s="1" t="s">
        <v>38</v>
      </c>
      <c r="F302" s="72" t="s">
        <v>1269</v>
      </c>
      <c r="G302" s="27" t="s">
        <v>119</v>
      </c>
      <c r="H302" s="5">
        <f t="shared" si="14"/>
        <v>-21000</v>
      </c>
      <c r="I302" s="22">
        <f t="shared" si="13"/>
        <v>16.666666666666668</v>
      </c>
      <c r="K302" t="s">
        <v>1282</v>
      </c>
      <c r="L302">
        <v>9</v>
      </c>
      <c r="M302" s="2">
        <v>450</v>
      </c>
    </row>
    <row r="303" spans="1:13" s="57" customFormat="1" ht="12.75">
      <c r="A303" s="11"/>
      <c r="B303" s="427">
        <f>SUM(B299:B302)</f>
        <v>21000</v>
      </c>
      <c r="C303" s="11" t="s">
        <v>1276</v>
      </c>
      <c r="D303" s="11"/>
      <c r="E303" s="11"/>
      <c r="F303" s="319"/>
      <c r="G303" s="18"/>
      <c r="H303" s="55">
        <v>0</v>
      </c>
      <c r="I303" s="56">
        <f t="shared" si="13"/>
        <v>46.666666666666664</v>
      </c>
      <c r="M303" s="2">
        <v>450</v>
      </c>
    </row>
    <row r="304" spans="2:13" ht="12.75">
      <c r="B304" s="426"/>
      <c r="H304" s="5">
        <f t="shared" si="14"/>
        <v>0</v>
      </c>
      <c r="I304" s="22">
        <f t="shared" si="13"/>
        <v>0</v>
      </c>
      <c r="M304" s="2">
        <v>450</v>
      </c>
    </row>
    <row r="305" spans="2:13" ht="12.75">
      <c r="B305" s="426"/>
      <c r="H305" s="5">
        <f t="shared" si="14"/>
        <v>0</v>
      </c>
      <c r="I305" s="22">
        <f t="shared" si="13"/>
        <v>0</v>
      </c>
      <c r="M305" s="2">
        <v>450</v>
      </c>
    </row>
    <row r="306" spans="2:13" ht="12.75">
      <c r="B306" s="426">
        <v>1500</v>
      </c>
      <c r="C306" s="1" t="s">
        <v>48</v>
      </c>
      <c r="D306" s="12" t="s">
        <v>27</v>
      </c>
      <c r="E306" s="1" t="s">
        <v>235</v>
      </c>
      <c r="F306" s="47" t="s">
        <v>1268</v>
      </c>
      <c r="G306" s="27" t="s">
        <v>117</v>
      </c>
      <c r="H306" s="5">
        <f t="shared" si="14"/>
        <v>-1500</v>
      </c>
      <c r="I306" s="22">
        <v>3</v>
      </c>
      <c r="K306" t="s">
        <v>1282</v>
      </c>
      <c r="L306">
        <v>9</v>
      </c>
      <c r="M306" s="2">
        <v>450</v>
      </c>
    </row>
    <row r="307" spans="2:13" ht="12.75">
      <c r="B307" s="426">
        <v>1500</v>
      </c>
      <c r="C307" s="1" t="s">
        <v>48</v>
      </c>
      <c r="D307" s="12" t="s">
        <v>27</v>
      </c>
      <c r="E307" s="1" t="s">
        <v>235</v>
      </c>
      <c r="F307" s="47" t="s">
        <v>1268</v>
      </c>
      <c r="G307" s="27" t="s">
        <v>119</v>
      </c>
      <c r="H307" s="5">
        <f t="shared" si="14"/>
        <v>-3000</v>
      </c>
      <c r="I307" s="22">
        <v>4</v>
      </c>
      <c r="K307" t="s">
        <v>1282</v>
      </c>
      <c r="L307">
        <v>9</v>
      </c>
      <c r="M307" s="2">
        <v>450</v>
      </c>
    </row>
    <row r="308" spans="1:13" s="57" customFormat="1" ht="12.75">
      <c r="A308" s="11"/>
      <c r="B308" s="427">
        <f>SUM(B306:B307)</f>
        <v>3000</v>
      </c>
      <c r="C308" s="11"/>
      <c r="D308" s="11"/>
      <c r="E308" s="11" t="s">
        <v>235</v>
      </c>
      <c r="F308" s="319"/>
      <c r="G308" s="18"/>
      <c r="H308" s="55">
        <v>0</v>
      </c>
      <c r="I308" s="56">
        <f t="shared" si="13"/>
        <v>6.666666666666667</v>
      </c>
      <c r="M308" s="2">
        <v>450</v>
      </c>
    </row>
    <row r="309" spans="1:13" ht="12.75">
      <c r="A309" s="12"/>
      <c r="B309" s="426"/>
      <c r="H309" s="5">
        <f t="shared" si="14"/>
        <v>0</v>
      </c>
      <c r="I309" s="22">
        <f t="shared" si="13"/>
        <v>0</v>
      </c>
      <c r="M309" s="2">
        <v>450</v>
      </c>
    </row>
    <row r="310" spans="2:13" ht="12.75">
      <c r="B310" s="426"/>
      <c r="H310" s="5">
        <f t="shared" si="14"/>
        <v>0</v>
      </c>
      <c r="I310" s="22">
        <f t="shared" si="13"/>
        <v>0</v>
      </c>
      <c r="M310" s="2">
        <v>450</v>
      </c>
    </row>
    <row r="311" spans="2:13" ht="12.75">
      <c r="B311" s="426">
        <v>2000</v>
      </c>
      <c r="C311" s="1" t="s">
        <v>53</v>
      </c>
      <c r="D311" s="12" t="s">
        <v>27</v>
      </c>
      <c r="E311" s="1" t="s">
        <v>38</v>
      </c>
      <c r="F311" s="47" t="s">
        <v>1268</v>
      </c>
      <c r="G311" s="27" t="s">
        <v>117</v>
      </c>
      <c r="H311" s="5">
        <f t="shared" si="14"/>
        <v>-2000</v>
      </c>
      <c r="I311" s="22">
        <v>4</v>
      </c>
      <c r="K311" t="s">
        <v>1282</v>
      </c>
      <c r="L311">
        <v>9</v>
      </c>
      <c r="M311" s="2">
        <v>450</v>
      </c>
    </row>
    <row r="312" spans="2:13" ht="12.75">
      <c r="B312" s="426">
        <v>2000</v>
      </c>
      <c r="C312" s="1" t="s">
        <v>53</v>
      </c>
      <c r="D312" s="12" t="s">
        <v>27</v>
      </c>
      <c r="E312" s="1" t="s">
        <v>38</v>
      </c>
      <c r="F312" s="47" t="s">
        <v>1268</v>
      </c>
      <c r="G312" s="27" t="s">
        <v>119</v>
      </c>
      <c r="H312" s="5">
        <f t="shared" si="14"/>
        <v>-4000</v>
      </c>
      <c r="I312" s="22">
        <v>4</v>
      </c>
      <c r="K312" t="s">
        <v>1282</v>
      </c>
      <c r="L312">
        <v>9</v>
      </c>
      <c r="M312" s="2">
        <v>450</v>
      </c>
    </row>
    <row r="313" spans="1:13" s="57" customFormat="1" ht="12.75">
      <c r="A313" s="11"/>
      <c r="B313" s="427">
        <f>SUM(B311:B312)</f>
        <v>4000</v>
      </c>
      <c r="C313" s="11" t="s">
        <v>53</v>
      </c>
      <c r="D313" s="11"/>
      <c r="E313" s="11"/>
      <c r="F313" s="319"/>
      <c r="G313" s="18"/>
      <c r="H313" s="55">
        <v>0</v>
      </c>
      <c r="I313" s="56">
        <f t="shared" si="13"/>
        <v>8.88888888888889</v>
      </c>
      <c r="M313" s="2">
        <v>450</v>
      </c>
    </row>
    <row r="314" spans="2:13" ht="12.75">
      <c r="B314" s="426"/>
      <c r="H314" s="5">
        <f t="shared" si="14"/>
        <v>0</v>
      </c>
      <c r="I314" s="22">
        <f t="shared" si="13"/>
        <v>0</v>
      </c>
      <c r="M314" s="2">
        <v>450</v>
      </c>
    </row>
    <row r="315" spans="2:13" ht="12.75">
      <c r="B315" s="426"/>
      <c r="H315" s="5">
        <f t="shared" si="14"/>
        <v>0</v>
      </c>
      <c r="I315" s="22">
        <f t="shared" si="13"/>
        <v>0</v>
      </c>
      <c r="M315" s="2">
        <v>450</v>
      </c>
    </row>
    <row r="316" spans="2:13" ht="12.75">
      <c r="B316" s="426"/>
      <c r="H316" s="5">
        <f t="shared" si="14"/>
        <v>0</v>
      </c>
      <c r="I316" s="22">
        <f t="shared" si="13"/>
        <v>0</v>
      </c>
      <c r="M316" s="2">
        <v>450</v>
      </c>
    </row>
    <row r="317" spans="2:13" ht="12.75">
      <c r="B317" s="426"/>
      <c r="H317" s="5">
        <f t="shared" si="14"/>
        <v>0</v>
      </c>
      <c r="I317" s="22">
        <f t="shared" si="13"/>
        <v>0</v>
      </c>
      <c r="M317" s="2">
        <v>450</v>
      </c>
    </row>
    <row r="318" spans="1:13" s="57" customFormat="1" ht="12.75">
      <c r="A318" s="11"/>
      <c r="B318" s="427">
        <f>+B324+B335+B342+B349+B356+B363</f>
        <v>60800</v>
      </c>
      <c r="C318" s="52" t="s">
        <v>179</v>
      </c>
      <c r="D318" s="53" t="s">
        <v>201</v>
      </c>
      <c r="E318" s="52" t="s">
        <v>109</v>
      </c>
      <c r="F318" s="324" t="s">
        <v>178</v>
      </c>
      <c r="G318" s="54" t="s">
        <v>111</v>
      </c>
      <c r="H318" s="55"/>
      <c r="I318" s="56">
        <f>+B318/M318</f>
        <v>135.11111111111111</v>
      </c>
      <c r="J318" s="56"/>
      <c r="K318" s="56"/>
      <c r="M318" s="2">
        <v>450</v>
      </c>
    </row>
    <row r="319" spans="2:13" ht="12.75">
      <c r="B319" s="426"/>
      <c r="H319" s="5">
        <f t="shared" si="14"/>
        <v>0</v>
      </c>
      <c r="I319" s="22">
        <f t="shared" si="13"/>
        <v>0</v>
      </c>
      <c r="M319" s="2">
        <v>450</v>
      </c>
    </row>
    <row r="320" spans="2:13" ht="12.75">
      <c r="B320" s="426">
        <v>2500</v>
      </c>
      <c r="C320" s="1" t="s">
        <v>29</v>
      </c>
      <c r="D320" s="1" t="s">
        <v>17</v>
      </c>
      <c r="E320" s="1" t="s">
        <v>76</v>
      </c>
      <c r="F320" s="47" t="s">
        <v>180</v>
      </c>
      <c r="G320" s="27" t="s">
        <v>181</v>
      </c>
      <c r="H320" s="5">
        <f t="shared" si="14"/>
        <v>-2500</v>
      </c>
      <c r="I320" s="22">
        <v>5</v>
      </c>
      <c r="K320" t="s">
        <v>29</v>
      </c>
      <c r="L320">
        <v>10</v>
      </c>
      <c r="M320" s="2">
        <v>450</v>
      </c>
    </row>
    <row r="321" spans="2:13" ht="12.75">
      <c r="B321" s="426">
        <v>2500</v>
      </c>
      <c r="C321" s="1" t="s">
        <v>29</v>
      </c>
      <c r="D321" s="1" t="s">
        <v>17</v>
      </c>
      <c r="E321" s="1" t="s">
        <v>76</v>
      </c>
      <c r="F321" s="47" t="s">
        <v>182</v>
      </c>
      <c r="G321" s="27" t="s">
        <v>183</v>
      </c>
      <c r="H321" s="5">
        <f t="shared" si="14"/>
        <v>-5000</v>
      </c>
      <c r="I321" s="22">
        <v>5</v>
      </c>
      <c r="K321" t="s">
        <v>29</v>
      </c>
      <c r="L321">
        <v>10</v>
      </c>
      <c r="M321" s="2">
        <v>450</v>
      </c>
    </row>
    <row r="322" spans="2:13" ht="12.75">
      <c r="B322" s="426">
        <v>2500</v>
      </c>
      <c r="C322" s="1" t="s">
        <v>29</v>
      </c>
      <c r="D322" s="1" t="s">
        <v>17</v>
      </c>
      <c r="E322" s="1" t="s">
        <v>76</v>
      </c>
      <c r="F322" s="47" t="s">
        <v>184</v>
      </c>
      <c r="G322" s="27" t="s">
        <v>185</v>
      </c>
      <c r="H322" s="5">
        <f t="shared" si="14"/>
        <v>-7500</v>
      </c>
      <c r="I322" s="22">
        <v>5</v>
      </c>
      <c r="K322" t="s">
        <v>29</v>
      </c>
      <c r="L322">
        <v>10</v>
      </c>
      <c r="M322" s="2">
        <v>450</v>
      </c>
    </row>
    <row r="323" spans="2:13" ht="12.75">
      <c r="B323" s="426">
        <v>2500</v>
      </c>
      <c r="C323" s="1" t="s">
        <v>29</v>
      </c>
      <c r="D323" s="1" t="s">
        <v>17</v>
      </c>
      <c r="E323" s="1" t="s">
        <v>76</v>
      </c>
      <c r="F323" s="47" t="s">
        <v>186</v>
      </c>
      <c r="G323" s="27" t="s">
        <v>187</v>
      </c>
      <c r="H323" s="5">
        <f t="shared" si="14"/>
        <v>-10000</v>
      </c>
      <c r="I323" s="22">
        <v>5</v>
      </c>
      <c r="K323" t="s">
        <v>29</v>
      </c>
      <c r="L323">
        <v>10</v>
      </c>
      <c r="M323" s="2">
        <v>450</v>
      </c>
    </row>
    <row r="324" spans="1:13" s="57" customFormat="1" ht="12.75">
      <c r="A324" s="11"/>
      <c r="B324" s="427">
        <f>SUM(B320:B323)</f>
        <v>10000</v>
      </c>
      <c r="C324" s="11" t="s">
        <v>29</v>
      </c>
      <c r="D324" s="11"/>
      <c r="E324" s="11"/>
      <c r="F324" s="319"/>
      <c r="G324" s="18"/>
      <c r="H324" s="55">
        <v>0</v>
      </c>
      <c r="I324" s="56">
        <f t="shared" si="13"/>
        <v>22.22222222222222</v>
      </c>
      <c r="M324" s="2">
        <v>450</v>
      </c>
    </row>
    <row r="325" spans="2:13" ht="12.75">
      <c r="B325" s="426"/>
      <c r="H325" s="5">
        <f t="shared" si="14"/>
        <v>0</v>
      </c>
      <c r="I325" s="22">
        <f t="shared" si="13"/>
        <v>0</v>
      </c>
      <c r="M325" s="2">
        <v>450</v>
      </c>
    </row>
    <row r="326" spans="2:13" ht="12.75">
      <c r="B326" s="426"/>
      <c r="H326" s="5">
        <f t="shared" si="14"/>
        <v>0</v>
      </c>
      <c r="I326" s="22">
        <f t="shared" si="13"/>
        <v>0</v>
      </c>
      <c r="M326" s="2">
        <v>450</v>
      </c>
    </row>
    <row r="327" spans="2:13" ht="12.75">
      <c r="B327" s="292">
        <v>3500</v>
      </c>
      <c r="C327" s="1" t="s">
        <v>188</v>
      </c>
      <c r="D327" s="12" t="s">
        <v>17</v>
      </c>
      <c r="E327" s="1" t="s">
        <v>38</v>
      </c>
      <c r="F327" s="47" t="s">
        <v>189</v>
      </c>
      <c r="G327" s="27" t="s">
        <v>181</v>
      </c>
      <c r="H327" s="5">
        <f t="shared" si="14"/>
        <v>-3500</v>
      </c>
      <c r="I327" s="22">
        <f t="shared" si="13"/>
        <v>7.777777777777778</v>
      </c>
      <c r="K327" t="s">
        <v>76</v>
      </c>
      <c r="L327">
        <v>10</v>
      </c>
      <c r="M327" s="2">
        <v>450</v>
      </c>
    </row>
    <row r="328" spans="2:13" ht="12.75">
      <c r="B328" s="426">
        <v>3500</v>
      </c>
      <c r="C328" s="1" t="s">
        <v>190</v>
      </c>
      <c r="D328" s="12" t="s">
        <v>17</v>
      </c>
      <c r="E328" s="1" t="s">
        <v>38</v>
      </c>
      <c r="F328" s="47" t="s">
        <v>191</v>
      </c>
      <c r="G328" s="27" t="s">
        <v>181</v>
      </c>
      <c r="H328" s="5">
        <f t="shared" si="14"/>
        <v>-7000</v>
      </c>
      <c r="I328" s="22">
        <f t="shared" si="13"/>
        <v>7.777777777777778</v>
      </c>
      <c r="K328" t="s">
        <v>76</v>
      </c>
      <c r="L328">
        <v>10</v>
      </c>
      <c r="M328" s="2">
        <v>450</v>
      </c>
    </row>
    <row r="329" spans="2:13" ht="12.75">
      <c r="B329" s="426">
        <v>1000</v>
      </c>
      <c r="C329" s="1" t="s">
        <v>192</v>
      </c>
      <c r="D329" s="12" t="s">
        <v>17</v>
      </c>
      <c r="E329" s="1" t="s">
        <v>38</v>
      </c>
      <c r="F329" s="47" t="s">
        <v>191</v>
      </c>
      <c r="G329" s="27" t="s">
        <v>181</v>
      </c>
      <c r="H329" s="5">
        <f t="shared" si="14"/>
        <v>-8000</v>
      </c>
      <c r="I329" s="22">
        <f t="shared" si="13"/>
        <v>2.2222222222222223</v>
      </c>
      <c r="K329" t="s">
        <v>76</v>
      </c>
      <c r="L329">
        <v>10</v>
      </c>
      <c r="M329" s="2">
        <v>450</v>
      </c>
    </row>
    <row r="330" spans="2:13" ht="12.75">
      <c r="B330" s="426">
        <v>1000</v>
      </c>
      <c r="C330" s="1" t="s">
        <v>193</v>
      </c>
      <c r="D330" s="12" t="s">
        <v>17</v>
      </c>
      <c r="E330" s="1" t="s">
        <v>38</v>
      </c>
      <c r="F330" s="47" t="s">
        <v>191</v>
      </c>
      <c r="G330" s="27" t="s">
        <v>181</v>
      </c>
      <c r="H330" s="5">
        <f t="shared" si="14"/>
        <v>-9000</v>
      </c>
      <c r="I330" s="22">
        <f t="shared" si="13"/>
        <v>2.2222222222222223</v>
      </c>
      <c r="K330" t="s">
        <v>76</v>
      </c>
      <c r="L330">
        <v>10</v>
      </c>
      <c r="M330" s="2">
        <v>450</v>
      </c>
    </row>
    <row r="331" spans="2:13" ht="12.75">
      <c r="B331" s="292">
        <v>3500</v>
      </c>
      <c r="C331" s="1" t="s">
        <v>194</v>
      </c>
      <c r="D331" s="12" t="s">
        <v>17</v>
      </c>
      <c r="E331" s="1" t="s">
        <v>38</v>
      </c>
      <c r="F331" s="47" t="s">
        <v>195</v>
      </c>
      <c r="G331" s="27" t="s">
        <v>183</v>
      </c>
      <c r="H331" s="5">
        <f t="shared" si="14"/>
        <v>-12500</v>
      </c>
      <c r="I331" s="22">
        <f t="shared" si="13"/>
        <v>7.777777777777778</v>
      </c>
      <c r="K331" t="s">
        <v>76</v>
      </c>
      <c r="L331">
        <v>10</v>
      </c>
      <c r="M331" s="2">
        <v>450</v>
      </c>
    </row>
    <row r="332" spans="2:13" ht="12.75">
      <c r="B332" s="426">
        <v>500</v>
      </c>
      <c r="C332" s="1" t="s">
        <v>196</v>
      </c>
      <c r="D332" s="12" t="s">
        <v>17</v>
      </c>
      <c r="E332" s="1" t="s">
        <v>38</v>
      </c>
      <c r="F332" s="47" t="s">
        <v>191</v>
      </c>
      <c r="G332" s="27" t="s">
        <v>183</v>
      </c>
      <c r="H332" s="5">
        <f t="shared" si="14"/>
        <v>-13000</v>
      </c>
      <c r="I332" s="22">
        <f t="shared" si="13"/>
        <v>1.1111111111111112</v>
      </c>
      <c r="K332" t="s">
        <v>76</v>
      </c>
      <c r="L332">
        <v>10</v>
      </c>
      <c r="M332" s="2">
        <v>450</v>
      </c>
    </row>
    <row r="333" spans="1:13" ht="12.75">
      <c r="A333" s="68"/>
      <c r="B333" s="292">
        <v>500</v>
      </c>
      <c r="C333" s="68" t="s">
        <v>197</v>
      </c>
      <c r="D333" s="68" t="s">
        <v>17</v>
      </c>
      <c r="E333" s="68" t="s">
        <v>38</v>
      </c>
      <c r="F333" s="326" t="s">
        <v>191</v>
      </c>
      <c r="G333" s="66" t="s">
        <v>183</v>
      </c>
      <c r="H333" s="67">
        <f t="shared" si="14"/>
        <v>-13500</v>
      </c>
      <c r="I333" s="69">
        <f t="shared" si="13"/>
        <v>1.1111111111111112</v>
      </c>
      <c r="J333" s="70"/>
      <c r="K333" s="70" t="s">
        <v>76</v>
      </c>
      <c r="L333" s="70">
        <v>10</v>
      </c>
      <c r="M333" s="2">
        <v>450</v>
      </c>
    </row>
    <row r="334" spans="2:13" ht="12.75">
      <c r="B334" s="426">
        <v>1000</v>
      </c>
      <c r="C334" s="1" t="s">
        <v>198</v>
      </c>
      <c r="D334" s="12" t="s">
        <v>17</v>
      </c>
      <c r="E334" s="1" t="s">
        <v>38</v>
      </c>
      <c r="F334" s="47" t="s">
        <v>191</v>
      </c>
      <c r="G334" s="27" t="s">
        <v>183</v>
      </c>
      <c r="H334" s="5">
        <f t="shared" si="14"/>
        <v>-14500</v>
      </c>
      <c r="I334" s="22">
        <f t="shared" si="13"/>
        <v>2.2222222222222223</v>
      </c>
      <c r="K334" t="s">
        <v>76</v>
      </c>
      <c r="L334">
        <v>10</v>
      </c>
      <c r="M334" s="2">
        <v>450</v>
      </c>
    </row>
    <row r="335" spans="1:13" s="57" customFormat="1" ht="12.75">
      <c r="A335" s="11"/>
      <c r="B335" s="427">
        <f>SUM(B327:B334)</f>
        <v>14500</v>
      </c>
      <c r="C335" s="11" t="s">
        <v>1276</v>
      </c>
      <c r="D335" s="11"/>
      <c r="E335" s="11"/>
      <c r="F335" s="319"/>
      <c r="G335" s="18"/>
      <c r="H335" s="55">
        <v>0</v>
      </c>
      <c r="I335" s="56">
        <f aca="true" t="shared" si="17" ref="I335:I401">+B335/M335</f>
        <v>32.22222222222222</v>
      </c>
      <c r="M335" s="2">
        <v>450</v>
      </c>
    </row>
    <row r="336" spans="2:13" ht="12.75">
      <c r="B336" s="426"/>
      <c r="H336" s="5">
        <f t="shared" si="14"/>
        <v>0</v>
      </c>
      <c r="I336" s="22">
        <f t="shared" si="17"/>
        <v>0</v>
      </c>
      <c r="M336" s="2">
        <v>450</v>
      </c>
    </row>
    <row r="337" spans="2:13" ht="12.75">
      <c r="B337" s="426"/>
      <c r="H337" s="5">
        <f t="shared" si="14"/>
        <v>0</v>
      </c>
      <c r="I337" s="22">
        <f t="shared" si="17"/>
        <v>0</v>
      </c>
      <c r="M337" s="2">
        <v>450</v>
      </c>
    </row>
    <row r="338" spans="2:13" ht="12.75">
      <c r="B338" s="426">
        <v>1000</v>
      </c>
      <c r="C338" s="1" t="s">
        <v>48</v>
      </c>
      <c r="D338" s="12" t="s">
        <v>17</v>
      </c>
      <c r="E338" s="1" t="s">
        <v>235</v>
      </c>
      <c r="F338" s="47" t="s">
        <v>191</v>
      </c>
      <c r="G338" s="27" t="s">
        <v>181</v>
      </c>
      <c r="H338" s="5">
        <f t="shared" si="14"/>
        <v>-1000</v>
      </c>
      <c r="I338" s="22">
        <v>2</v>
      </c>
      <c r="K338" t="s">
        <v>76</v>
      </c>
      <c r="L338">
        <v>10</v>
      </c>
      <c r="M338" s="2">
        <v>450</v>
      </c>
    </row>
    <row r="339" spans="2:13" ht="12.75">
      <c r="B339" s="426">
        <v>500</v>
      </c>
      <c r="C339" s="1" t="s">
        <v>48</v>
      </c>
      <c r="D339" s="12" t="s">
        <v>17</v>
      </c>
      <c r="E339" s="1" t="s">
        <v>235</v>
      </c>
      <c r="F339" s="47" t="s">
        <v>191</v>
      </c>
      <c r="G339" s="27" t="s">
        <v>183</v>
      </c>
      <c r="H339" s="5">
        <f t="shared" si="14"/>
        <v>-1500</v>
      </c>
      <c r="I339" s="22">
        <v>1</v>
      </c>
      <c r="K339" t="s">
        <v>76</v>
      </c>
      <c r="L339">
        <v>10</v>
      </c>
      <c r="M339" s="2">
        <v>450</v>
      </c>
    </row>
    <row r="340" spans="2:13" ht="12.75">
      <c r="B340" s="426">
        <v>1600</v>
      </c>
      <c r="C340" s="1" t="s">
        <v>48</v>
      </c>
      <c r="D340" s="12" t="s">
        <v>17</v>
      </c>
      <c r="E340" s="1" t="s">
        <v>235</v>
      </c>
      <c r="F340" s="47" t="s">
        <v>191</v>
      </c>
      <c r="G340" s="27" t="s">
        <v>185</v>
      </c>
      <c r="H340" s="5">
        <f t="shared" si="14"/>
        <v>-3100</v>
      </c>
      <c r="I340" s="22">
        <v>3.2</v>
      </c>
      <c r="K340" t="s">
        <v>76</v>
      </c>
      <c r="L340">
        <v>10</v>
      </c>
      <c r="M340" s="2">
        <v>450</v>
      </c>
    </row>
    <row r="341" spans="2:13" ht="12.75">
      <c r="B341" s="426">
        <v>1200</v>
      </c>
      <c r="C341" s="1" t="s">
        <v>48</v>
      </c>
      <c r="D341" s="12" t="s">
        <v>17</v>
      </c>
      <c r="E341" s="1" t="s">
        <v>235</v>
      </c>
      <c r="F341" s="47" t="s">
        <v>191</v>
      </c>
      <c r="G341" s="27" t="s">
        <v>187</v>
      </c>
      <c r="H341" s="5">
        <f t="shared" si="14"/>
        <v>-4300</v>
      </c>
      <c r="I341" s="22">
        <v>2.4</v>
      </c>
      <c r="K341" t="s">
        <v>76</v>
      </c>
      <c r="L341">
        <v>10</v>
      </c>
      <c r="M341" s="2">
        <v>450</v>
      </c>
    </row>
    <row r="342" spans="1:13" s="57" customFormat="1" ht="12.75">
      <c r="A342" s="11"/>
      <c r="B342" s="427">
        <f>SUM(B338:B341)</f>
        <v>4300</v>
      </c>
      <c r="C342" s="11"/>
      <c r="D342" s="11"/>
      <c r="E342" s="11" t="s">
        <v>235</v>
      </c>
      <c r="F342" s="319"/>
      <c r="G342" s="18"/>
      <c r="H342" s="55">
        <v>0</v>
      </c>
      <c r="I342" s="56">
        <f t="shared" si="17"/>
        <v>9.555555555555555</v>
      </c>
      <c r="M342" s="2">
        <v>450</v>
      </c>
    </row>
    <row r="343" spans="2:13" ht="12.75">
      <c r="B343" s="426"/>
      <c r="H343" s="5">
        <f t="shared" si="14"/>
        <v>0</v>
      </c>
      <c r="I343" s="22">
        <f t="shared" si="17"/>
        <v>0</v>
      </c>
      <c r="M343" s="2">
        <v>450</v>
      </c>
    </row>
    <row r="344" spans="2:13" ht="12.75">
      <c r="B344" s="426"/>
      <c r="H344" s="5">
        <f t="shared" si="14"/>
        <v>0</v>
      </c>
      <c r="I344" s="22">
        <f t="shared" si="17"/>
        <v>0</v>
      </c>
      <c r="M344" s="2">
        <v>450</v>
      </c>
    </row>
    <row r="345" spans="1:13" ht="12.75">
      <c r="A345" s="12"/>
      <c r="B345" s="292">
        <v>5000</v>
      </c>
      <c r="C345" s="12" t="s">
        <v>51</v>
      </c>
      <c r="D345" s="12" t="s">
        <v>17</v>
      </c>
      <c r="E345" s="12" t="s">
        <v>38</v>
      </c>
      <c r="F345" s="72" t="s">
        <v>199</v>
      </c>
      <c r="G345" s="29" t="s">
        <v>181</v>
      </c>
      <c r="H345" s="5">
        <f t="shared" si="14"/>
        <v>-5000</v>
      </c>
      <c r="I345" s="65">
        <v>10</v>
      </c>
      <c r="J345" s="15"/>
      <c r="K345" s="15" t="s">
        <v>76</v>
      </c>
      <c r="L345" s="15">
        <v>10</v>
      </c>
      <c r="M345" s="2">
        <v>450</v>
      </c>
    </row>
    <row r="346" spans="1:13" ht="12.75">
      <c r="A346" s="12"/>
      <c r="B346" s="292">
        <v>5000</v>
      </c>
      <c r="C346" s="12" t="s">
        <v>51</v>
      </c>
      <c r="D346" s="12" t="s">
        <v>17</v>
      </c>
      <c r="E346" s="12" t="s">
        <v>38</v>
      </c>
      <c r="F346" s="72" t="s">
        <v>200</v>
      </c>
      <c r="G346" s="29" t="s">
        <v>183</v>
      </c>
      <c r="H346" s="5">
        <f t="shared" si="14"/>
        <v>-10000</v>
      </c>
      <c r="I346" s="65">
        <v>10</v>
      </c>
      <c r="J346" s="15"/>
      <c r="K346" s="15" t="s">
        <v>76</v>
      </c>
      <c r="L346" s="15">
        <v>10</v>
      </c>
      <c r="M346" s="2">
        <v>450</v>
      </c>
    </row>
    <row r="347" spans="1:13" s="15" customFormat="1" ht="12.75">
      <c r="A347" s="12"/>
      <c r="B347" s="292">
        <v>5000</v>
      </c>
      <c r="C347" s="12" t="s">
        <v>51</v>
      </c>
      <c r="D347" s="12" t="s">
        <v>17</v>
      </c>
      <c r="E347" s="12" t="s">
        <v>38</v>
      </c>
      <c r="F347" s="72" t="s">
        <v>200</v>
      </c>
      <c r="G347" s="29" t="s">
        <v>185</v>
      </c>
      <c r="H347" s="28">
        <f t="shared" si="14"/>
        <v>-15000</v>
      </c>
      <c r="I347" s="65">
        <v>10</v>
      </c>
      <c r="K347" s="15" t="s">
        <v>76</v>
      </c>
      <c r="L347" s="15">
        <v>10</v>
      </c>
      <c r="M347" s="2">
        <v>450</v>
      </c>
    </row>
    <row r="348" spans="1:13" s="15" customFormat="1" ht="12.75">
      <c r="A348" s="12"/>
      <c r="B348" s="292">
        <v>5000</v>
      </c>
      <c r="C348" s="12" t="s">
        <v>51</v>
      </c>
      <c r="D348" s="12" t="s">
        <v>17</v>
      </c>
      <c r="E348" s="12" t="s">
        <v>38</v>
      </c>
      <c r="F348" s="72" t="s">
        <v>200</v>
      </c>
      <c r="G348" s="29" t="s">
        <v>187</v>
      </c>
      <c r="H348" s="28">
        <f t="shared" si="14"/>
        <v>-20000</v>
      </c>
      <c r="I348" s="65">
        <v>10</v>
      </c>
      <c r="K348" s="15" t="s">
        <v>76</v>
      </c>
      <c r="L348" s="15">
        <v>10</v>
      </c>
      <c r="M348" s="2">
        <v>450</v>
      </c>
    </row>
    <row r="349" spans="1:13" s="57" customFormat="1" ht="12.75">
      <c r="A349" s="11"/>
      <c r="B349" s="427">
        <f>SUM(B345:B348)</f>
        <v>20000</v>
      </c>
      <c r="C349" s="11" t="s">
        <v>51</v>
      </c>
      <c r="D349" s="11"/>
      <c r="E349" s="11"/>
      <c r="F349" s="319"/>
      <c r="G349" s="18"/>
      <c r="H349" s="55">
        <v>0</v>
      </c>
      <c r="I349" s="56">
        <f t="shared" si="17"/>
        <v>44.44444444444444</v>
      </c>
      <c r="M349" s="2">
        <v>450</v>
      </c>
    </row>
    <row r="350" spans="2:13" ht="12.75">
      <c r="B350" s="426"/>
      <c r="H350" s="5">
        <f t="shared" si="14"/>
        <v>0</v>
      </c>
      <c r="I350" s="22">
        <f t="shared" si="17"/>
        <v>0</v>
      </c>
      <c r="M350" s="2">
        <v>450</v>
      </c>
    </row>
    <row r="351" spans="2:13" ht="12.75">
      <c r="B351" s="426"/>
      <c r="H351" s="5">
        <f t="shared" si="14"/>
        <v>0</v>
      </c>
      <c r="I351" s="22">
        <f t="shared" si="17"/>
        <v>0</v>
      </c>
      <c r="M351" s="2">
        <v>450</v>
      </c>
    </row>
    <row r="352" spans="2:13" ht="12.75">
      <c r="B352" s="426">
        <v>2000</v>
      </c>
      <c r="C352" s="1" t="s">
        <v>53</v>
      </c>
      <c r="D352" s="12" t="s">
        <v>17</v>
      </c>
      <c r="E352" s="1" t="s">
        <v>38</v>
      </c>
      <c r="F352" s="47" t="s">
        <v>191</v>
      </c>
      <c r="G352" s="27" t="s">
        <v>181</v>
      </c>
      <c r="H352" s="5">
        <f t="shared" si="14"/>
        <v>-2000</v>
      </c>
      <c r="I352" s="22">
        <v>4</v>
      </c>
      <c r="K352" t="s">
        <v>76</v>
      </c>
      <c r="L352">
        <v>10</v>
      </c>
      <c r="M352" s="2">
        <v>450</v>
      </c>
    </row>
    <row r="353" spans="2:13" ht="12.75">
      <c r="B353" s="426">
        <v>2000</v>
      </c>
      <c r="C353" s="1" t="s">
        <v>53</v>
      </c>
      <c r="D353" s="12" t="s">
        <v>17</v>
      </c>
      <c r="E353" s="1" t="s">
        <v>38</v>
      </c>
      <c r="F353" s="47" t="s">
        <v>191</v>
      </c>
      <c r="G353" s="27" t="s">
        <v>183</v>
      </c>
      <c r="H353" s="5">
        <f t="shared" si="14"/>
        <v>-4000</v>
      </c>
      <c r="I353" s="22">
        <v>4</v>
      </c>
      <c r="K353" t="s">
        <v>76</v>
      </c>
      <c r="L353">
        <v>10</v>
      </c>
      <c r="M353" s="2">
        <v>450</v>
      </c>
    </row>
    <row r="354" spans="2:13" ht="12.75">
      <c r="B354" s="426">
        <v>2000</v>
      </c>
      <c r="C354" s="1" t="s">
        <v>53</v>
      </c>
      <c r="D354" s="12" t="s">
        <v>17</v>
      </c>
      <c r="E354" s="1" t="s">
        <v>38</v>
      </c>
      <c r="F354" s="47" t="s">
        <v>191</v>
      </c>
      <c r="G354" s="27" t="s">
        <v>185</v>
      </c>
      <c r="H354" s="5">
        <f t="shared" si="14"/>
        <v>-6000</v>
      </c>
      <c r="I354" s="22">
        <v>4</v>
      </c>
      <c r="K354" t="s">
        <v>76</v>
      </c>
      <c r="L354">
        <v>10</v>
      </c>
      <c r="M354" s="2">
        <v>450</v>
      </c>
    </row>
    <row r="355" spans="2:13" ht="12.75">
      <c r="B355" s="426">
        <v>2000</v>
      </c>
      <c r="C355" s="1" t="s">
        <v>53</v>
      </c>
      <c r="D355" s="12" t="s">
        <v>17</v>
      </c>
      <c r="E355" s="1" t="s">
        <v>38</v>
      </c>
      <c r="F355" s="47" t="s">
        <v>191</v>
      </c>
      <c r="G355" s="27" t="s">
        <v>187</v>
      </c>
      <c r="H355" s="5">
        <f t="shared" si="14"/>
        <v>-8000</v>
      </c>
      <c r="I355" s="22">
        <v>4</v>
      </c>
      <c r="K355" t="s">
        <v>76</v>
      </c>
      <c r="L355">
        <v>10</v>
      </c>
      <c r="M355" s="2">
        <v>450</v>
      </c>
    </row>
    <row r="356" spans="1:13" s="57" customFormat="1" ht="12.75">
      <c r="A356" s="11"/>
      <c r="B356" s="427">
        <f>SUM(B352:B355)</f>
        <v>8000</v>
      </c>
      <c r="C356" s="11" t="s">
        <v>53</v>
      </c>
      <c r="D356" s="11"/>
      <c r="E356" s="11"/>
      <c r="F356" s="319"/>
      <c r="G356" s="18"/>
      <c r="H356" s="55">
        <v>0</v>
      </c>
      <c r="I356" s="56">
        <f t="shared" si="17"/>
        <v>17.77777777777778</v>
      </c>
      <c r="M356" s="2">
        <v>450</v>
      </c>
    </row>
    <row r="357" spans="2:13" ht="12.75">
      <c r="B357" s="426"/>
      <c r="H357" s="5">
        <f t="shared" si="14"/>
        <v>0</v>
      </c>
      <c r="I357" s="22">
        <f t="shared" si="17"/>
        <v>0</v>
      </c>
      <c r="M357" s="2">
        <v>450</v>
      </c>
    </row>
    <row r="358" spans="2:13" ht="12.75">
      <c r="B358" s="426"/>
      <c r="H358" s="5">
        <f aca="true" t="shared" si="18" ref="H358:H418">H357-B358</f>
        <v>0</v>
      </c>
      <c r="I358" s="22">
        <f t="shared" si="17"/>
        <v>0</v>
      </c>
      <c r="M358" s="2">
        <v>450</v>
      </c>
    </row>
    <row r="359" spans="2:13" ht="12.75">
      <c r="B359" s="426">
        <v>500</v>
      </c>
      <c r="C359" s="1" t="s">
        <v>54</v>
      </c>
      <c r="D359" s="12" t="s">
        <v>17</v>
      </c>
      <c r="E359" s="1" t="s">
        <v>55</v>
      </c>
      <c r="F359" s="47" t="s">
        <v>191</v>
      </c>
      <c r="G359" s="27" t="s">
        <v>181</v>
      </c>
      <c r="H359" s="5">
        <f t="shared" si="18"/>
        <v>-500</v>
      </c>
      <c r="I359" s="22">
        <v>1</v>
      </c>
      <c r="K359" t="s">
        <v>76</v>
      </c>
      <c r="L359">
        <v>10</v>
      </c>
      <c r="M359" s="2">
        <v>450</v>
      </c>
    </row>
    <row r="360" spans="2:13" ht="12.75">
      <c r="B360" s="426">
        <v>1000</v>
      </c>
      <c r="C360" s="1" t="s">
        <v>54</v>
      </c>
      <c r="D360" s="12" t="s">
        <v>17</v>
      </c>
      <c r="E360" s="1" t="s">
        <v>55</v>
      </c>
      <c r="F360" s="47" t="s">
        <v>191</v>
      </c>
      <c r="G360" s="27" t="s">
        <v>183</v>
      </c>
      <c r="H360" s="5">
        <f t="shared" si="18"/>
        <v>-1500</v>
      </c>
      <c r="I360" s="22">
        <v>2</v>
      </c>
      <c r="K360" t="s">
        <v>76</v>
      </c>
      <c r="L360">
        <v>10</v>
      </c>
      <c r="M360" s="2">
        <v>450</v>
      </c>
    </row>
    <row r="361" spans="2:13" ht="12.75">
      <c r="B361" s="426">
        <v>1500</v>
      </c>
      <c r="C361" s="1" t="s">
        <v>54</v>
      </c>
      <c r="D361" s="12" t="s">
        <v>17</v>
      </c>
      <c r="E361" s="1" t="s">
        <v>55</v>
      </c>
      <c r="F361" s="47" t="s">
        <v>191</v>
      </c>
      <c r="G361" s="27" t="s">
        <v>185</v>
      </c>
      <c r="H361" s="5">
        <f t="shared" si="18"/>
        <v>-3000</v>
      </c>
      <c r="I361" s="22">
        <v>3</v>
      </c>
      <c r="K361" t="s">
        <v>76</v>
      </c>
      <c r="L361">
        <v>10</v>
      </c>
      <c r="M361" s="2">
        <v>450</v>
      </c>
    </row>
    <row r="362" spans="2:13" ht="12.75">
      <c r="B362" s="426">
        <v>1000</v>
      </c>
      <c r="C362" s="1" t="s">
        <v>54</v>
      </c>
      <c r="D362" s="12" t="s">
        <v>17</v>
      </c>
      <c r="E362" s="1" t="s">
        <v>55</v>
      </c>
      <c r="F362" s="47" t="s">
        <v>191</v>
      </c>
      <c r="G362" s="27" t="s">
        <v>187</v>
      </c>
      <c r="H362" s="5">
        <f t="shared" si="18"/>
        <v>-4000</v>
      </c>
      <c r="I362" s="22">
        <v>2</v>
      </c>
      <c r="K362" t="s">
        <v>76</v>
      </c>
      <c r="L362">
        <v>10</v>
      </c>
      <c r="M362" s="2">
        <v>450</v>
      </c>
    </row>
    <row r="363" spans="1:13" s="57" customFormat="1" ht="12.75">
      <c r="A363" s="11"/>
      <c r="B363" s="427">
        <f>SUM(B359:B362)</f>
        <v>4000</v>
      </c>
      <c r="C363" s="11"/>
      <c r="D363" s="11"/>
      <c r="E363" s="11" t="s">
        <v>55</v>
      </c>
      <c r="F363" s="319"/>
      <c r="G363" s="18"/>
      <c r="H363" s="55">
        <v>0</v>
      </c>
      <c r="I363" s="56">
        <f t="shared" si="17"/>
        <v>8.88888888888889</v>
      </c>
      <c r="M363" s="2">
        <v>450</v>
      </c>
    </row>
    <row r="364" spans="2:13" ht="12.75">
      <c r="B364" s="426"/>
      <c r="H364" s="5">
        <f t="shared" si="18"/>
        <v>0</v>
      </c>
      <c r="I364" s="22">
        <f t="shared" si="17"/>
        <v>0</v>
      </c>
      <c r="M364" s="2">
        <v>450</v>
      </c>
    </row>
    <row r="365" spans="2:13" ht="12.75">
      <c r="B365" s="426"/>
      <c r="H365" s="5">
        <f t="shared" si="18"/>
        <v>0</v>
      </c>
      <c r="I365" s="22">
        <f t="shared" si="17"/>
        <v>0</v>
      </c>
      <c r="M365" s="2">
        <v>450</v>
      </c>
    </row>
    <row r="366" spans="2:13" ht="12.75">
      <c r="B366" s="426"/>
      <c r="H366" s="5">
        <f t="shared" si="18"/>
        <v>0</v>
      </c>
      <c r="I366" s="22">
        <f t="shared" si="17"/>
        <v>0</v>
      </c>
      <c r="M366" s="2">
        <v>450</v>
      </c>
    </row>
    <row r="367" spans="2:13" ht="12.75">
      <c r="B367" s="426"/>
      <c r="H367" s="5">
        <f t="shared" si="18"/>
        <v>0</v>
      </c>
      <c r="I367" s="22">
        <f t="shared" si="17"/>
        <v>0</v>
      </c>
      <c r="M367" s="2">
        <v>450</v>
      </c>
    </row>
    <row r="368" spans="1:13" s="57" customFormat="1" ht="12.75">
      <c r="A368" s="11"/>
      <c r="B368" s="427">
        <f>+B374+B385+B399+B413+B419+B426+B433</f>
        <v>113100</v>
      </c>
      <c r="C368" s="52" t="s">
        <v>202</v>
      </c>
      <c r="D368" s="53" t="s">
        <v>417</v>
      </c>
      <c r="E368" s="52" t="s">
        <v>203</v>
      </c>
      <c r="F368" s="324" t="s">
        <v>204</v>
      </c>
      <c r="G368" s="54" t="s">
        <v>205</v>
      </c>
      <c r="H368" s="55"/>
      <c r="I368" s="56">
        <f>+B368/M368</f>
        <v>251.33333333333334</v>
      </c>
      <c r="J368" s="56"/>
      <c r="K368" s="56"/>
      <c r="M368" s="2">
        <v>450</v>
      </c>
    </row>
    <row r="369" spans="2:13" ht="12.75">
      <c r="B369" s="426"/>
      <c r="H369" s="5">
        <f t="shared" si="18"/>
        <v>0</v>
      </c>
      <c r="I369" s="22">
        <f t="shared" si="17"/>
        <v>0</v>
      </c>
      <c r="M369" s="2">
        <v>450</v>
      </c>
    </row>
    <row r="370" spans="2:13" ht="12.75">
      <c r="B370" s="426">
        <v>5000</v>
      </c>
      <c r="C370" s="1" t="s">
        <v>29</v>
      </c>
      <c r="D370" s="1" t="s">
        <v>17</v>
      </c>
      <c r="E370" s="1" t="s">
        <v>206</v>
      </c>
      <c r="F370" s="47" t="s">
        <v>207</v>
      </c>
      <c r="G370" s="27" t="s">
        <v>208</v>
      </c>
      <c r="H370" s="5">
        <f t="shared" si="18"/>
        <v>-5000</v>
      </c>
      <c r="I370" s="22">
        <v>10</v>
      </c>
      <c r="K370" t="s">
        <v>29</v>
      </c>
      <c r="L370">
        <v>11</v>
      </c>
      <c r="M370" s="2">
        <v>450</v>
      </c>
    </row>
    <row r="371" spans="2:13" ht="12.75">
      <c r="B371" s="426">
        <v>5000</v>
      </c>
      <c r="C371" s="1" t="s">
        <v>29</v>
      </c>
      <c r="D371" s="1" t="s">
        <v>17</v>
      </c>
      <c r="E371" s="1" t="s">
        <v>206</v>
      </c>
      <c r="F371" s="47" t="s">
        <v>209</v>
      </c>
      <c r="G371" s="27" t="s">
        <v>210</v>
      </c>
      <c r="H371" s="5">
        <f t="shared" si="18"/>
        <v>-10000</v>
      </c>
      <c r="I371" s="22">
        <v>10</v>
      </c>
      <c r="K371" t="s">
        <v>29</v>
      </c>
      <c r="L371">
        <v>11</v>
      </c>
      <c r="M371" s="2">
        <v>450</v>
      </c>
    </row>
    <row r="372" spans="2:13" ht="12.75">
      <c r="B372" s="426">
        <v>2500</v>
      </c>
      <c r="C372" s="1" t="s">
        <v>29</v>
      </c>
      <c r="D372" s="1" t="s">
        <v>17</v>
      </c>
      <c r="E372" s="1" t="s">
        <v>206</v>
      </c>
      <c r="F372" s="47" t="s">
        <v>211</v>
      </c>
      <c r="G372" s="27" t="s">
        <v>212</v>
      </c>
      <c r="H372" s="5">
        <f t="shared" si="18"/>
        <v>-12500</v>
      </c>
      <c r="I372" s="22">
        <v>5</v>
      </c>
      <c r="K372" t="s">
        <v>29</v>
      </c>
      <c r="L372">
        <v>11</v>
      </c>
      <c r="M372" s="2">
        <v>450</v>
      </c>
    </row>
    <row r="373" spans="2:13" ht="12.75">
      <c r="B373" s="426">
        <v>2500</v>
      </c>
      <c r="C373" s="1" t="s">
        <v>29</v>
      </c>
      <c r="D373" s="1" t="s">
        <v>17</v>
      </c>
      <c r="E373" s="1" t="s">
        <v>206</v>
      </c>
      <c r="F373" s="47" t="s">
        <v>213</v>
      </c>
      <c r="G373" s="27" t="s">
        <v>214</v>
      </c>
      <c r="H373" s="5">
        <f t="shared" si="18"/>
        <v>-15000</v>
      </c>
      <c r="I373" s="22">
        <v>5</v>
      </c>
      <c r="K373" t="s">
        <v>29</v>
      </c>
      <c r="L373">
        <v>11</v>
      </c>
      <c r="M373" s="2">
        <v>450</v>
      </c>
    </row>
    <row r="374" spans="1:13" s="57" customFormat="1" ht="12.75">
      <c r="A374" s="11"/>
      <c r="B374" s="427">
        <f>SUM(B370:B373)</f>
        <v>15000</v>
      </c>
      <c r="C374" s="11" t="s">
        <v>29</v>
      </c>
      <c r="D374" s="11"/>
      <c r="E374" s="11"/>
      <c r="F374" s="319"/>
      <c r="G374" s="18"/>
      <c r="H374" s="55">
        <v>0</v>
      </c>
      <c r="I374" s="56">
        <f t="shared" si="17"/>
        <v>33.333333333333336</v>
      </c>
      <c r="M374" s="2">
        <v>450</v>
      </c>
    </row>
    <row r="375" spans="2:13" ht="12.75">
      <c r="B375" s="426"/>
      <c r="H375" s="5">
        <f t="shared" si="18"/>
        <v>0</v>
      </c>
      <c r="I375" s="22">
        <f t="shared" si="17"/>
        <v>0</v>
      </c>
      <c r="M375" s="2">
        <v>450</v>
      </c>
    </row>
    <row r="376" spans="2:13" ht="12.75">
      <c r="B376" s="426"/>
      <c r="H376" s="5">
        <f t="shared" si="18"/>
        <v>0</v>
      </c>
      <c r="I376" s="22">
        <f t="shared" si="17"/>
        <v>0</v>
      </c>
      <c r="M376" s="2">
        <v>450</v>
      </c>
    </row>
    <row r="377" spans="2:13" ht="12.75">
      <c r="B377" s="426">
        <v>1800</v>
      </c>
      <c r="C377" s="1" t="s">
        <v>215</v>
      </c>
      <c r="D377" s="12" t="s">
        <v>17</v>
      </c>
      <c r="E377" s="1" t="s">
        <v>216</v>
      </c>
      <c r="F377" s="47" t="s">
        <v>217</v>
      </c>
      <c r="G377" s="27" t="s">
        <v>208</v>
      </c>
      <c r="H377" s="5">
        <f t="shared" si="18"/>
        <v>-1800</v>
      </c>
      <c r="I377" s="22">
        <v>3.6</v>
      </c>
      <c r="K377" s="15" t="s">
        <v>206</v>
      </c>
      <c r="L377">
        <v>11</v>
      </c>
      <c r="M377" s="2">
        <v>450</v>
      </c>
    </row>
    <row r="378" spans="2:13" ht="12.75">
      <c r="B378" s="292">
        <v>2000</v>
      </c>
      <c r="C378" s="12" t="s">
        <v>1255</v>
      </c>
      <c r="D378" s="12" t="s">
        <v>17</v>
      </c>
      <c r="E378" s="1" t="s">
        <v>216</v>
      </c>
      <c r="F378" s="47" t="s">
        <v>219</v>
      </c>
      <c r="G378" s="27" t="s">
        <v>208</v>
      </c>
      <c r="H378" s="5">
        <f t="shared" si="18"/>
        <v>-3800</v>
      </c>
      <c r="I378" s="22">
        <v>20</v>
      </c>
      <c r="K378" s="15" t="s">
        <v>206</v>
      </c>
      <c r="L378">
        <v>11</v>
      </c>
      <c r="M378" s="2">
        <v>450</v>
      </c>
    </row>
    <row r="379" spans="2:13" ht="12.75">
      <c r="B379" s="292">
        <v>1500</v>
      </c>
      <c r="C379" s="1" t="s">
        <v>220</v>
      </c>
      <c r="D379" s="12" t="s">
        <v>17</v>
      </c>
      <c r="E379" s="1" t="s">
        <v>216</v>
      </c>
      <c r="F379" s="47" t="s">
        <v>217</v>
      </c>
      <c r="G379" s="27" t="s">
        <v>210</v>
      </c>
      <c r="H379" s="5">
        <f t="shared" si="18"/>
        <v>-5300</v>
      </c>
      <c r="I379" s="22">
        <v>3</v>
      </c>
      <c r="K379" s="15" t="s">
        <v>206</v>
      </c>
      <c r="L379">
        <v>11</v>
      </c>
      <c r="M379" s="2">
        <v>450</v>
      </c>
    </row>
    <row r="380" spans="2:13" ht="12.75">
      <c r="B380" s="292">
        <v>2000</v>
      </c>
      <c r="C380" s="1" t="s">
        <v>1255</v>
      </c>
      <c r="D380" s="12" t="s">
        <v>17</v>
      </c>
      <c r="E380" s="1" t="s">
        <v>216</v>
      </c>
      <c r="F380" s="47" t="s">
        <v>219</v>
      </c>
      <c r="G380" s="27" t="s">
        <v>210</v>
      </c>
      <c r="H380" s="5">
        <f t="shared" si="18"/>
        <v>-7300</v>
      </c>
      <c r="I380" s="22">
        <v>20</v>
      </c>
      <c r="K380" s="15" t="s">
        <v>206</v>
      </c>
      <c r="L380">
        <v>11</v>
      </c>
      <c r="M380" s="2">
        <v>450</v>
      </c>
    </row>
    <row r="381" spans="2:13" ht="12.75">
      <c r="B381" s="292">
        <v>1800</v>
      </c>
      <c r="C381" s="1" t="s">
        <v>215</v>
      </c>
      <c r="D381" s="12" t="s">
        <v>17</v>
      </c>
      <c r="E381" s="1" t="s">
        <v>216</v>
      </c>
      <c r="F381" s="47" t="s">
        <v>217</v>
      </c>
      <c r="G381" s="27" t="s">
        <v>212</v>
      </c>
      <c r="H381" s="5">
        <f t="shared" si="18"/>
        <v>-9100</v>
      </c>
      <c r="I381" s="22">
        <v>3.6</v>
      </c>
      <c r="K381" s="15" t="s">
        <v>206</v>
      </c>
      <c r="L381">
        <v>11</v>
      </c>
      <c r="M381" s="2">
        <v>450</v>
      </c>
    </row>
    <row r="382" spans="2:13" ht="12.75">
      <c r="B382" s="292">
        <v>2000</v>
      </c>
      <c r="C382" s="1" t="s">
        <v>433</v>
      </c>
      <c r="D382" s="12" t="s">
        <v>17</v>
      </c>
      <c r="E382" s="1" t="s">
        <v>216</v>
      </c>
      <c r="F382" s="47" t="s">
        <v>219</v>
      </c>
      <c r="G382" s="27" t="s">
        <v>212</v>
      </c>
      <c r="H382" s="5">
        <f t="shared" si="18"/>
        <v>-11100</v>
      </c>
      <c r="I382" s="22">
        <v>20</v>
      </c>
      <c r="K382" s="15" t="s">
        <v>206</v>
      </c>
      <c r="L382">
        <v>11</v>
      </c>
      <c r="M382" s="2">
        <v>450</v>
      </c>
    </row>
    <row r="383" spans="2:13" ht="12.75">
      <c r="B383" s="292">
        <v>2000</v>
      </c>
      <c r="C383" s="1" t="s">
        <v>433</v>
      </c>
      <c r="D383" s="12" t="s">
        <v>17</v>
      </c>
      <c r="E383" s="1" t="s">
        <v>216</v>
      </c>
      <c r="F383" s="47" t="s">
        <v>219</v>
      </c>
      <c r="G383" s="27" t="s">
        <v>214</v>
      </c>
      <c r="H383" s="5">
        <f t="shared" si="18"/>
        <v>-13100</v>
      </c>
      <c r="I383" s="22">
        <v>20</v>
      </c>
      <c r="K383" s="15" t="s">
        <v>206</v>
      </c>
      <c r="L383">
        <v>11</v>
      </c>
      <c r="M383" s="2">
        <v>450</v>
      </c>
    </row>
    <row r="384" spans="2:13" ht="12.75">
      <c r="B384" s="292">
        <v>2000</v>
      </c>
      <c r="C384" s="1" t="s">
        <v>433</v>
      </c>
      <c r="D384" s="12" t="s">
        <v>17</v>
      </c>
      <c r="E384" s="1" t="s">
        <v>216</v>
      </c>
      <c r="F384" s="47" t="s">
        <v>219</v>
      </c>
      <c r="G384" s="27" t="s">
        <v>297</v>
      </c>
      <c r="H384" s="5">
        <f>H383-B384</f>
        <v>-15100</v>
      </c>
      <c r="I384" s="22">
        <v>20</v>
      </c>
      <c r="K384" s="15" t="s">
        <v>206</v>
      </c>
      <c r="L384">
        <v>11</v>
      </c>
      <c r="M384" s="2">
        <v>450</v>
      </c>
    </row>
    <row r="385" spans="1:13" s="57" customFormat="1" ht="12.75">
      <c r="A385" s="11"/>
      <c r="B385" s="427">
        <f>SUM(B377:B384)</f>
        <v>15100</v>
      </c>
      <c r="C385" s="11" t="s">
        <v>218</v>
      </c>
      <c r="D385" s="11"/>
      <c r="E385" s="11"/>
      <c r="F385" s="319"/>
      <c r="G385" s="18"/>
      <c r="H385" s="55">
        <v>0</v>
      </c>
      <c r="I385" s="56">
        <f t="shared" si="17"/>
        <v>33.55555555555556</v>
      </c>
      <c r="M385" s="2">
        <v>450</v>
      </c>
    </row>
    <row r="386" spans="2:13" ht="12.75">
      <c r="B386" s="426"/>
      <c r="H386" s="5">
        <f t="shared" si="18"/>
        <v>0</v>
      </c>
      <c r="I386" s="22">
        <f t="shared" si="17"/>
        <v>0</v>
      </c>
      <c r="M386" s="2">
        <v>450</v>
      </c>
    </row>
    <row r="387" spans="2:13" ht="12.75">
      <c r="B387" s="426"/>
      <c r="H387" s="5">
        <f t="shared" si="18"/>
        <v>0</v>
      </c>
      <c r="I387" s="22">
        <f t="shared" si="17"/>
        <v>0</v>
      </c>
      <c r="M387" s="2">
        <v>450</v>
      </c>
    </row>
    <row r="388" spans="2:13" ht="12.75">
      <c r="B388" s="426">
        <v>3500</v>
      </c>
      <c r="C388" s="1" t="s">
        <v>152</v>
      </c>
      <c r="D388" s="12" t="s">
        <v>17</v>
      </c>
      <c r="E388" s="1" t="s">
        <v>1280</v>
      </c>
      <c r="F388" s="47" t="s">
        <v>221</v>
      </c>
      <c r="G388" s="27" t="s">
        <v>208</v>
      </c>
      <c r="H388" s="5">
        <f t="shared" si="18"/>
        <v>-3500</v>
      </c>
      <c r="I388" s="22">
        <f t="shared" si="17"/>
        <v>7.777777777777778</v>
      </c>
      <c r="K388" s="15" t="s">
        <v>206</v>
      </c>
      <c r="L388">
        <v>11</v>
      </c>
      <c r="M388" s="2">
        <v>450</v>
      </c>
    </row>
    <row r="389" spans="2:13" ht="12.75">
      <c r="B389" s="426">
        <v>2000</v>
      </c>
      <c r="C389" s="1" t="s">
        <v>222</v>
      </c>
      <c r="D389" s="12" t="s">
        <v>17</v>
      </c>
      <c r="E389" s="1" t="s">
        <v>1280</v>
      </c>
      <c r="F389" s="47" t="s">
        <v>217</v>
      </c>
      <c r="G389" s="27" t="s">
        <v>208</v>
      </c>
      <c r="H389" s="5">
        <f t="shared" si="18"/>
        <v>-5500</v>
      </c>
      <c r="I389" s="22">
        <f t="shared" si="17"/>
        <v>4.444444444444445</v>
      </c>
      <c r="K389" s="15" t="s">
        <v>206</v>
      </c>
      <c r="L389">
        <v>11</v>
      </c>
      <c r="M389" s="2">
        <v>450</v>
      </c>
    </row>
    <row r="390" spans="2:13" ht="12.75">
      <c r="B390" s="426">
        <v>600</v>
      </c>
      <c r="C390" s="1" t="s">
        <v>223</v>
      </c>
      <c r="D390" s="12" t="s">
        <v>17</v>
      </c>
      <c r="E390" s="1" t="s">
        <v>1280</v>
      </c>
      <c r="F390" s="47" t="s">
        <v>224</v>
      </c>
      <c r="G390" s="27" t="s">
        <v>210</v>
      </c>
      <c r="H390" s="5">
        <f t="shared" si="18"/>
        <v>-6100</v>
      </c>
      <c r="I390" s="22">
        <f t="shared" si="17"/>
        <v>1.3333333333333333</v>
      </c>
      <c r="K390" s="15" t="s">
        <v>206</v>
      </c>
      <c r="L390">
        <v>11</v>
      </c>
      <c r="M390" s="2">
        <v>450</v>
      </c>
    </row>
    <row r="391" spans="2:13" ht="12.75">
      <c r="B391" s="426">
        <v>1000</v>
      </c>
      <c r="C391" s="1" t="s">
        <v>225</v>
      </c>
      <c r="D391" s="12" t="s">
        <v>17</v>
      </c>
      <c r="E391" s="1" t="s">
        <v>1280</v>
      </c>
      <c r="F391" s="47" t="s">
        <v>217</v>
      </c>
      <c r="G391" s="27" t="s">
        <v>210</v>
      </c>
      <c r="H391" s="5">
        <f t="shared" si="18"/>
        <v>-7100</v>
      </c>
      <c r="I391" s="22">
        <f t="shared" si="17"/>
        <v>2.2222222222222223</v>
      </c>
      <c r="K391" s="15" t="s">
        <v>206</v>
      </c>
      <c r="L391">
        <v>11</v>
      </c>
      <c r="M391" s="2">
        <v>450</v>
      </c>
    </row>
    <row r="392" spans="2:13" ht="12.75">
      <c r="B392" s="292">
        <v>3000</v>
      </c>
      <c r="C392" s="1" t="s">
        <v>227</v>
      </c>
      <c r="D392" s="12" t="s">
        <v>17</v>
      </c>
      <c r="E392" s="1" t="s">
        <v>1280</v>
      </c>
      <c r="F392" s="47" t="s">
        <v>217</v>
      </c>
      <c r="G392" s="27" t="s">
        <v>210</v>
      </c>
      <c r="H392" s="5">
        <f t="shared" si="18"/>
        <v>-10100</v>
      </c>
      <c r="I392" s="22">
        <f t="shared" si="17"/>
        <v>6.666666666666667</v>
      </c>
      <c r="K392" s="15" t="s">
        <v>206</v>
      </c>
      <c r="L392">
        <v>11</v>
      </c>
      <c r="M392" s="2">
        <v>450</v>
      </c>
    </row>
    <row r="393" spans="2:13" ht="12.75">
      <c r="B393" s="426">
        <v>1000</v>
      </c>
      <c r="C393" s="1" t="s">
        <v>226</v>
      </c>
      <c r="D393" s="12" t="s">
        <v>17</v>
      </c>
      <c r="E393" s="1" t="s">
        <v>1280</v>
      </c>
      <c r="F393" s="47" t="s">
        <v>217</v>
      </c>
      <c r="G393" s="27" t="s">
        <v>210</v>
      </c>
      <c r="H393" s="5">
        <f t="shared" si="18"/>
        <v>-11100</v>
      </c>
      <c r="I393" s="22">
        <f>+B393/M393</f>
        <v>2.2222222222222223</v>
      </c>
      <c r="K393" s="15" t="s">
        <v>206</v>
      </c>
      <c r="L393">
        <v>11</v>
      </c>
      <c r="M393" s="2">
        <v>450</v>
      </c>
    </row>
    <row r="394" spans="2:13" ht="12.75">
      <c r="B394" s="426">
        <v>600</v>
      </c>
      <c r="C394" s="1" t="s">
        <v>228</v>
      </c>
      <c r="D394" s="12" t="s">
        <v>17</v>
      </c>
      <c r="E394" s="1" t="s">
        <v>1280</v>
      </c>
      <c r="F394" s="47" t="s">
        <v>229</v>
      </c>
      <c r="G394" s="27" t="s">
        <v>210</v>
      </c>
      <c r="H394" s="5">
        <f t="shared" si="18"/>
        <v>-11700</v>
      </c>
      <c r="I394" s="22">
        <f t="shared" si="17"/>
        <v>1.3333333333333333</v>
      </c>
      <c r="K394" s="15" t="s">
        <v>206</v>
      </c>
      <c r="L394">
        <v>11</v>
      </c>
      <c r="M394" s="2">
        <v>450</v>
      </c>
    </row>
    <row r="395" spans="2:13" ht="12.75">
      <c r="B395" s="426">
        <v>1000</v>
      </c>
      <c r="C395" s="1" t="s">
        <v>230</v>
      </c>
      <c r="D395" s="12" t="s">
        <v>17</v>
      </c>
      <c r="E395" s="1" t="s">
        <v>1280</v>
      </c>
      <c r="F395" s="47" t="s">
        <v>217</v>
      </c>
      <c r="G395" s="27" t="s">
        <v>212</v>
      </c>
      <c r="H395" s="5">
        <f t="shared" si="18"/>
        <v>-12700</v>
      </c>
      <c r="I395" s="22">
        <f t="shared" si="17"/>
        <v>2.2222222222222223</v>
      </c>
      <c r="K395" s="15" t="s">
        <v>206</v>
      </c>
      <c r="L395">
        <v>11</v>
      </c>
      <c r="M395" s="2">
        <v>450</v>
      </c>
    </row>
    <row r="396" spans="2:13" ht="12.75">
      <c r="B396" s="292">
        <v>4000</v>
      </c>
      <c r="C396" s="1" t="s">
        <v>232</v>
      </c>
      <c r="D396" s="12" t="s">
        <v>17</v>
      </c>
      <c r="E396" s="1" t="s">
        <v>1280</v>
      </c>
      <c r="F396" s="47" t="s">
        <v>217</v>
      </c>
      <c r="G396" s="27" t="s">
        <v>212</v>
      </c>
      <c r="H396" s="5">
        <f t="shared" si="18"/>
        <v>-16700</v>
      </c>
      <c r="I396" s="22">
        <f t="shared" si="17"/>
        <v>8.88888888888889</v>
      </c>
      <c r="K396" s="15" t="s">
        <v>206</v>
      </c>
      <c r="L396">
        <v>11</v>
      </c>
      <c r="M396" s="2">
        <v>450</v>
      </c>
    </row>
    <row r="397" spans="2:13" ht="12.75">
      <c r="B397" s="426">
        <v>1000</v>
      </c>
      <c r="C397" s="1" t="s">
        <v>231</v>
      </c>
      <c r="D397" s="12" t="s">
        <v>17</v>
      </c>
      <c r="E397" s="1" t="s">
        <v>1280</v>
      </c>
      <c r="F397" s="47" t="s">
        <v>217</v>
      </c>
      <c r="G397" s="27" t="s">
        <v>212</v>
      </c>
      <c r="H397" s="5">
        <f t="shared" si="18"/>
        <v>-17700</v>
      </c>
      <c r="I397" s="22">
        <f>+B397/M397</f>
        <v>2.2222222222222223</v>
      </c>
      <c r="K397" s="15" t="s">
        <v>206</v>
      </c>
      <c r="L397">
        <v>11</v>
      </c>
      <c r="M397" s="2">
        <v>450</v>
      </c>
    </row>
    <row r="398" spans="2:13" ht="12.75">
      <c r="B398" s="426">
        <v>4000</v>
      </c>
      <c r="C398" s="1" t="s">
        <v>233</v>
      </c>
      <c r="D398" s="12" t="s">
        <v>17</v>
      </c>
      <c r="E398" s="1" t="s">
        <v>1280</v>
      </c>
      <c r="F398" s="47" t="s">
        <v>234</v>
      </c>
      <c r="G398" s="27" t="s">
        <v>214</v>
      </c>
      <c r="H398" s="5">
        <f t="shared" si="18"/>
        <v>-21700</v>
      </c>
      <c r="I398" s="22">
        <f t="shared" si="17"/>
        <v>8.88888888888889</v>
      </c>
      <c r="K398" s="15" t="s">
        <v>206</v>
      </c>
      <c r="L398">
        <v>11</v>
      </c>
      <c r="M398" s="2">
        <v>450</v>
      </c>
    </row>
    <row r="399" spans="1:13" s="57" customFormat="1" ht="12.75">
      <c r="A399" s="11"/>
      <c r="B399" s="427">
        <f>SUM(B388:B398)</f>
        <v>21700</v>
      </c>
      <c r="C399" s="11" t="s">
        <v>1276</v>
      </c>
      <c r="D399" s="11"/>
      <c r="E399" s="11"/>
      <c r="F399" s="319"/>
      <c r="G399" s="18"/>
      <c r="H399" s="55">
        <v>0</v>
      </c>
      <c r="I399" s="56">
        <f t="shared" si="17"/>
        <v>48.22222222222222</v>
      </c>
      <c r="M399" s="2">
        <v>450</v>
      </c>
    </row>
    <row r="400" spans="2:13" ht="12.75">
      <c r="B400" s="426"/>
      <c r="H400" s="5">
        <f t="shared" si="18"/>
        <v>0</v>
      </c>
      <c r="I400" s="22">
        <f t="shared" si="17"/>
        <v>0</v>
      </c>
      <c r="M400" s="2">
        <v>450</v>
      </c>
    </row>
    <row r="401" spans="2:13" ht="12.75">
      <c r="B401" s="426"/>
      <c r="H401" s="5">
        <f t="shared" si="18"/>
        <v>0</v>
      </c>
      <c r="I401" s="22">
        <f t="shared" si="17"/>
        <v>0</v>
      </c>
      <c r="M401" s="2">
        <v>450</v>
      </c>
    </row>
    <row r="402" spans="2:13" ht="12.75">
      <c r="B402" s="292">
        <v>3100</v>
      </c>
      <c r="C402" s="1" t="s">
        <v>48</v>
      </c>
      <c r="D402" s="12" t="s">
        <v>17</v>
      </c>
      <c r="E402" s="1" t="s">
        <v>235</v>
      </c>
      <c r="F402" s="47" t="s">
        <v>217</v>
      </c>
      <c r="G402" s="27" t="s">
        <v>208</v>
      </c>
      <c r="H402" s="5">
        <f t="shared" si="18"/>
        <v>-3100</v>
      </c>
      <c r="I402" s="22">
        <v>6.2</v>
      </c>
      <c r="K402" s="15" t="s">
        <v>206</v>
      </c>
      <c r="L402">
        <v>11</v>
      </c>
      <c r="M402" s="2">
        <v>450</v>
      </c>
    </row>
    <row r="403" spans="2:13" ht="12.75">
      <c r="B403" s="292">
        <v>1000</v>
      </c>
      <c r="C403" s="1" t="s">
        <v>48</v>
      </c>
      <c r="D403" s="12" t="s">
        <v>17</v>
      </c>
      <c r="E403" s="1" t="s">
        <v>235</v>
      </c>
      <c r="F403" s="47" t="s">
        <v>236</v>
      </c>
      <c r="G403" s="27" t="s">
        <v>208</v>
      </c>
      <c r="H403" s="5">
        <f t="shared" si="18"/>
        <v>-4100</v>
      </c>
      <c r="I403" s="22">
        <v>10</v>
      </c>
      <c r="K403" s="15" t="s">
        <v>206</v>
      </c>
      <c r="L403">
        <v>11</v>
      </c>
      <c r="M403" s="2">
        <v>450</v>
      </c>
    </row>
    <row r="404" spans="2:13" ht="12.75">
      <c r="B404" s="292">
        <v>1800</v>
      </c>
      <c r="C404" s="1" t="s">
        <v>48</v>
      </c>
      <c r="D404" s="12" t="s">
        <v>17</v>
      </c>
      <c r="E404" s="1" t="s">
        <v>235</v>
      </c>
      <c r="F404" s="47" t="s">
        <v>217</v>
      </c>
      <c r="G404" s="27" t="s">
        <v>210</v>
      </c>
      <c r="H404" s="5">
        <f t="shared" si="18"/>
        <v>-5900</v>
      </c>
      <c r="I404" s="22">
        <v>3.6</v>
      </c>
      <c r="K404" s="15" t="s">
        <v>206</v>
      </c>
      <c r="L404">
        <v>11</v>
      </c>
      <c r="M404" s="2">
        <v>450</v>
      </c>
    </row>
    <row r="405" spans="2:13" ht="12.75">
      <c r="B405" s="292">
        <v>1000</v>
      </c>
      <c r="C405" s="1" t="s">
        <v>48</v>
      </c>
      <c r="D405" s="12" t="s">
        <v>17</v>
      </c>
      <c r="E405" s="1" t="s">
        <v>235</v>
      </c>
      <c r="F405" s="47" t="s">
        <v>236</v>
      </c>
      <c r="G405" s="27" t="s">
        <v>210</v>
      </c>
      <c r="H405" s="5">
        <f t="shared" si="18"/>
        <v>-6900</v>
      </c>
      <c r="I405" s="22">
        <v>10</v>
      </c>
      <c r="K405" s="15" t="s">
        <v>206</v>
      </c>
      <c r="L405">
        <v>11</v>
      </c>
      <c r="M405" s="2">
        <v>450</v>
      </c>
    </row>
    <row r="406" spans="2:13" ht="12.75">
      <c r="B406" s="292">
        <v>3000</v>
      </c>
      <c r="C406" s="1" t="s">
        <v>48</v>
      </c>
      <c r="D406" s="12" t="s">
        <v>17</v>
      </c>
      <c r="E406" s="1" t="s">
        <v>235</v>
      </c>
      <c r="F406" s="47" t="s">
        <v>217</v>
      </c>
      <c r="G406" s="27" t="s">
        <v>210</v>
      </c>
      <c r="H406" s="5">
        <f t="shared" si="18"/>
        <v>-9900</v>
      </c>
      <c r="I406" s="22">
        <v>6</v>
      </c>
      <c r="K406" s="15" t="s">
        <v>206</v>
      </c>
      <c r="L406">
        <v>11</v>
      </c>
      <c r="M406" s="2">
        <v>450</v>
      </c>
    </row>
    <row r="407" spans="2:13" ht="12.75">
      <c r="B407" s="292">
        <v>2000</v>
      </c>
      <c r="C407" s="1" t="s">
        <v>48</v>
      </c>
      <c r="D407" s="12" t="s">
        <v>17</v>
      </c>
      <c r="E407" s="1" t="s">
        <v>235</v>
      </c>
      <c r="F407" s="47" t="s">
        <v>217</v>
      </c>
      <c r="G407" s="27" t="s">
        <v>212</v>
      </c>
      <c r="H407" s="5">
        <f t="shared" si="18"/>
        <v>-11900</v>
      </c>
      <c r="I407" s="22">
        <v>4</v>
      </c>
      <c r="K407" s="15" t="s">
        <v>206</v>
      </c>
      <c r="L407">
        <v>11</v>
      </c>
      <c r="M407" s="2">
        <v>450</v>
      </c>
    </row>
    <row r="408" spans="2:13" ht="12.75">
      <c r="B408" s="292">
        <v>1000</v>
      </c>
      <c r="C408" s="1" t="s">
        <v>48</v>
      </c>
      <c r="D408" s="12" t="s">
        <v>17</v>
      </c>
      <c r="E408" s="1" t="s">
        <v>235</v>
      </c>
      <c r="F408" s="47" t="s">
        <v>236</v>
      </c>
      <c r="G408" s="27" t="s">
        <v>212</v>
      </c>
      <c r="H408" s="5">
        <f t="shared" si="18"/>
        <v>-12900</v>
      </c>
      <c r="I408" s="22">
        <v>10</v>
      </c>
      <c r="K408" s="15" t="s">
        <v>206</v>
      </c>
      <c r="L408">
        <v>11</v>
      </c>
      <c r="M408" s="2">
        <v>450</v>
      </c>
    </row>
    <row r="409" spans="2:13" ht="12.75">
      <c r="B409" s="292">
        <v>1600</v>
      </c>
      <c r="C409" s="1" t="s">
        <v>48</v>
      </c>
      <c r="D409" s="12" t="s">
        <v>17</v>
      </c>
      <c r="E409" s="1" t="s">
        <v>235</v>
      </c>
      <c r="F409" s="47" t="s">
        <v>217</v>
      </c>
      <c r="G409" s="27" t="s">
        <v>212</v>
      </c>
      <c r="H409" s="5">
        <f t="shared" si="18"/>
        <v>-14500</v>
      </c>
      <c r="I409" s="22">
        <v>3.2</v>
      </c>
      <c r="K409" s="15" t="s">
        <v>206</v>
      </c>
      <c r="L409">
        <v>11</v>
      </c>
      <c r="M409" s="2">
        <v>450</v>
      </c>
    </row>
    <row r="410" spans="2:13" ht="12.75">
      <c r="B410" s="292">
        <v>1000</v>
      </c>
      <c r="C410" s="1" t="s">
        <v>48</v>
      </c>
      <c r="D410" s="12" t="s">
        <v>17</v>
      </c>
      <c r="E410" s="1" t="s">
        <v>235</v>
      </c>
      <c r="F410" s="47" t="s">
        <v>236</v>
      </c>
      <c r="G410" s="27" t="s">
        <v>214</v>
      </c>
      <c r="H410" s="5">
        <f t="shared" si="18"/>
        <v>-15500</v>
      </c>
      <c r="I410" s="22">
        <v>10</v>
      </c>
      <c r="K410" s="15" t="s">
        <v>206</v>
      </c>
      <c r="L410">
        <v>11</v>
      </c>
      <c r="M410" s="2">
        <v>450</v>
      </c>
    </row>
    <row r="411" spans="2:13" ht="12.75">
      <c r="B411" s="292">
        <v>1800</v>
      </c>
      <c r="C411" s="1" t="s">
        <v>48</v>
      </c>
      <c r="D411" s="12" t="s">
        <v>17</v>
      </c>
      <c r="E411" s="1" t="s">
        <v>235</v>
      </c>
      <c r="F411" s="47" t="s">
        <v>217</v>
      </c>
      <c r="G411" s="27" t="s">
        <v>214</v>
      </c>
      <c r="H411" s="5">
        <f t="shared" si="18"/>
        <v>-17300</v>
      </c>
      <c r="I411" s="22">
        <v>3.6</v>
      </c>
      <c r="K411" s="15" t="s">
        <v>206</v>
      </c>
      <c r="L411">
        <v>11</v>
      </c>
      <c r="M411" s="2">
        <v>450</v>
      </c>
    </row>
    <row r="412" spans="2:13" ht="12.75">
      <c r="B412" s="292">
        <v>1000</v>
      </c>
      <c r="C412" s="1" t="s">
        <v>48</v>
      </c>
      <c r="D412" s="12" t="s">
        <v>17</v>
      </c>
      <c r="E412" s="1" t="s">
        <v>235</v>
      </c>
      <c r="F412" s="47" t="s">
        <v>236</v>
      </c>
      <c r="G412" s="27" t="s">
        <v>297</v>
      </c>
      <c r="H412" s="5">
        <f t="shared" si="18"/>
        <v>-18300</v>
      </c>
      <c r="I412" s="22">
        <v>10</v>
      </c>
      <c r="K412" s="15" t="s">
        <v>206</v>
      </c>
      <c r="L412">
        <v>11</v>
      </c>
      <c r="M412" s="2">
        <v>450</v>
      </c>
    </row>
    <row r="413" spans="1:13" s="57" customFormat="1" ht="12.75">
      <c r="A413" s="11"/>
      <c r="B413" s="427">
        <f>SUM(B402:B412)</f>
        <v>18300</v>
      </c>
      <c r="C413" s="11"/>
      <c r="D413" s="11"/>
      <c r="E413" s="11" t="s">
        <v>235</v>
      </c>
      <c r="F413" s="319"/>
      <c r="G413" s="18"/>
      <c r="H413" s="55">
        <v>0</v>
      </c>
      <c r="I413" s="56">
        <f aca="true" t="shared" si="19" ref="I413:I469">+B413/M413</f>
        <v>40.666666666666664</v>
      </c>
      <c r="M413" s="2">
        <v>450</v>
      </c>
    </row>
    <row r="414" spans="2:13" ht="12.75">
      <c r="B414" s="426"/>
      <c r="H414" s="5">
        <f t="shared" si="18"/>
        <v>0</v>
      </c>
      <c r="I414" s="22">
        <f t="shared" si="19"/>
        <v>0</v>
      </c>
      <c r="M414" s="2">
        <v>450</v>
      </c>
    </row>
    <row r="415" spans="2:13" ht="12.75">
      <c r="B415" s="426"/>
      <c r="H415" s="5">
        <f t="shared" si="18"/>
        <v>0</v>
      </c>
      <c r="I415" s="22">
        <f t="shared" si="19"/>
        <v>0</v>
      </c>
      <c r="M415" s="2">
        <v>450</v>
      </c>
    </row>
    <row r="416" spans="1:13" ht="12.75">
      <c r="A416" s="12"/>
      <c r="B416" s="292">
        <v>5000</v>
      </c>
      <c r="C416" s="1" t="s">
        <v>51</v>
      </c>
      <c r="D416" s="12" t="s">
        <v>17</v>
      </c>
      <c r="E416" s="1" t="s">
        <v>1280</v>
      </c>
      <c r="F416" s="47" t="s">
        <v>237</v>
      </c>
      <c r="G416" s="27" t="s">
        <v>208</v>
      </c>
      <c r="H416" s="5">
        <f t="shared" si="18"/>
        <v>-5000</v>
      </c>
      <c r="I416" s="22">
        <v>12</v>
      </c>
      <c r="K416" s="15" t="s">
        <v>206</v>
      </c>
      <c r="L416">
        <v>11</v>
      </c>
      <c r="M416" s="2">
        <v>450</v>
      </c>
    </row>
    <row r="417" spans="2:13" ht="12.75">
      <c r="B417" s="426">
        <v>5000</v>
      </c>
      <c r="C417" s="1" t="s">
        <v>51</v>
      </c>
      <c r="D417" s="12" t="s">
        <v>17</v>
      </c>
      <c r="E417" s="1" t="s">
        <v>1280</v>
      </c>
      <c r="F417" s="47" t="s">
        <v>237</v>
      </c>
      <c r="G417" s="27" t="s">
        <v>210</v>
      </c>
      <c r="H417" s="5">
        <f t="shared" si="18"/>
        <v>-10000</v>
      </c>
      <c r="I417" s="22">
        <v>12</v>
      </c>
      <c r="K417" s="15" t="s">
        <v>206</v>
      </c>
      <c r="L417">
        <v>11</v>
      </c>
      <c r="M417" s="2">
        <v>450</v>
      </c>
    </row>
    <row r="418" spans="2:13" ht="12.75">
      <c r="B418" s="426">
        <v>5000</v>
      </c>
      <c r="C418" s="1" t="s">
        <v>51</v>
      </c>
      <c r="D418" s="12" t="s">
        <v>17</v>
      </c>
      <c r="E418" s="1" t="s">
        <v>1280</v>
      </c>
      <c r="F418" s="47" t="s">
        <v>237</v>
      </c>
      <c r="G418" s="27" t="s">
        <v>212</v>
      </c>
      <c r="H418" s="5">
        <f t="shared" si="18"/>
        <v>-15000</v>
      </c>
      <c r="I418" s="22">
        <v>12</v>
      </c>
      <c r="K418" s="15" t="s">
        <v>206</v>
      </c>
      <c r="L418">
        <v>11</v>
      </c>
      <c r="M418" s="2">
        <v>450</v>
      </c>
    </row>
    <row r="419" spans="1:13" s="57" customFormat="1" ht="12.75">
      <c r="A419" s="11"/>
      <c r="B419" s="427">
        <f>SUM(B416:B418)</f>
        <v>15000</v>
      </c>
      <c r="C419" s="11" t="s">
        <v>51</v>
      </c>
      <c r="D419" s="11"/>
      <c r="E419" s="11"/>
      <c r="F419" s="319"/>
      <c r="G419" s="18"/>
      <c r="H419" s="55">
        <v>0</v>
      </c>
      <c r="I419" s="56">
        <f t="shared" si="19"/>
        <v>33.333333333333336</v>
      </c>
      <c r="M419" s="2">
        <v>450</v>
      </c>
    </row>
    <row r="420" spans="2:13" ht="12.75">
      <c r="B420" s="426"/>
      <c r="H420" s="5">
        <f aca="true" t="shared" si="20" ref="H420:H483">H419-B420</f>
        <v>0</v>
      </c>
      <c r="I420" s="22">
        <f t="shared" si="19"/>
        <v>0</v>
      </c>
      <c r="M420" s="2">
        <v>450</v>
      </c>
    </row>
    <row r="421" spans="2:13" ht="12.75">
      <c r="B421" s="426"/>
      <c r="H421" s="5">
        <f t="shared" si="20"/>
        <v>0</v>
      </c>
      <c r="I421" s="22">
        <f t="shared" si="19"/>
        <v>0</v>
      </c>
      <c r="M421" s="2">
        <v>450</v>
      </c>
    </row>
    <row r="422" spans="2:13" ht="12.75">
      <c r="B422" s="426">
        <v>2000</v>
      </c>
      <c r="C422" s="1" t="s">
        <v>53</v>
      </c>
      <c r="D422" s="12" t="s">
        <v>17</v>
      </c>
      <c r="E422" s="1" t="s">
        <v>1280</v>
      </c>
      <c r="F422" s="47" t="s">
        <v>217</v>
      </c>
      <c r="G422" s="27" t="s">
        <v>208</v>
      </c>
      <c r="H422" s="5">
        <f t="shared" si="20"/>
        <v>-2000</v>
      </c>
      <c r="I422" s="22">
        <v>4</v>
      </c>
      <c r="K422" s="15" t="s">
        <v>206</v>
      </c>
      <c r="L422">
        <v>11</v>
      </c>
      <c r="M422" s="2">
        <v>450</v>
      </c>
    </row>
    <row r="423" spans="2:13" ht="12.75">
      <c r="B423" s="426">
        <v>2000</v>
      </c>
      <c r="C423" s="1" t="s">
        <v>53</v>
      </c>
      <c r="D423" s="12" t="s">
        <v>17</v>
      </c>
      <c r="E423" s="1" t="s">
        <v>1280</v>
      </c>
      <c r="F423" s="47" t="s">
        <v>217</v>
      </c>
      <c r="G423" s="27" t="s">
        <v>210</v>
      </c>
      <c r="H423" s="5">
        <f t="shared" si="20"/>
        <v>-4000</v>
      </c>
      <c r="I423" s="22">
        <v>4</v>
      </c>
      <c r="K423" s="15" t="s">
        <v>206</v>
      </c>
      <c r="L423">
        <v>11</v>
      </c>
      <c r="M423" s="2">
        <v>450</v>
      </c>
    </row>
    <row r="424" spans="2:13" ht="12.75">
      <c r="B424" s="426">
        <v>2000</v>
      </c>
      <c r="C424" s="1" t="s">
        <v>53</v>
      </c>
      <c r="D424" s="12" t="s">
        <v>17</v>
      </c>
      <c r="E424" s="1" t="s">
        <v>1280</v>
      </c>
      <c r="F424" s="47" t="s">
        <v>217</v>
      </c>
      <c r="G424" s="27" t="s">
        <v>212</v>
      </c>
      <c r="H424" s="5">
        <f t="shared" si="20"/>
        <v>-6000</v>
      </c>
      <c r="I424" s="22">
        <v>4</v>
      </c>
      <c r="K424" s="15" t="s">
        <v>206</v>
      </c>
      <c r="L424">
        <v>11</v>
      </c>
      <c r="M424" s="2">
        <v>450</v>
      </c>
    </row>
    <row r="425" spans="2:13" ht="12.75">
      <c r="B425" s="426">
        <v>2000</v>
      </c>
      <c r="C425" s="1" t="s">
        <v>53</v>
      </c>
      <c r="D425" s="12" t="s">
        <v>17</v>
      </c>
      <c r="E425" s="1" t="s">
        <v>1280</v>
      </c>
      <c r="F425" s="47" t="s">
        <v>217</v>
      </c>
      <c r="G425" s="27" t="s">
        <v>214</v>
      </c>
      <c r="H425" s="5">
        <f t="shared" si="20"/>
        <v>-8000</v>
      </c>
      <c r="I425" s="22">
        <v>4</v>
      </c>
      <c r="K425" s="15" t="s">
        <v>206</v>
      </c>
      <c r="L425">
        <v>11</v>
      </c>
      <c r="M425" s="2">
        <v>450</v>
      </c>
    </row>
    <row r="426" spans="1:13" s="57" customFormat="1" ht="12.75">
      <c r="A426" s="11"/>
      <c r="B426" s="427">
        <f>SUM(B422:B425)</f>
        <v>8000</v>
      </c>
      <c r="C426" s="11" t="s">
        <v>53</v>
      </c>
      <c r="D426" s="11"/>
      <c r="E426" s="11"/>
      <c r="F426" s="319"/>
      <c r="G426" s="18"/>
      <c r="H426" s="55">
        <v>0</v>
      </c>
      <c r="I426" s="56">
        <f t="shared" si="19"/>
        <v>17.77777777777778</v>
      </c>
      <c r="M426" s="2">
        <v>450</v>
      </c>
    </row>
    <row r="427" spans="2:13" ht="12.75">
      <c r="B427" s="426"/>
      <c r="H427" s="5">
        <f t="shared" si="20"/>
        <v>0</v>
      </c>
      <c r="I427" s="22">
        <f t="shared" si="19"/>
        <v>0</v>
      </c>
      <c r="M427" s="2">
        <v>450</v>
      </c>
    </row>
    <row r="428" spans="2:13" ht="12.75">
      <c r="B428" s="426"/>
      <c r="H428" s="5">
        <f t="shared" si="20"/>
        <v>0</v>
      </c>
      <c r="I428" s="22">
        <f t="shared" si="19"/>
        <v>0</v>
      </c>
      <c r="M428" s="2">
        <v>450</v>
      </c>
    </row>
    <row r="429" spans="2:13" ht="12.75">
      <c r="B429" s="426">
        <v>5000</v>
      </c>
      <c r="C429" s="1" t="s">
        <v>244</v>
      </c>
      <c r="D429" s="12" t="s">
        <v>17</v>
      </c>
      <c r="E429" s="1" t="s">
        <v>239</v>
      </c>
      <c r="F429" s="47" t="s">
        <v>240</v>
      </c>
      <c r="G429" s="27" t="s">
        <v>210</v>
      </c>
      <c r="H429" s="5">
        <f t="shared" si="20"/>
        <v>-5000</v>
      </c>
      <c r="I429" s="22">
        <v>10</v>
      </c>
      <c r="K429" s="15" t="s">
        <v>206</v>
      </c>
      <c r="L429">
        <v>11</v>
      </c>
      <c r="M429" s="2">
        <v>450</v>
      </c>
    </row>
    <row r="430" spans="2:13" ht="12.75">
      <c r="B430" s="426">
        <v>5000</v>
      </c>
      <c r="C430" s="1" t="s">
        <v>244</v>
      </c>
      <c r="D430" s="12" t="s">
        <v>17</v>
      </c>
      <c r="E430" s="1" t="s">
        <v>239</v>
      </c>
      <c r="F430" s="47" t="s">
        <v>241</v>
      </c>
      <c r="G430" s="27" t="s">
        <v>210</v>
      </c>
      <c r="H430" s="5">
        <f t="shared" si="20"/>
        <v>-10000</v>
      </c>
      <c r="I430" s="22">
        <v>10</v>
      </c>
      <c r="K430" s="15" t="s">
        <v>206</v>
      </c>
      <c r="L430">
        <v>11</v>
      </c>
      <c r="M430" s="2">
        <v>450</v>
      </c>
    </row>
    <row r="431" spans="2:13" ht="12.75">
      <c r="B431" s="426">
        <v>5000</v>
      </c>
      <c r="C431" s="1" t="s">
        <v>244</v>
      </c>
      <c r="D431" s="12" t="s">
        <v>17</v>
      </c>
      <c r="E431" s="1" t="s">
        <v>239</v>
      </c>
      <c r="F431" s="47" t="s">
        <v>242</v>
      </c>
      <c r="G431" s="27" t="s">
        <v>210</v>
      </c>
      <c r="H431" s="5">
        <f t="shared" si="20"/>
        <v>-15000</v>
      </c>
      <c r="I431" s="22">
        <v>10</v>
      </c>
      <c r="K431" s="15" t="s">
        <v>206</v>
      </c>
      <c r="L431">
        <v>11</v>
      </c>
      <c r="M431" s="2">
        <v>450</v>
      </c>
    </row>
    <row r="432" spans="2:13" ht="12.75">
      <c r="B432" s="426">
        <v>5000</v>
      </c>
      <c r="C432" s="1" t="s">
        <v>244</v>
      </c>
      <c r="D432" s="12" t="s">
        <v>17</v>
      </c>
      <c r="E432" s="1" t="s">
        <v>239</v>
      </c>
      <c r="F432" s="47" t="s">
        <v>243</v>
      </c>
      <c r="G432" s="27" t="s">
        <v>214</v>
      </c>
      <c r="H432" s="5">
        <f t="shared" si="20"/>
        <v>-20000</v>
      </c>
      <c r="I432" s="22">
        <v>10</v>
      </c>
      <c r="K432" s="15" t="s">
        <v>206</v>
      </c>
      <c r="L432">
        <v>11</v>
      </c>
      <c r="M432" s="2">
        <v>450</v>
      </c>
    </row>
    <row r="433" spans="1:13" s="57" customFormat="1" ht="12.75">
      <c r="A433" s="11"/>
      <c r="B433" s="427">
        <f>SUM(B429:B432)</f>
        <v>20000</v>
      </c>
      <c r="C433" s="11"/>
      <c r="D433" s="11"/>
      <c r="E433" s="11" t="s">
        <v>239</v>
      </c>
      <c r="F433" s="319"/>
      <c r="G433" s="18"/>
      <c r="H433" s="55">
        <v>0</v>
      </c>
      <c r="I433" s="56">
        <f t="shared" si="19"/>
        <v>44.44444444444444</v>
      </c>
      <c r="M433" s="2">
        <v>450</v>
      </c>
    </row>
    <row r="434" spans="2:13" ht="12.75">
      <c r="B434" s="426"/>
      <c r="H434" s="5">
        <f t="shared" si="20"/>
        <v>0</v>
      </c>
      <c r="I434" s="22">
        <f t="shared" si="19"/>
        <v>0</v>
      </c>
      <c r="M434" s="2">
        <v>450</v>
      </c>
    </row>
    <row r="435" spans="2:13" ht="12.75">
      <c r="B435" s="426"/>
      <c r="H435" s="5">
        <f t="shared" si="20"/>
        <v>0</v>
      </c>
      <c r="I435" s="22">
        <f t="shared" si="19"/>
        <v>0</v>
      </c>
      <c r="M435" s="2">
        <v>450</v>
      </c>
    </row>
    <row r="436" spans="2:13" ht="12.75">
      <c r="B436" s="426"/>
      <c r="H436" s="5">
        <f t="shared" si="20"/>
        <v>0</v>
      </c>
      <c r="I436" s="22">
        <f t="shared" si="19"/>
        <v>0</v>
      </c>
      <c r="M436" s="2">
        <v>450</v>
      </c>
    </row>
    <row r="437" spans="2:13" ht="12.75">
      <c r="B437" s="426"/>
      <c r="H437" s="5">
        <f t="shared" si="20"/>
        <v>0</v>
      </c>
      <c r="I437" s="22">
        <f t="shared" si="19"/>
        <v>0</v>
      </c>
      <c r="M437" s="2">
        <v>450</v>
      </c>
    </row>
    <row r="438" spans="1:13" s="57" customFormat="1" ht="12.75">
      <c r="A438" s="11"/>
      <c r="B438" s="427">
        <f>+B442+B449+B453+B458+B463+B468</f>
        <v>24500</v>
      </c>
      <c r="C438" s="52" t="s">
        <v>245</v>
      </c>
      <c r="D438" s="53" t="s">
        <v>432</v>
      </c>
      <c r="E438" s="52" t="s">
        <v>164</v>
      </c>
      <c r="F438" s="324" t="s">
        <v>165</v>
      </c>
      <c r="G438" s="54" t="s">
        <v>111</v>
      </c>
      <c r="H438" s="55"/>
      <c r="I438" s="56">
        <f>+B438/M438</f>
        <v>54.44444444444444</v>
      </c>
      <c r="J438" s="56"/>
      <c r="K438" s="56"/>
      <c r="M438" s="2">
        <v>450</v>
      </c>
    </row>
    <row r="439" spans="2:13" ht="12.75">
      <c r="B439" s="426"/>
      <c r="H439" s="5">
        <f t="shared" si="20"/>
        <v>0</v>
      </c>
      <c r="I439" s="22">
        <f t="shared" si="19"/>
        <v>0</v>
      </c>
      <c r="M439" s="2">
        <v>450</v>
      </c>
    </row>
    <row r="440" spans="2:13" ht="12.75">
      <c r="B440" s="426">
        <v>2500</v>
      </c>
      <c r="C440" s="1" t="s">
        <v>29</v>
      </c>
      <c r="D440" s="1" t="s">
        <v>17</v>
      </c>
      <c r="E440" s="1" t="s">
        <v>76</v>
      </c>
      <c r="F440" s="47" t="s">
        <v>247</v>
      </c>
      <c r="G440" s="27" t="s">
        <v>208</v>
      </c>
      <c r="H440" s="5">
        <f t="shared" si="20"/>
        <v>-2500</v>
      </c>
      <c r="I440" s="22">
        <v>5</v>
      </c>
      <c r="K440" t="s">
        <v>29</v>
      </c>
      <c r="L440">
        <v>12</v>
      </c>
      <c r="M440" s="2">
        <v>450</v>
      </c>
    </row>
    <row r="441" spans="2:13" ht="12.75">
      <c r="B441" s="426">
        <v>2500</v>
      </c>
      <c r="C441" s="1" t="s">
        <v>29</v>
      </c>
      <c r="D441" s="1" t="s">
        <v>17</v>
      </c>
      <c r="E441" s="1" t="s">
        <v>76</v>
      </c>
      <c r="F441" s="47" t="s">
        <v>248</v>
      </c>
      <c r="G441" s="27" t="s">
        <v>210</v>
      </c>
      <c r="H441" s="5">
        <f t="shared" si="20"/>
        <v>-5000</v>
      </c>
      <c r="I441" s="22">
        <v>5</v>
      </c>
      <c r="K441" t="s">
        <v>29</v>
      </c>
      <c r="L441">
        <v>12</v>
      </c>
      <c r="M441" s="2">
        <v>450</v>
      </c>
    </row>
    <row r="442" spans="1:13" s="57" customFormat="1" ht="12.75">
      <c r="A442" s="11"/>
      <c r="B442" s="427">
        <f>SUM(B440:B441)</f>
        <v>5000</v>
      </c>
      <c r="C442" s="11" t="s">
        <v>29</v>
      </c>
      <c r="D442" s="11"/>
      <c r="E442" s="11"/>
      <c r="F442" s="319"/>
      <c r="G442" s="18"/>
      <c r="H442" s="55">
        <v>0</v>
      </c>
      <c r="I442" s="56">
        <f t="shared" si="19"/>
        <v>11.11111111111111</v>
      </c>
      <c r="M442" s="2">
        <v>450</v>
      </c>
    </row>
    <row r="443" spans="2:13" ht="12.75">
      <c r="B443" s="426"/>
      <c r="H443" s="5">
        <f t="shared" si="20"/>
        <v>0</v>
      </c>
      <c r="I443" s="22">
        <f t="shared" si="19"/>
        <v>0</v>
      </c>
      <c r="M443" s="2">
        <v>450</v>
      </c>
    </row>
    <row r="444" spans="2:13" ht="12.75">
      <c r="B444" s="426"/>
      <c r="H444" s="5">
        <f t="shared" si="20"/>
        <v>0</v>
      </c>
      <c r="I444" s="22">
        <f t="shared" si="19"/>
        <v>0</v>
      </c>
      <c r="M444" s="2">
        <v>450</v>
      </c>
    </row>
    <row r="445" spans="2:13" ht="12.75">
      <c r="B445" s="426">
        <v>700</v>
      </c>
      <c r="C445" s="12" t="s">
        <v>1253</v>
      </c>
      <c r="D445" s="12" t="s">
        <v>17</v>
      </c>
      <c r="E445" s="1" t="s">
        <v>38</v>
      </c>
      <c r="F445" s="47" t="s">
        <v>250</v>
      </c>
      <c r="G445" s="27" t="s">
        <v>208</v>
      </c>
      <c r="H445" s="5">
        <f t="shared" si="20"/>
        <v>-700</v>
      </c>
      <c r="I445" s="22">
        <f t="shared" si="19"/>
        <v>1.5555555555555556</v>
      </c>
      <c r="K445" t="s">
        <v>76</v>
      </c>
      <c r="L445">
        <v>12</v>
      </c>
      <c r="M445" s="2">
        <v>450</v>
      </c>
    </row>
    <row r="446" spans="2:13" ht="12.75">
      <c r="B446" s="426">
        <v>700</v>
      </c>
      <c r="C446" s="1" t="s">
        <v>1254</v>
      </c>
      <c r="D446" s="12" t="s">
        <v>17</v>
      </c>
      <c r="E446" s="1" t="s">
        <v>38</v>
      </c>
      <c r="F446" s="47" t="s">
        <v>250</v>
      </c>
      <c r="G446" s="27" t="s">
        <v>208</v>
      </c>
      <c r="H446" s="5">
        <f t="shared" si="20"/>
        <v>-1400</v>
      </c>
      <c r="I446" s="22">
        <f t="shared" si="19"/>
        <v>1.5555555555555556</v>
      </c>
      <c r="K446" t="s">
        <v>76</v>
      </c>
      <c r="L446">
        <v>12</v>
      </c>
      <c r="M446" s="2">
        <v>450</v>
      </c>
    </row>
    <row r="447" spans="2:13" ht="12.75">
      <c r="B447" s="426">
        <v>1000</v>
      </c>
      <c r="C447" s="1" t="s">
        <v>251</v>
      </c>
      <c r="D447" s="12" t="s">
        <v>17</v>
      </c>
      <c r="E447" s="1" t="s">
        <v>38</v>
      </c>
      <c r="F447" s="47" t="s">
        <v>250</v>
      </c>
      <c r="G447" s="27" t="s">
        <v>210</v>
      </c>
      <c r="H447" s="5">
        <f t="shared" si="20"/>
        <v>-2400</v>
      </c>
      <c r="I447" s="22">
        <f t="shared" si="19"/>
        <v>2.2222222222222223</v>
      </c>
      <c r="K447" t="s">
        <v>76</v>
      </c>
      <c r="L447">
        <v>12</v>
      </c>
      <c r="M447" s="2">
        <v>450</v>
      </c>
    </row>
    <row r="448" spans="2:13" ht="12.75">
      <c r="B448" s="426">
        <v>1000</v>
      </c>
      <c r="C448" s="1" t="s">
        <v>198</v>
      </c>
      <c r="D448" s="12" t="s">
        <v>17</v>
      </c>
      <c r="E448" s="1" t="s">
        <v>38</v>
      </c>
      <c r="F448" s="47" t="s">
        <v>250</v>
      </c>
      <c r="G448" s="27" t="s">
        <v>210</v>
      </c>
      <c r="H448" s="5">
        <f t="shared" si="20"/>
        <v>-3400</v>
      </c>
      <c r="I448" s="22">
        <f t="shared" si="19"/>
        <v>2.2222222222222223</v>
      </c>
      <c r="K448" t="s">
        <v>76</v>
      </c>
      <c r="L448">
        <v>12</v>
      </c>
      <c r="M448" s="2">
        <v>450</v>
      </c>
    </row>
    <row r="449" spans="1:13" s="57" customFormat="1" ht="12.75">
      <c r="A449" s="11"/>
      <c r="B449" s="427">
        <f>SUM(B445:B448)</f>
        <v>3400</v>
      </c>
      <c r="C449" s="11" t="s">
        <v>1276</v>
      </c>
      <c r="D449" s="11"/>
      <c r="E449" s="11"/>
      <c r="F449" s="319"/>
      <c r="G449" s="18"/>
      <c r="H449" s="55">
        <v>0</v>
      </c>
      <c r="I449" s="56">
        <f t="shared" si="19"/>
        <v>7.555555555555555</v>
      </c>
      <c r="M449" s="2">
        <v>450</v>
      </c>
    </row>
    <row r="450" spans="2:13" ht="12.75">
      <c r="B450" s="426"/>
      <c r="H450" s="5">
        <f t="shared" si="20"/>
        <v>0</v>
      </c>
      <c r="I450" s="22">
        <f t="shared" si="19"/>
        <v>0</v>
      </c>
      <c r="M450" s="2">
        <v>450</v>
      </c>
    </row>
    <row r="451" spans="2:13" ht="12.75">
      <c r="B451" s="426"/>
      <c r="H451" s="5">
        <f t="shared" si="20"/>
        <v>0</v>
      </c>
      <c r="I451" s="22">
        <f t="shared" si="19"/>
        <v>0</v>
      </c>
      <c r="M451" s="2">
        <v>450</v>
      </c>
    </row>
    <row r="452" spans="2:13" ht="12.75">
      <c r="B452" s="426">
        <v>600</v>
      </c>
      <c r="C452" s="1" t="s">
        <v>48</v>
      </c>
      <c r="D452" s="12" t="s">
        <v>17</v>
      </c>
      <c r="E452" s="1" t="s">
        <v>235</v>
      </c>
      <c r="F452" s="47" t="s">
        <v>250</v>
      </c>
      <c r="G452" s="27" t="s">
        <v>208</v>
      </c>
      <c r="H452" s="5">
        <f t="shared" si="20"/>
        <v>-600</v>
      </c>
      <c r="I452" s="22">
        <f t="shared" si="19"/>
        <v>1.3333333333333333</v>
      </c>
      <c r="K452" t="s">
        <v>76</v>
      </c>
      <c r="L452">
        <v>12</v>
      </c>
      <c r="M452" s="2">
        <v>450</v>
      </c>
    </row>
    <row r="453" spans="1:13" s="57" customFormat="1" ht="12.75">
      <c r="A453" s="11"/>
      <c r="B453" s="427">
        <f>SUM(B452)</f>
        <v>600</v>
      </c>
      <c r="C453" s="11"/>
      <c r="D453" s="11"/>
      <c r="E453" s="11" t="s">
        <v>235</v>
      </c>
      <c r="F453" s="319"/>
      <c r="G453" s="18"/>
      <c r="H453" s="55">
        <v>0</v>
      </c>
      <c r="I453" s="56">
        <f t="shared" si="19"/>
        <v>1.3333333333333333</v>
      </c>
      <c r="M453" s="2">
        <v>450</v>
      </c>
    </row>
    <row r="454" spans="2:13" ht="12.75">
      <c r="B454" s="426"/>
      <c r="H454" s="5">
        <f t="shared" si="20"/>
        <v>0</v>
      </c>
      <c r="I454" s="22">
        <f t="shared" si="19"/>
        <v>0</v>
      </c>
      <c r="M454" s="2">
        <v>450</v>
      </c>
    </row>
    <row r="455" spans="2:13" ht="12.75">
      <c r="B455" s="426"/>
      <c r="H455" s="5">
        <f t="shared" si="20"/>
        <v>0</v>
      </c>
      <c r="I455" s="22">
        <f t="shared" si="19"/>
        <v>0</v>
      </c>
      <c r="M455" s="2">
        <v>450</v>
      </c>
    </row>
    <row r="456" spans="1:13" s="15" customFormat="1" ht="12.75">
      <c r="A456" s="12"/>
      <c r="B456" s="292">
        <v>5000</v>
      </c>
      <c r="C456" s="12" t="s">
        <v>51</v>
      </c>
      <c r="D456" s="12" t="s">
        <v>17</v>
      </c>
      <c r="E456" s="12" t="s">
        <v>38</v>
      </c>
      <c r="F456" s="72" t="s">
        <v>249</v>
      </c>
      <c r="G456" s="29" t="s">
        <v>208</v>
      </c>
      <c r="H456" s="28">
        <f t="shared" si="20"/>
        <v>-5000</v>
      </c>
      <c r="I456" s="65">
        <v>10</v>
      </c>
      <c r="K456" s="15" t="s">
        <v>76</v>
      </c>
      <c r="L456" s="15">
        <v>12</v>
      </c>
      <c r="M456" s="2">
        <v>450</v>
      </c>
    </row>
    <row r="457" spans="1:13" s="15" customFormat="1" ht="12.75">
      <c r="A457" s="12"/>
      <c r="B457" s="292">
        <v>5000</v>
      </c>
      <c r="C457" s="12" t="s">
        <v>51</v>
      </c>
      <c r="D457" s="12" t="s">
        <v>17</v>
      </c>
      <c r="E457" s="12" t="s">
        <v>38</v>
      </c>
      <c r="F457" s="72" t="s">
        <v>249</v>
      </c>
      <c r="G457" s="29" t="s">
        <v>210</v>
      </c>
      <c r="H457" s="28">
        <f t="shared" si="20"/>
        <v>-10000</v>
      </c>
      <c r="I457" s="65">
        <v>10</v>
      </c>
      <c r="K457" s="15" t="s">
        <v>76</v>
      </c>
      <c r="L457" s="15">
        <v>12</v>
      </c>
      <c r="M457" s="2">
        <v>450</v>
      </c>
    </row>
    <row r="458" spans="1:13" s="57" customFormat="1" ht="12.75">
      <c r="A458" s="11"/>
      <c r="B458" s="427">
        <f>SUM(B456:B457)</f>
        <v>10000</v>
      </c>
      <c r="C458" s="11" t="s">
        <v>51</v>
      </c>
      <c r="D458" s="11"/>
      <c r="E458" s="11"/>
      <c r="F458" s="319"/>
      <c r="G458" s="18"/>
      <c r="H458" s="55">
        <v>0</v>
      </c>
      <c r="I458" s="56">
        <f t="shared" si="19"/>
        <v>22.22222222222222</v>
      </c>
      <c r="M458" s="2">
        <v>450</v>
      </c>
    </row>
    <row r="459" spans="2:13" ht="12.75">
      <c r="B459" s="426"/>
      <c r="H459" s="5">
        <f t="shared" si="20"/>
        <v>0</v>
      </c>
      <c r="I459" s="22">
        <f t="shared" si="19"/>
        <v>0</v>
      </c>
      <c r="M459" s="2">
        <v>450</v>
      </c>
    </row>
    <row r="460" spans="2:13" ht="12.75">
      <c r="B460" s="426"/>
      <c r="H460" s="5">
        <f t="shared" si="20"/>
        <v>0</v>
      </c>
      <c r="I460" s="22">
        <f t="shared" si="19"/>
        <v>0</v>
      </c>
      <c r="M460" s="2">
        <v>450</v>
      </c>
    </row>
    <row r="461" spans="2:13" ht="12.75">
      <c r="B461" s="426">
        <v>2000</v>
      </c>
      <c r="C461" s="1" t="s">
        <v>53</v>
      </c>
      <c r="D461" s="12" t="s">
        <v>17</v>
      </c>
      <c r="E461" s="1" t="s">
        <v>38</v>
      </c>
      <c r="F461" s="47" t="s">
        <v>250</v>
      </c>
      <c r="G461" s="27" t="s">
        <v>208</v>
      </c>
      <c r="H461" s="5">
        <f t="shared" si="20"/>
        <v>-2000</v>
      </c>
      <c r="I461" s="22">
        <v>4</v>
      </c>
      <c r="K461" t="s">
        <v>76</v>
      </c>
      <c r="L461">
        <v>12</v>
      </c>
      <c r="M461" s="2">
        <v>450</v>
      </c>
    </row>
    <row r="462" spans="2:13" ht="12.75">
      <c r="B462" s="426">
        <v>2000</v>
      </c>
      <c r="C462" s="1" t="s">
        <v>53</v>
      </c>
      <c r="D462" s="12" t="s">
        <v>17</v>
      </c>
      <c r="E462" s="1" t="s">
        <v>38</v>
      </c>
      <c r="F462" s="47" t="s">
        <v>250</v>
      </c>
      <c r="G462" s="27" t="s">
        <v>210</v>
      </c>
      <c r="H462" s="5">
        <f t="shared" si="20"/>
        <v>-4000</v>
      </c>
      <c r="I462" s="22">
        <v>4</v>
      </c>
      <c r="K462" t="s">
        <v>76</v>
      </c>
      <c r="L462">
        <v>12</v>
      </c>
      <c r="M462" s="2">
        <v>450</v>
      </c>
    </row>
    <row r="463" spans="1:13" s="57" customFormat="1" ht="12.75">
      <c r="A463" s="11"/>
      <c r="B463" s="427">
        <f>SUM(B461:B462)</f>
        <v>4000</v>
      </c>
      <c r="C463" s="11" t="s">
        <v>53</v>
      </c>
      <c r="D463" s="11"/>
      <c r="E463" s="11"/>
      <c r="F463" s="319"/>
      <c r="G463" s="18"/>
      <c r="H463" s="55">
        <v>0</v>
      </c>
      <c r="I463" s="56">
        <f t="shared" si="19"/>
        <v>8.88888888888889</v>
      </c>
      <c r="M463" s="2">
        <v>450</v>
      </c>
    </row>
    <row r="464" spans="2:13" ht="12.75">
      <c r="B464" s="426"/>
      <c r="H464" s="5">
        <f t="shared" si="20"/>
        <v>0</v>
      </c>
      <c r="I464" s="22">
        <f t="shared" si="19"/>
        <v>0</v>
      </c>
      <c r="M464" s="2">
        <v>450</v>
      </c>
    </row>
    <row r="465" spans="2:13" ht="12.75">
      <c r="B465" s="426"/>
      <c r="H465" s="5">
        <f t="shared" si="20"/>
        <v>0</v>
      </c>
      <c r="I465" s="22">
        <f t="shared" si="19"/>
        <v>0</v>
      </c>
      <c r="M465" s="2">
        <v>450</v>
      </c>
    </row>
    <row r="466" spans="2:13" ht="12.75">
      <c r="B466" s="426">
        <v>500</v>
      </c>
      <c r="C466" s="1" t="s">
        <v>54</v>
      </c>
      <c r="D466" s="12" t="s">
        <v>17</v>
      </c>
      <c r="E466" s="1" t="s">
        <v>55</v>
      </c>
      <c r="F466" s="47" t="s">
        <v>250</v>
      </c>
      <c r="G466" s="27" t="s">
        <v>208</v>
      </c>
      <c r="H466" s="5">
        <f t="shared" si="20"/>
        <v>-500</v>
      </c>
      <c r="I466" s="22">
        <v>1</v>
      </c>
      <c r="K466" t="s">
        <v>76</v>
      </c>
      <c r="L466">
        <v>12</v>
      </c>
      <c r="M466" s="2">
        <v>450</v>
      </c>
    </row>
    <row r="467" spans="2:13" ht="12.75">
      <c r="B467" s="426">
        <v>1000</v>
      </c>
      <c r="C467" s="1" t="s">
        <v>54</v>
      </c>
      <c r="D467" s="12" t="s">
        <v>17</v>
      </c>
      <c r="E467" s="1" t="s">
        <v>55</v>
      </c>
      <c r="F467" s="47" t="s">
        <v>250</v>
      </c>
      <c r="G467" s="27" t="s">
        <v>210</v>
      </c>
      <c r="H467" s="5">
        <f t="shared" si="20"/>
        <v>-1500</v>
      </c>
      <c r="I467" s="22">
        <v>2</v>
      </c>
      <c r="K467" t="s">
        <v>76</v>
      </c>
      <c r="L467">
        <v>12</v>
      </c>
      <c r="M467" s="2">
        <v>450</v>
      </c>
    </row>
    <row r="468" spans="1:13" s="57" customFormat="1" ht="12.75">
      <c r="A468" s="11"/>
      <c r="B468" s="427">
        <f>SUM(B466:B467)</f>
        <v>1500</v>
      </c>
      <c r="C468" s="11"/>
      <c r="D468" s="11"/>
      <c r="E468" s="11" t="s">
        <v>55</v>
      </c>
      <c r="F468" s="319"/>
      <c r="G468" s="18"/>
      <c r="H468" s="55">
        <v>0</v>
      </c>
      <c r="I468" s="56">
        <f t="shared" si="19"/>
        <v>3.3333333333333335</v>
      </c>
      <c r="M468" s="2">
        <v>450</v>
      </c>
    </row>
    <row r="469" spans="2:13" ht="12.75">
      <c r="B469" s="426"/>
      <c r="H469" s="5">
        <f t="shared" si="20"/>
        <v>0</v>
      </c>
      <c r="I469" s="22">
        <f t="shared" si="19"/>
        <v>0</v>
      </c>
      <c r="M469" s="2">
        <v>450</v>
      </c>
    </row>
    <row r="470" spans="2:13" ht="12.75">
      <c r="B470" s="426"/>
      <c r="H470" s="5">
        <f t="shared" si="20"/>
        <v>0</v>
      </c>
      <c r="I470" s="22">
        <f>+B470/M470</f>
        <v>0</v>
      </c>
      <c r="M470" s="2">
        <v>450</v>
      </c>
    </row>
    <row r="471" spans="2:13" ht="12.75">
      <c r="B471" s="426"/>
      <c r="H471" s="5">
        <f t="shared" si="20"/>
        <v>0</v>
      </c>
      <c r="I471" s="22">
        <f>+B471/M471</f>
        <v>0</v>
      </c>
      <c r="M471" s="2">
        <v>450</v>
      </c>
    </row>
    <row r="472" spans="2:13" ht="12.75">
      <c r="B472" s="426"/>
      <c r="H472" s="5">
        <f t="shared" si="20"/>
        <v>0</v>
      </c>
      <c r="I472" s="22">
        <f>+B472/M472</f>
        <v>0</v>
      </c>
      <c r="M472" s="2">
        <v>450</v>
      </c>
    </row>
    <row r="473" spans="1:13" s="57" customFormat="1" ht="12.75">
      <c r="A473" s="11"/>
      <c r="B473" s="427">
        <f>+B478+B487+B494+B500+B506+B512</f>
        <v>38850</v>
      </c>
      <c r="C473" s="52" t="s">
        <v>252</v>
      </c>
      <c r="D473" s="53" t="s">
        <v>277</v>
      </c>
      <c r="E473" s="52" t="s">
        <v>253</v>
      </c>
      <c r="F473" s="324" t="s">
        <v>254</v>
      </c>
      <c r="G473" s="54" t="s">
        <v>111</v>
      </c>
      <c r="H473" s="55"/>
      <c r="I473" s="56">
        <f>+B473/M473</f>
        <v>86.33333333333333</v>
      </c>
      <c r="J473" s="56"/>
      <c r="K473" s="56"/>
      <c r="M473" s="2">
        <v>450</v>
      </c>
    </row>
    <row r="474" spans="2:13" ht="12.75">
      <c r="B474" s="426"/>
      <c r="H474" s="5">
        <f t="shared" si="20"/>
        <v>0</v>
      </c>
      <c r="I474" s="22">
        <f>+B474/M474</f>
        <v>0</v>
      </c>
      <c r="M474" s="2">
        <v>450</v>
      </c>
    </row>
    <row r="475" spans="2:13" ht="12.75">
      <c r="B475" s="426">
        <v>2500</v>
      </c>
      <c r="C475" s="1" t="s">
        <v>29</v>
      </c>
      <c r="D475" s="1" t="s">
        <v>17</v>
      </c>
      <c r="E475" s="1" t="s">
        <v>30</v>
      </c>
      <c r="F475" s="47" t="s">
        <v>255</v>
      </c>
      <c r="G475" s="27" t="s">
        <v>208</v>
      </c>
      <c r="H475" s="5">
        <f t="shared" si="20"/>
        <v>-2500</v>
      </c>
      <c r="I475" s="22">
        <v>5</v>
      </c>
      <c r="K475" t="s">
        <v>29</v>
      </c>
      <c r="L475">
        <v>13</v>
      </c>
      <c r="M475" s="2">
        <v>450</v>
      </c>
    </row>
    <row r="476" spans="2:13" ht="12.75">
      <c r="B476" s="426">
        <v>3000</v>
      </c>
      <c r="C476" s="1" t="s">
        <v>29</v>
      </c>
      <c r="D476" s="1" t="s">
        <v>17</v>
      </c>
      <c r="E476" s="1" t="s">
        <v>30</v>
      </c>
      <c r="F476" s="47" t="s">
        <v>256</v>
      </c>
      <c r="G476" s="27" t="s">
        <v>210</v>
      </c>
      <c r="H476" s="5">
        <f t="shared" si="20"/>
        <v>-5500</v>
      </c>
      <c r="I476" s="22">
        <v>6</v>
      </c>
      <c r="K476" t="s">
        <v>29</v>
      </c>
      <c r="L476">
        <v>13</v>
      </c>
      <c r="M476" s="2">
        <v>450</v>
      </c>
    </row>
    <row r="477" spans="2:13" ht="12.75">
      <c r="B477" s="426">
        <v>3000</v>
      </c>
      <c r="C477" s="1" t="s">
        <v>29</v>
      </c>
      <c r="D477" s="1" t="s">
        <v>17</v>
      </c>
      <c r="E477" s="1" t="s">
        <v>30</v>
      </c>
      <c r="F477" s="47" t="s">
        <v>257</v>
      </c>
      <c r="G477" s="27" t="s">
        <v>212</v>
      </c>
      <c r="H477" s="5">
        <f t="shared" si="20"/>
        <v>-8500</v>
      </c>
      <c r="I477" s="22">
        <v>6</v>
      </c>
      <c r="K477" t="s">
        <v>29</v>
      </c>
      <c r="L477">
        <v>13</v>
      </c>
      <c r="M477" s="2">
        <v>450</v>
      </c>
    </row>
    <row r="478" spans="1:13" s="57" customFormat="1" ht="12.75">
      <c r="A478" s="11"/>
      <c r="B478" s="427">
        <f>SUM(B475:B477)</f>
        <v>8500</v>
      </c>
      <c r="C478" s="11" t="s">
        <v>29</v>
      </c>
      <c r="D478" s="11"/>
      <c r="E478" s="11"/>
      <c r="F478" s="319"/>
      <c r="G478" s="18"/>
      <c r="H478" s="55">
        <v>0</v>
      </c>
      <c r="I478" s="56">
        <f aca="true" t="shared" si="21" ref="I478:I489">+B478/M478</f>
        <v>18.88888888888889</v>
      </c>
      <c r="M478" s="2">
        <v>450</v>
      </c>
    </row>
    <row r="479" spans="2:13" ht="12.75">
      <c r="B479" s="426"/>
      <c r="H479" s="5">
        <f t="shared" si="20"/>
        <v>0</v>
      </c>
      <c r="I479" s="22">
        <f t="shared" si="21"/>
        <v>0</v>
      </c>
      <c r="M479" s="2">
        <v>450</v>
      </c>
    </row>
    <row r="480" spans="2:13" ht="12.75">
      <c r="B480" s="426"/>
      <c r="H480" s="5">
        <f t="shared" si="20"/>
        <v>0</v>
      </c>
      <c r="I480" s="22">
        <f t="shared" si="21"/>
        <v>0</v>
      </c>
      <c r="M480" s="2">
        <v>450</v>
      </c>
    </row>
    <row r="481" spans="1:13" ht="12.75">
      <c r="A481" s="12"/>
      <c r="B481" s="292">
        <v>2000</v>
      </c>
      <c r="C481" s="12" t="s">
        <v>258</v>
      </c>
      <c r="D481" s="12" t="s">
        <v>27</v>
      </c>
      <c r="E481" s="12" t="s">
        <v>38</v>
      </c>
      <c r="F481" s="72" t="s">
        <v>259</v>
      </c>
      <c r="G481" s="29" t="s">
        <v>208</v>
      </c>
      <c r="H481" s="5">
        <f t="shared" si="20"/>
        <v>-2000</v>
      </c>
      <c r="I481" s="65">
        <f t="shared" si="21"/>
        <v>4.444444444444445</v>
      </c>
      <c r="J481" s="15"/>
      <c r="K481" s="15" t="s">
        <v>30</v>
      </c>
      <c r="L481" s="15">
        <v>13</v>
      </c>
      <c r="M481" s="2">
        <v>450</v>
      </c>
    </row>
    <row r="482" spans="2:13" ht="12.75">
      <c r="B482" s="426">
        <v>3000</v>
      </c>
      <c r="C482" s="1" t="s">
        <v>260</v>
      </c>
      <c r="D482" s="12" t="s">
        <v>27</v>
      </c>
      <c r="E482" s="1" t="s">
        <v>38</v>
      </c>
      <c r="F482" s="47" t="s">
        <v>261</v>
      </c>
      <c r="G482" s="27" t="s">
        <v>208</v>
      </c>
      <c r="H482" s="5">
        <f t="shared" si="20"/>
        <v>-5000</v>
      </c>
      <c r="I482" s="22">
        <f t="shared" si="21"/>
        <v>6.666666666666667</v>
      </c>
      <c r="K482" t="s">
        <v>30</v>
      </c>
      <c r="L482">
        <v>13</v>
      </c>
      <c r="M482" s="2">
        <v>450</v>
      </c>
    </row>
    <row r="483" spans="2:13" ht="12.75">
      <c r="B483" s="426">
        <v>1000</v>
      </c>
      <c r="C483" s="1" t="s">
        <v>262</v>
      </c>
      <c r="D483" s="12" t="s">
        <v>27</v>
      </c>
      <c r="E483" s="1" t="s">
        <v>38</v>
      </c>
      <c r="F483" s="47" t="s">
        <v>261</v>
      </c>
      <c r="G483" s="27" t="s">
        <v>210</v>
      </c>
      <c r="H483" s="5">
        <f t="shared" si="20"/>
        <v>-6000</v>
      </c>
      <c r="I483" s="22">
        <f t="shared" si="21"/>
        <v>2.2222222222222223</v>
      </c>
      <c r="K483" t="s">
        <v>30</v>
      </c>
      <c r="L483">
        <v>13</v>
      </c>
      <c r="M483" s="2">
        <v>450</v>
      </c>
    </row>
    <row r="484" spans="2:13" ht="12.75">
      <c r="B484" s="426">
        <v>1000</v>
      </c>
      <c r="C484" s="1" t="s">
        <v>263</v>
      </c>
      <c r="D484" s="12" t="s">
        <v>27</v>
      </c>
      <c r="E484" s="1" t="s">
        <v>38</v>
      </c>
      <c r="F484" s="47" t="s">
        <v>261</v>
      </c>
      <c r="G484" s="27" t="s">
        <v>210</v>
      </c>
      <c r="H484" s="5">
        <f>H483-B484</f>
        <v>-7000</v>
      </c>
      <c r="I484" s="22">
        <f t="shared" si="21"/>
        <v>2.2222222222222223</v>
      </c>
      <c r="K484" t="s">
        <v>30</v>
      </c>
      <c r="L484">
        <v>13</v>
      </c>
      <c r="M484" s="2">
        <v>450</v>
      </c>
    </row>
    <row r="485" spans="2:13" ht="12.75">
      <c r="B485" s="426">
        <v>500</v>
      </c>
      <c r="C485" s="1" t="s">
        <v>264</v>
      </c>
      <c r="D485" s="12" t="s">
        <v>27</v>
      </c>
      <c r="E485" s="1" t="s">
        <v>38</v>
      </c>
      <c r="F485" s="47" t="s">
        <v>261</v>
      </c>
      <c r="G485" s="27" t="s">
        <v>212</v>
      </c>
      <c r="H485" s="5">
        <f>H484-B485</f>
        <v>-7500</v>
      </c>
      <c r="I485" s="22">
        <f t="shared" si="21"/>
        <v>1.1111111111111112</v>
      </c>
      <c r="K485" t="s">
        <v>30</v>
      </c>
      <c r="L485">
        <v>13</v>
      </c>
      <c r="M485" s="2">
        <v>450</v>
      </c>
    </row>
    <row r="486" spans="2:13" ht="12.75">
      <c r="B486" s="426">
        <v>500</v>
      </c>
      <c r="C486" s="1" t="s">
        <v>265</v>
      </c>
      <c r="D486" s="12" t="s">
        <v>27</v>
      </c>
      <c r="E486" s="1" t="s">
        <v>38</v>
      </c>
      <c r="F486" s="47" t="s">
        <v>261</v>
      </c>
      <c r="G486" s="27" t="s">
        <v>212</v>
      </c>
      <c r="H486" s="5">
        <f>H485-B486</f>
        <v>-8000</v>
      </c>
      <c r="I486" s="22">
        <f t="shared" si="21"/>
        <v>1.1111111111111112</v>
      </c>
      <c r="K486" t="s">
        <v>30</v>
      </c>
      <c r="L486">
        <v>13</v>
      </c>
      <c r="M486" s="2">
        <v>450</v>
      </c>
    </row>
    <row r="487" spans="1:13" s="57" customFormat="1" ht="12.75">
      <c r="A487" s="11"/>
      <c r="B487" s="427">
        <f>SUM(B481:B486)</f>
        <v>8000</v>
      </c>
      <c r="C487" s="11" t="s">
        <v>1276</v>
      </c>
      <c r="D487" s="11"/>
      <c r="E487" s="11"/>
      <c r="F487" s="319"/>
      <c r="G487" s="18"/>
      <c r="H487" s="55">
        <v>0</v>
      </c>
      <c r="I487" s="56">
        <f t="shared" si="21"/>
        <v>17.77777777777778</v>
      </c>
      <c r="M487" s="2">
        <v>450</v>
      </c>
    </row>
    <row r="488" spans="2:13" ht="12.75">
      <c r="B488" s="426"/>
      <c r="H488" s="5">
        <f aca="true" t="shared" si="22" ref="H488:H493">H487-B488</f>
        <v>0</v>
      </c>
      <c r="I488" s="22">
        <f t="shared" si="21"/>
        <v>0</v>
      </c>
      <c r="M488" s="2">
        <v>450</v>
      </c>
    </row>
    <row r="489" spans="2:13" ht="12.75">
      <c r="B489" s="426"/>
      <c r="H489" s="5">
        <f t="shared" si="22"/>
        <v>0</v>
      </c>
      <c r="I489" s="22">
        <f t="shared" si="21"/>
        <v>0</v>
      </c>
      <c r="M489" s="2">
        <v>450</v>
      </c>
    </row>
    <row r="490" spans="1:13" ht="12.75">
      <c r="A490" s="12"/>
      <c r="B490" s="292">
        <v>800</v>
      </c>
      <c r="C490" s="12" t="s">
        <v>48</v>
      </c>
      <c r="D490" s="12" t="s">
        <v>27</v>
      </c>
      <c r="E490" s="12" t="s">
        <v>49</v>
      </c>
      <c r="F490" s="72" t="s">
        <v>261</v>
      </c>
      <c r="G490" s="29" t="s">
        <v>187</v>
      </c>
      <c r="H490" s="5">
        <f t="shared" si="22"/>
        <v>-800</v>
      </c>
      <c r="I490" s="65">
        <v>1.6</v>
      </c>
      <c r="J490" s="15"/>
      <c r="K490" s="15" t="s">
        <v>30</v>
      </c>
      <c r="L490" s="15">
        <v>13</v>
      </c>
      <c r="M490" s="2">
        <v>450</v>
      </c>
    </row>
    <row r="491" spans="2:13" ht="12.75">
      <c r="B491" s="426">
        <v>1000</v>
      </c>
      <c r="C491" s="1" t="s">
        <v>48</v>
      </c>
      <c r="D491" s="12" t="s">
        <v>27</v>
      </c>
      <c r="E491" s="1" t="s">
        <v>49</v>
      </c>
      <c r="F491" s="47" t="s">
        <v>261</v>
      </c>
      <c r="G491" s="27" t="s">
        <v>208</v>
      </c>
      <c r="H491" s="5">
        <f t="shared" si="22"/>
        <v>-1800</v>
      </c>
      <c r="I491" s="22">
        <v>2</v>
      </c>
      <c r="K491" t="s">
        <v>30</v>
      </c>
      <c r="L491">
        <v>13</v>
      </c>
      <c r="M491" s="2">
        <v>450</v>
      </c>
    </row>
    <row r="492" spans="2:13" ht="12.75">
      <c r="B492" s="426">
        <v>1350</v>
      </c>
      <c r="C492" s="1" t="s">
        <v>48</v>
      </c>
      <c r="D492" s="12" t="s">
        <v>27</v>
      </c>
      <c r="E492" s="1" t="s">
        <v>49</v>
      </c>
      <c r="F492" s="47" t="s">
        <v>261</v>
      </c>
      <c r="G492" s="27" t="s">
        <v>210</v>
      </c>
      <c r="H492" s="5">
        <f t="shared" si="22"/>
        <v>-3150</v>
      </c>
      <c r="I492" s="22">
        <v>2.7</v>
      </c>
      <c r="K492" t="s">
        <v>30</v>
      </c>
      <c r="L492">
        <v>13</v>
      </c>
      <c r="M492" s="2">
        <v>450</v>
      </c>
    </row>
    <row r="493" spans="2:13" ht="12.75">
      <c r="B493" s="426">
        <v>1200</v>
      </c>
      <c r="C493" s="1" t="s">
        <v>48</v>
      </c>
      <c r="D493" s="12" t="s">
        <v>27</v>
      </c>
      <c r="E493" s="1" t="s">
        <v>49</v>
      </c>
      <c r="F493" s="47" t="s">
        <v>261</v>
      </c>
      <c r="G493" s="27" t="s">
        <v>212</v>
      </c>
      <c r="H493" s="5">
        <f t="shared" si="22"/>
        <v>-4350</v>
      </c>
      <c r="I493" s="22">
        <v>2.4</v>
      </c>
      <c r="K493" t="s">
        <v>30</v>
      </c>
      <c r="L493">
        <v>13</v>
      </c>
      <c r="M493" s="2">
        <v>450</v>
      </c>
    </row>
    <row r="494" spans="1:13" s="57" customFormat="1" ht="12.75">
      <c r="A494" s="11"/>
      <c r="B494" s="427">
        <f>SUM(B490:B493)</f>
        <v>4350</v>
      </c>
      <c r="C494" s="11"/>
      <c r="D494" s="11"/>
      <c r="E494" s="11" t="s">
        <v>49</v>
      </c>
      <c r="F494" s="319"/>
      <c r="G494" s="18"/>
      <c r="H494" s="55">
        <v>0</v>
      </c>
      <c r="I494" s="56">
        <f>+B494/M494</f>
        <v>9.666666666666666</v>
      </c>
      <c r="M494" s="2">
        <v>450</v>
      </c>
    </row>
    <row r="495" spans="2:13" ht="12.75">
      <c r="B495" s="426"/>
      <c r="H495" s="5">
        <f>H494-B495</f>
        <v>0</v>
      </c>
      <c r="I495" s="22">
        <f>+B495/M495</f>
        <v>0</v>
      </c>
      <c r="M495" s="2">
        <v>450</v>
      </c>
    </row>
    <row r="496" spans="2:13" ht="12.75">
      <c r="B496" s="426"/>
      <c r="H496" s="5">
        <f>H495-B496</f>
        <v>0</v>
      </c>
      <c r="I496" s="22">
        <f>+B496/M496</f>
        <v>0</v>
      </c>
      <c r="M496" s="2">
        <v>450</v>
      </c>
    </row>
    <row r="497" spans="1:13" ht="12.75">
      <c r="A497" s="12"/>
      <c r="B497" s="292">
        <v>3000</v>
      </c>
      <c r="C497" s="12" t="s">
        <v>51</v>
      </c>
      <c r="D497" s="12" t="s">
        <v>27</v>
      </c>
      <c r="E497" s="12" t="s">
        <v>38</v>
      </c>
      <c r="F497" s="72" t="s">
        <v>266</v>
      </c>
      <c r="G497" s="29" t="s">
        <v>208</v>
      </c>
      <c r="H497" s="5">
        <f>H496-B497</f>
        <v>-3000</v>
      </c>
      <c r="I497" s="65">
        <v>6</v>
      </c>
      <c r="J497" s="15"/>
      <c r="K497" s="15" t="s">
        <v>30</v>
      </c>
      <c r="L497" s="15">
        <v>13</v>
      </c>
      <c r="M497" s="2">
        <v>450</v>
      </c>
    </row>
    <row r="498" spans="1:13" ht="12.75">
      <c r="A498" s="12"/>
      <c r="B498" s="292">
        <v>3000</v>
      </c>
      <c r="C498" s="12" t="s">
        <v>51</v>
      </c>
      <c r="D498" s="12" t="s">
        <v>27</v>
      </c>
      <c r="E498" s="12" t="s">
        <v>38</v>
      </c>
      <c r="F498" s="72" t="s">
        <v>266</v>
      </c>
      <c r="G498" s="29" t="s">
        <v>210</v>
      </c>
      <c r="H498" s="5">
        <f>H497-B498</f>
        <v>-6000</v>
      </c>
      <c r="I498" s="65">
        <v>6</v>
      </c>
      <c r="J498" s="15"/>
      <c r="K498" s="15" t="s">
        <v>30</v>
      </c>
      <c r="L498" s="15">
        <v>13</v>
      </c>
      <c r="M498" s="2">
        <v>450</v>
      </c>
    </row>
    <row r="499" spans="1:13" ht="12.75">
      <c r="A499" s="12"/>
      <c r="B499" s="292">
        <v>3000</v>
      </c>
      <c r="C499" s="12" t="s">
        <v>51</v>
      </c>
      <c r="D499" s="12" t="s">
        <v>27</v>
      </c>
      <c r="E499" s="12" t="s">
        <v>38</v>
      </c>
      <c r="F499" s="72" t="s">
        <v>266</v>
      </c>
      <c r="G499" s="29" t="s">
        <v>212</v>
      </c>
      <c r="H499" s="5">
        <f>H498-B499</f>
        <v>-9000</v>
      </c>
      <c r="I499" s="65">
        <v>6</v>
      </c>
      <c r="J499" s="15"/>
      <c r="K499" s="15" t="s">
        <v>30</v>
      </c>
      <c r="L499" s="15">
        <v>13</v>
      </c>
      <c r="M499" s="2">
        <v>450</v>
      </c>
    </row>
    <row r="500" spans="1:13" s="57" customFormat="1" ht="12.75">
      <c r="A500" s="11"/>
      <c r="B500" s="427">
        <f>SUM(B497:B499)</f>
        <v>9000</v>
      </c>
      <c r="C500" s="11" t="s">
        <v>51</v>
      </c>
      <c r="D500" s="11"/>
      <c r="E500" s="11"/>
      <c r="F500" s="319"/>
      <c r="G500" s="18"/>
      <c r="H500" s="55">
        <v>0</v>
      </c>
      <c r="I500" s="56">
        <f>+B500/M500</f>
        <v>20</v>
      </c>
      <c r="M500" s="2">
        <v>450</v>
      </c>
    </row>
    <row r="501" spans="2:13" ht="12.75">
      <c r="B501" s="426"/>
      <c r="H501" s="5">
        <f>H500-B501</f>
        <v>0</v>
      </c>
      <c r="I501" s="22">
        <f>+B501/M501</f>
        <v>0</v>
      </c>
      <c r="M501" s="2">
        <v>450</v>
      </c>
    </row>
    <row r="502" spans="2:13" ht="12.75">
      <c r="B502" s="426"/>
      <c r="H502" s="5">
        <f>H501-B502</f>
        <v>0</v>
      </c>
      <c r="I502" s="22">
        <f>+B502/M502</f>
        <v>0</v>
      </c>
      <c r="M502" s="2">
        <v>450</v>
      </c>
    </row>
    <row r="503" spans="2:13" ht="12.75">
      <c r="B503" s="426">
        <v>2000</v>
      </c>
      <c r="C503" s="1" t="s">
        <v>53</v>
      </c>
      <c r="D503" s="12" t="s">
        <v>27</v>
      </c>
      <c r="E503" s="1" t="s">
        <v>38</v>
      </c>
      <c r="F503" s="47" t="s">
        <v>261</v>
      </c>
      <c r="G503" s="27" t="s">
        <v>208</v>
      </c>
      <c r="H503" s="5">
        <f>H502-B503</f>
        <v>-2000</v>
      </c>
      <c r="I503" s="22">
        <v>4</v>
      </c>
      <c r="K503" t="s">
        <v>30</v>
      </c>
      <c r="L503">
        <v>13</v>
      </c>
      <c r="M503" s="2">
        <v>450</v>
      </c>
    </row>
    <row r="504" spans="2:13" ht="12.75">
      <c r="B504" s="426">
        <v>2000</v>
      </c>
      <c r="C504" s="1" t="s">
        <v>53</v>
      </c>
      <c r="D504" s="12" t="s">
        <v>27</v>
      </c>
      <c r="E504" s="1" t="s">
        <v>38</v>
      </c>
      <c r="F504" s="47" t="s">
        <v>261</v>
      </c>
      <c r="G504" s="27" t="s">
        <v>210</v>
      </c>
      <c r="H504" s="5">
        <f>H503-B504</f>
        <v>-4000</v>
      </c>
      <c r="I504" s="22">
        <v>4</v>
      </c>
      <c r="K504" t="s">
        <v>30</v>
      </c>
      <c r="L504">
        <v>13</v>
      </c>
      <c r="M504" s="2">
        <v>450</v>
      </c>
    </row>
    <row r="505" spans="2:13" ht="12.75">
      <c r="B505" s="426">
        <v>2000</v>
      </c>
      <c r="C505" s="1" t="s">
        <v>53</v>
      </c>
      <c r="D505" s="12" t="s">
        <v>27</v>
      </c>
      <c r="E505" s="1" t="s">
        <v>38</v>
      </c>
      <c r="F505" s="47" t="s">
        <v>261</v>
      </c>
      <c r="G505" s="27" t="s">
        <v>212</v>
      </c>
      <c r="H505" s="5">
        <f>H504-B505</f>
        <v>-6000</v>
      </c>
      <c r="I505" s="22">
        <v>4</v>
      </c>
      <c r="K505" t="s">
        <v>30</v>
      </c>
      <c r="L505">
        <v>13</v>
      </c>
      <c r="M505" s="2">
        <v>450</v>
      </c>
    </row>
    <row r="506" spans="1:13" s="57" customFormat="1" ht="12.75">
      <c r="A506" s="11"/>
      <c r="B506" s="427">
        <f>SUM(B503:B505)</f>
        <v>6000</v>
      </c>
      <c r="C506" s="11" t="s">
        <v>53</v>
      </c>
      <c r="D506" s="11"/>
      <c r="E506" s="11"/>
      <c r="F506" s="319"/>
      <c r="G506" s="18"/>
      <c r="H506" s="55">
        <v>0</v>
      </c>
      <c r="I506" s="56">
        <f>+B506/M506</f>
        <v>13.333333333333334</v>
      </c>
      <c r="M506" s="2">
        <v>450</v>
      </c>
    </row>
    <row r="507" spans="2:13" ht="12.75">
      <c r="B507" s="426"/>
      <c r="H507" s="5">
        <f aca="true" t="shared" si="23" ref="H507:H514">H506-B507</f>
        <v>0</v>
      </c>
      <c r="I507" s="22">
        <f>+B507/M507</f>
        <v>0</v>
      </c>
      <c r="M507" s="2">
        <v>450</v>
      </c>
    </row>
    <row r="508" spans="2:13" ht="12.75">
      <c r="B508" s="426"/>
      <c r="H508" s="5">
        <f t="shared" si="23"/>
        <v>0</v>
      </c>
      <c r="I508" s="22">
        <f>+B508/M508</f>
        <v>0</v>
      </c>
      <c r="M508" s="2">
        <v>450</v>
      </c>
    </row>
    <row r="509" spans="2:13" ht="12.75">
      <c r="B509" s="426">
        <v>1000</v>
      </c>
      <c r="C509" s="1" t="s">
        <v>54</v>
      </c>
      <c r="D509" s="12" t="s">
        <v>27</v>
      </c>
      <c r="E509" s="1" t="s">
        <v>55</v>
      </c>
      <c r="F509" s="47" t="s">
        <v>261</v>
      </c>
      <c r="G509" s="27" t="s">
        <v>208</v>
      </c>
      <c r="H509" s="5">
        <f t="shared" si="23"/>
        <v>-1000</v>
      </c>
      <c r="I509" s="22">
        <v>2</v>
      </c>
      <c r="K509" t="s">
        <v>30</v>
      </c>
      <c r="L509">
        <v>13</v>
      </c>
      <c r="M509" s="2">
        <v>450</v>
      </c>
    </row>
    <row r="510" spans="2:13" ht="12.75">
      <c r="B510" s="426">
        <v>1000</v>
      </c>
      <c r="C510" s="1" t="s">
        <v>54</v>
      </c>
      <c r="D510" s="12" t="s">
        <v>27</v>
      </c>
      <c r="E510" s="1" t="s">
        <v>55</v>
      </c>
      <c r="F510" s="47" t="s">
        <v>261</v>
      </c>
      <c r="G510" s="27" t="s">
        <v>210</v>
      </c>
      <c r="H510" s="5">
        <f t="shared" si="23"/>
        <v>-2000</v>
      </c>
      <c r="I510" s="22">
        <v>2</v>
      </c>
      <c r="K510" t="s">
        <v>30</v>
      </c>
      <c r="L510">
        <v>13</v>
      </c>
      <c r="M510" s="2">
        <v>450</v>
      </c>
    </row>
    <row r="511" spans="2:13" ht="12.75">
      <c r="B511" s="426">
        <v>1000</v>
      </c>
      <c r="C511" s="1" t="s">
        <v>54</v>
      </c>
      <c r="D511" s="12" t="s">
        <v>27</v>
      </c>
      <c r="E511" s="1" t="s">
        <v>55</v>
      </c>
      <c r="F511" s="47" t="s">
        <v>261</v>
      </c>
      <c r="G511" s="27" t="s">
        <v>212</v>
      </c>
      <c r="H511" s="5">
        <f t="shared" si="23"/>
        <v>-3000</v>
      </c>
      <c r="I511" s="22">
        <v>2</v>
      </c>
      <c r="K511" t="s">
        <v>30</v>
      </c>
      <c r="L511">
        <v>13</v>
      </c>
      <c r="M511" s="2">
        <v>450</v>
      </c>
    </row>
    <row r="512" spans="1:13" s="57" customFormat="1" ht="12.75">
      <c r="A512" s="11"/>
      <c r="B512" s="427">
        <f>SUM(B509:B511)</f>
        <v>3000</v>
      </c>
      <c r="C512" s="11"/>
      <c r="D512" s="11"/>
      <c r="E512" s="11" t="s">
        <v>55</v>
      </c>
      <c r="F512" s="319"/>
      <c r="G512" s="18"/>
      <c r="H512" s="55">
        <v>0</v>
      </c>
      <c r="I512" s="56">
        <f>+B512/M512</f>
        <v>6.666666666666667</v>
      </c>
      <c r="M512" s="2">
        <v>450</v>
      </c>
    </row>
    <row r="513" spans="2:13" ht="12.75">
      <c r="B513" s="426"/>
      <c r="H513" s="5">
        <f t="shared" si="23"/>
        <v>0</v>
      </c>
      <c r="I513" s="22">
        <f>+B513/M513</f>
        <v>0</v>
      </c>
      <c r="M513" s="2">
        <v>450</v>
      </c>
    </row>
    <row r="514" spans="2:13" ht="12.75">
      <c r="B514" s="426"/>
      <c r="H514" s="5">
        <f t="shared" si="23"/>
        <v>0</v>
      </c>
      <c r="I514" s="22">
        <f>+B514/M514</f>
        <v>0</v>
      </c>
      <c r="M514" s="2">
        <v>450</v>
      </c>
    </row>
    <row r="515" spans="2:13" ht="12.75">
      <c r="B515" s="292"/>
      <c r="C515" s="12"/>
      <c r="D515" s="12"/>
      <c r="E515" s="12"/>
      <c r="F515" s="72"/>
      <c r="H515" s="5">
        <f>H514-B515</f>
        <v>0</v>
      </c>
      <c r="I515" s="22">
        <f>+B515/M515</f>
        <v>0</v>
      </c>
      <c r="M515" s="2">
        <v>450</v>
      </c>
    </row>
    <row r="516" spans="1:13" s="15" customFormat="1" ht="12.75">
      <c r="A516" s="12"/>
      <c r="B516" s="292"/>
      <c r="C516" s="12"/>
      <c r="D516" s="12"/>
      <c r="E516" s="12"/>
      <c r="F516" s="47"/>
      <c r="G516" s="29"/>
      <c r="H516" s="5">
        <v>0</v>
      </c>
      <c r="I516" s="22">
        <f aca="true" t="shared" si="24" ref="I516:I567">+B516/M516</f>
        <v>0</v>
      </c>
      <c r="K516"/>
      <c r="M516" s="2">
        <v>450</v>
      </c>
    </row>
    <row r="517" spans="1:13" s="57" customFormat="1" ht="12.75">
      <c r="A517" s="11"/>
      <c r="B517" s="427">
        <f>+B523+B528+B535+B540+B546+B551</f>
        <v>70000</v>
      </c>
      <c r="C517" s="52" t="s">
        <v>267</v>
      </c>
      <c r="D517" s="53" t="s">
        <v>277</v>
      </c>
      <c r="E517" s="52" t="s">
        <v>150</v>
      </c>
      <c r="F517" s="324" t="s">
        <v>278</v>
      </c>
      <c r="G517" s="54" t="s">
        <v>111</v>
      </c>
      <c r="H517" s="55"/>
      <c r="I517" s="56">
        <f>+B517/M517</f>
        <v>155.55555555555554</v>
      </c>
      <c r="J517" s="56"/>
      <c r="K517" s="56"/>
      <c r="M517" s="2">
        <v>450</v>
      </c>
    </row>
    <row r="518" spans="2:13" ht="12.75">
      <c r="B518" s="426"/>
      <c r="D518" s="12"/>
      <c r="H518" s="5">
        <f aca="true" t="shared" si="25" ref="H518:H567">H517-B518</f>
        <v>0</v>
      </c>
      <c r="I518" s="22">
        <f t="shared" si="24"/>
        <v>0</v>
      </c>
      <c r="M518" s="2">
        <v>450</v>
      </c>
    </row>
    <row r="519" spans="2:13" ht="12.75">
      <c r="B519" s="426">
        <v>3000</v>
      </c>
      <c r="C519" s="1" t="s">
        <v>29</v>
      </c>
      <c r="D519" s="1" t="s">
        <v>17</v>
      </c>
      <c r="E519" s="1" t="s">
        <v>1282</v>
      </c>
      <c r="F519" s="47" t="s">
        <v>268</v>
      </c>
      <c r="G519" s="27" t="s">
        <v>187</v>
      </c>
      <c r="H519" s="5">
        <f t="shared" si="25"/>
        <v>-3000</v>
      </c>
      <c r="I519" s="22">
        <v>6</v>
      </c>
      <c r="K519" t="s">
        <v>29</v>
      </c>
      <c r="L519">
        <v>14</v>
      </c>
      <c r="M519" s="2">
        <v>450</v>
      </c>
    </row>
    <row r="520" spans="2:14" ht="12.75">
      <c r="B520" s="426">
        <v>6000</v>
      </c>
      <c r="C520" s="1" t="s">
        <v>29</v>
      </c>
      <c r="D520" s="1" t="s">
        <v>17</v>
      </c>
      <c r="E520" s="1" t="s">
        <v>1282</v>
      </c>
      <c r="F520" s="47" t="s">
        <v>269</v>
      </c>
      <c r="G520" s="27" t="s">
        <v>208</v>
      </c>
      <c r="H520" s="5">
        <f t="shared" si="25"/>
        <v>-9000</v>
      </c>
      <c r="I520" s="22">
        <v>12</v>
      </c>
      <c r="K520" t="s">
        <v>29</v>
      </c>
      <c r="L520">
        <v>14</v>
      </c>
      <c r="M520" s="2">
        <v>450</v>
      </c>
      <c r="N520" s="73"/>
    </row>
    <row r="521" spans="2:13" ht="12.75">
      <c r="B521" s="426">
        <v>9000</v>
      </c>
      <c r="C521" s="1" t="s">
        <v>29</v>
      </c>
      <c r="D521" s="1" t="s">
        <v>17</v>
      </c>
      <c r="E521" s="1" t="s">
        <v>1282</v>
      </c>
      <c r="F521" s="47" t="s">
        <v>270</v>
      </c>
      <c r="G521" s="27" t="s">
        <v>210</v>
      </c>
      <c r="H521" s="5">
        <f t="shared" si="25"/>
        <v>-18000</v>
      </c>
      <c r="I521" s="22">
        <v>18</v>
      </c>
      <c r="K521" t="s">
        <v>29</v>
      </c>
      <c r="L521">
        <v>14</v>
      </c>
      <c r="M521" s="2">
        <v>450</v>
      </c>
    </row>
    <row r="522" spans="2:13" ht="12.75">
      <c r="B522" s="426">
        <v>3000</v>
      </c>
      <c r="C522" s="1" t="s">
        <v>29</v>
      </c>
      <c r="D522" s="1" t="s">
        <v>17</v>
      </c>
      <c r="E522" s="1" t="s">
        <v>1282</v>
      </c>
      <c r="F522" s="47" t="s">
        <v>271</v>
      </c>
      <c r="G522" s="27" t="s">
        <v>212</v>
      </c>
      <c r="H522" s="5">
        <f t="shared" si="25"/>
        <v>-21000</v>
      </c>
      <c r="I522" s="22">
        <v>6</v>
      </c>
      <c r="K522" t="s">
        <v>29</v>
      </c>
      <c r="L522">
        <v>14</v>
      </c>
      <c r="M522" s="2">
        <v>450</v>
      </c>
    </row>
    <row r="523" spans="1:13" s="57" customFormat="1" ht="12.75">
      <c r="A523" s="11"/>
      <c r="B523" s="427">
        <f>SUM(B519:B522)</f>
        <v>21000</v>
      </c>
      <c r="C523" s="11" t="s">
        <v>29</v>
      </c>
      <c r="D523" s="11"/>
      <c r="E523" s="11"/>
      <c r="F523" s="319"/>
      <c r="G523" s="18"/>
      <c r="H523" s="55">
        <v>0</v>
      </c>
      <c r="I523" s="56">
        <f t="shared" si="24"/>
        <v>46.666666666666664</v>
      </c>
      <c r="M523" s="2">
        <v>450</v>
      </c>
    </row>
    <row r="524" spans="2:13" ht="12.75">
      <c r="B524" s="426"/>
      <c r="D524" s="12"/>
      <c r="H524" s="5">
        <f t="shared" si="25"/>
        <v>0</v>
      </c>
      <c r="I524" s="22">
        <f t="shared" si="24"/>
        <v>0</v>
      </c>
      <c r="M524" s="2">
        <v>450</v>
      </c>
    </row>
    <row r="525" spans="2:13" ht="12.75">
      <c r="B525" s="426"/>
      <c r="D525" s="12"/>
      <c r="H525" s="5">
        <f t="shared" si="25"/>
        <v>0</v>
      </c>
      <c r="I525" s="22">
        <f t="shared" si="24"/>
        <v>0</v>
      </c>
      <c r="M525" s="2">
        <v>450</v>
      </c>
    </row>
    <row r="526" spans="2:13" ht="12.75">
      <c r="B526" s="292">
        <v>3500</v>
      </c>
      <c r="C526" s="1" t="s">
        <v>152</v>
      </c>
      <c r="D526" s="12" t="s">
        <v>27</v>
      </c>
      <c r="E526" s="1" t="s">
        <v>38</v>
      </c>
      <c r="F526" s="47" t="s">
        <v>1283</v>
      </c>
      <c r="G526" s="66" t="s">
        <v>208</v>
      </c>
      <c r="H526" s="5">
        <f t="shared" si="25"/>
        <v>-3500</v>
      </c>
      <c r="I526" s="22">
        <f t="shared" si="24"/>
        <v>7.777777777777778</v>
      </c>
      <c r="K526" t="s">
        <v>1282</v>
      </c>
      <c r="L526">
        <v>14</v>
      </c>
      <c r="M526" s="2">
        <v>450</v>
      </c>
    </row>
    <row r="527" spans="2:13" ht="12.75">
      <c r="B527" s="426">
        <v>3500</v>
      </c>
      <c r="C527" s="1" t="s">
        <v>154</v>
      </c>
      <c r="D527" s="12" t="s">
        <v>27</v>
      </c>
      <c r="E527" s="1" t="s">
        <v>38</v>
      </c>
      <c r="F527" s="47" t="s">
        <v>1284</v>
      </c>
      <c r="G527" s="27" t="s">
        <v>212</v>
      </c>
      <c r="H527" s="5">
        <f t="shared" si="25"/>
        <v>-7000</v>
      </c>
      <c r="I527" s="22">
        <f t="shared" si="24"/>
        <v>7.777777777777778</v>
      </c>
      <c r="K527" t="s">
        <v>1282</v>
      </c>
      <c r="L527">
        <v>14</v>
      </c>
      <c r="M527" s="2">
        <v>450</v>
      </c>
    </row>
    <row r="528" spans="1:13" s="57" customFormat="1" ht="12.75">
      <c r="A528" s="11"/>
      <c r="B528" s="427">
        <f>SUM(B526:B527)</f>
        <v>7000</v>
      </c>
      <c r="C528" s="11" t="s">
        <v>1276</v>
      </c>
      <c r="D528" s="11"/>
      <c r="E528" s="11"/>
      <c r="F528" s="319"/>
      <c r="G528" s="18"/>
      <c r="H528" s="55">
        <v>0</v>
      </c>
      <c r="I528" s="56">
        <f t="shared" si="24"/>
        <v>15.555555555555555</v>
      </c>
      <c r="M528" s="2">
        <v>450</v>
      </c>
    </row>
    <row r="529" spans="2:13" ht="12.75">
      <c r="B529" s="426"/>
      <c r="D529" s="12"/>
      <c r="H529" s="5">
        <f t="shared" si="25"/>
        <v>0</v>
      </c>
      <c r="I529" s="22">
        <f t="shared" si="24"/>
        <v>0</v>
      </c>
      <c r="M529" s="2">
        <v>450</v>
      </c>
    </row>
    <row r="530" spans="2:13" ht="12.75">
      <c r="B530" s="426"/>
      <c r="D530" s="12"/>
      <c r="H530" s="5">
        <f t="shared" si="25"/>
        <v>0</v>
      </c>
      <c r="I530" s="22">
        <f t="shared" si="24"/>
        <v>0</v>
      </c>
      <c r="M530" s="2">
        <v>450</v>
      </c>
    </row>
    <row r="531" spans="2:13" ht="12.75">
      <c r="B531" s="292">
        <v>2000</v>
      </c>
      <c r="C531" s="68" t="s">
        <v>48</v>
      </c>
      <c r="D531" s="12" t="s">
        <v>27</v>
      </c>
      <c r="E531" s="68" t="s">
        <v>235</v>
      </c>
      <c r="F531" s="47" t="s">
        <v>1285</v>
      </c>
      <c r="G531" s="66" t="s">
        <v>208</v>
      </c>
      <c r="H531" s="5">
        <f t="shared" si="25"/>
        <v>-2000</v>
      </c>
      <c r="I531" s="22">
        <v>4</v>
      </c>
      <c r="K531" t="s">
        <v>1282</v>
      </c>
      <c r="L531">
        <v>14</v>
      </c>
      <c r="M531" s="2">
        <v>450</v>
      </c>
    </row>
    <row r="532" spans="2:13" ht="12.75">
      <c r="B532" s="426">
        <v>10000</v>
      </c>
      <c r="C532" s="12" t="s">
        <v>1256</v>
      </c>
      <c r="D532" s="12" t="s">
        <v>27</v>
      </c>
      <c r="E532" s="1" t="s">
        <v>235</v>
      </c>
      <c r="F532" s="47" t="s">
        <v>1286</v>
      </c>
      <c r="G532" s="27" t="s">
        <v>210</v>
      </c>
      <c r="H532" s="5">
        <f t="shared" si="25"/>
        <v>-12000</v>
      </c>
      <c r="I532" s="22">
        <v>20</v>
      </c>
      <c r="K532" t="s">
        <v>1282</v>
      </c>
      <c r="L532">
        <v>14</v>
      </c>
      <c r="M532" s="2">
        <v>450</v>
      </c>
    </row>
    <row r="533" spans="2:13" ht="12.75">
      <c r="B533" s="426">
        <v>2000</v>
      </c>
      <c r="C533" s="1" t="s">
        <v>48</v>
      </c>
      <c r="D533" s="12" t="s">
        <v>27</v>
      </c>
      <c r="E533" s="1" t="s">
        <v>235</v>
      </c>
      <c r="F533" s="47" t="s">
        <v>1285</v>
      </c>
      <c r="G533" s="27" t="s">
        <v>210</v>
      </c>
      <c r="H533" s="5">
        <f t="shared" si="25"/>
        <v>-14000</v>
      </c>
      <c r="I533" s="22">
        <v>4</v>
      </c>
      <c r="K533" t="s">
        <v>1282</v>
      </c>
      <c r="L533">
        <v>14</v>
      </c>
      <c r="M533" s="2">
        <v>450</v>
      </c>
    </row>
    <row r="534" spans="2:13" ht="12.75">
      <c r="B534" s="426">
        <v>2000</v>
      </c>
      <c r="C534" s="1" t="s">
        <v>48</v>
      </c>
      <c r="D534" s="12" t="s">
        <v>27</v>
      </c>
      <c r="E534" s="1" t="s">
        <v>235</v>
      </c>
      <c r="F534" s="47" t="s">
        <v>1285</v>
      </c>
      <c r="G534" s="27" t="s">
        <v>212</v>
      </c>
      <c r="H534" s="5">
        <f t="shared" si="25"/>
        <v>-16000</v>
      </c>
      <c r="I534" s="22">
        <v>4</v>
      </c>
      <c r="K534" t="s">
        <v>1282</v>
      </c>
      <c r="L534">
        <v>14</v>
      </c>
      <c r="M534" s="2">
        <v>450</v>
      </c>
    </row>
    <row r="535" spans="1:13" s="57" customFormat="1" ht="12.75">
      <c r="A535" s="11"/>
      <c r="B535" s="427">
        <f>SUM(B531:B534)</f>
        <v>16000</v>
      </c>
      <c r="C535" s="11"/>
      <c r="D535" s="11"/>
      <c r="E535" s="11" t="s">
        <v>235</v>
      </c>
      <c r="F535" s="319"/>
      <c r="G535" s="18"/>
      <c r="H535" s="55">
        <v>0</v>
      </c>
      <c r="I535" s="56">
        <f t="shared" si="24"/>
        <v>35.55555555555556</v>
      </c>
      <c r="M535" s="2">
        <v>450</v>
      </c>
    </row>
    <row r="536" spans="2:13" ht="12.75">
      <c r="B536" s="426"/>
      <c r="D536" s="12"/>
      <c r="H536" s="5">
        <f t="shared" si="25"/>
        <v>0</v>
      </c>
      <c r="I536" s="22">
        <f t="shared" si="24"/>
        <v>0</v>
      </c>
      <c r="M536" s="2">
        <v>450</v>
      </c>
    </row>
    <row r="537" spans="2:13" ht="12.75">
      <c r="B537" s="426"/>
      <c r="D537" s="12"/>
      <c r="H537" s="5">
        <f t="shared" si="25"/>
        <v>0</v>
      </c>
      <c r="I537" s="22">
        <f t="shared" si="24"/>
        <v>0</v>
      </c>
      <c r="M537" s="2">
        <v>450</v>
      </c>
    </row>
    <row r="538" spans="2:13" ht="12.75">
      <c r="B538" s="292">
        <v>5000</v>
      </c>
      <c r="C538" s="12" t="s">
        <v>51</v>
      </c>
      <c r="D538" s="12" t="s">
        <v>27</v>
      </c>
      <c r="E538" s="61" t="s">
        <v>38</v>
      </c>
      <c r="F538" s="47" t="s">
        <v>1287</v>
      </c>
      <c r="G538" s="30" t="s">
        <v>208</v>
      </c>
      <c r="H538" s="5">
        <f t="shared" si="25"/>
        <v>-5000</v>
      </c>
      <c r="I538" s="22">
        <v>10</v>
      </c>
      <c r="K538" t="s">
        <v>1282</v>
      </c>
      <c r="L538">
        <v>14</v>
      </c>
      <c r="M538" s="2">
        <v>450</v>
      </c>
    </row>
    <row r="539" spans="2:13" ht="12.75">
      <c r="B539" s="426">
        <v>5000</v>
      </c>
      <c r="C539" s="1" t="s">
        <v>51</v>
      </c>
      <c r="D539" s="12" t="s">
        <v>27</v>
      </c>
      <c r="E539" s="1" t="s">
        <v>38</v>
      </c>
      <c r="F539" s="47" t="s">
        <v>1288</v>
      </c>
      <c r="G539" s="27" t="s">
        <v>210</v>
      </c>
      <c r="H539" s="5">
        <f t="shared" si="25"/>
        <v>-10000</v>
      </c>
      <c r="I539" s="22">
        <v>10</v>
      </c>
      <c r="K539" t="s">
        <v>1282</v>
      </c>
      <c r="L539">
        <v>14</v>
      </c>
      <c r="M539" s="2">
        <v>450</v>
      </c>
    </row>
    <row r="540" spans="1:13" s="57" customFormat="1" ht="12.75">
      <c r="A540" s="11"/>
      <c r="B540" s="427">
        <f>SUM(B538:B539)</f>
        <v>10000</v>
      </c>
      <c r="C540" s="11" t="s">
        <v>51</v>
      </c>
      <c r="D540" s="11"/>
      <c r="E540" s="11"/>
      <c r="F540" s="319"/>
      <c r="G540" s="18"/>
      <c r="H540" s="55">
        <v>0</v>
      </c>
      <c r="I540" s="56">
        <f t="shared" si="24"/>
        <v>22.22222222222222</v>
      </c>
      <c r="M540" s="2">
        <v>450</v>
      </c>
    </row>
    <row r="541" spans="2:13" ht="12.75">
      <c r="B541" s="426"/>
      <c r="D541" s="12"/>
      <c r="H541" s="5">
        <f t="shared" si="25"/>
        <v>0</v>
      </c>
      <c r="I541" s="22">
        <f t="shared" si="24"/>
        <v>0</v>
      </c>
      <c r="M541" s="2">
        <v>450</v>
      </c>
    </row>
    <row r="542" spans="2:13" ht="12.75">
      <c r="B542" s="426"/>
      <c r="D542" s="12"/>
      <c r="H542" s="5">
        <f t="shared" si="25"/>
        <v>0</v>
      </c>
      <c r="I542" s="22">
        <f t="shared" si="24"/>
        <v>0</v>
      </c>
      <c r="M542" s="2">
        <v>450</v>
      </c>
    </row>
    <row r="543" spans="2:13" ht="12.75">
      <c r="B543" s="292">
        <v>2000</v>
      </c>
      <c r="C543" s="12" t="s">
        <v>53</v>
      </c>
      <c r="D543" s="12" t="s">
        <v>27</v>
      </c>
      <c r="E543" s="12" t="s">
        <v>38</v>
      </c>
      <c r="F543" s="47" t="s">
        <v>1285</v>
      </c>
      <c r="G543" s="29" t="s">
        <v>208</v>
      </c>
      <c r="H543" s="5">
        <f t="shared" si="25"/>
        <v>-2000</v>
      </c>
      <c r="I543" s="22">
        <v>4</v>
      </c>
      <c r="K543" t="s">
        <v>1282</v>
      </c>
      <c r="L543">
        <v>14</v>
      </c>
      <c r="M543" s="2">
        <v>450</v>
      </c>
    </row>
    <row r="544" spans="2:13" ht="12.75">
      <c r="B544" s="426">
        <v>2000</v>
      </c>
      <c r="C544" s="60" t="s">
        <v>53</v>
      </c>
      <c r="D544" s="12" t="s">
        <v>27</v>
      </c>
      <c r="E544" s="60" t="s">
        <v>38</v>
      </c>
      <c r="F544" s="47" t="s">
        <v>1285</v>
      </c>
      <c r="G544" s="27" t="s">
        <v>210</v>
      </c>
      <c r="H544" s="5">
        <f t="shared" si="25"/>
        <v>-4000</v>
      </c>
      <c r="I544" s="22">
        <v>4</v>
      </c>
      <c r="J544" s="59"/>
      <c r="K544" t="s">
        <v>1282</v>
      </c>
      <c r="L544">
        <v>14</v>
      </c>
      <c r="M544" s="2">
        <v>450</v>
      </c>
    </row>
    <row r="545" spans="2:13" ht="12.75">
      <c r="B545" s="426">
        <v>2000</v>
      </c>
      <c r="C545" s="1" t="s">
        <v>53</v>
      </c>
      <c r="D545" s="12" t="s">
        <v>27</v>
      </c>
      <c r="E545" s="1" t="s">
        <v>38</v>
      </c>
      <c r="F545" s="47" t="s">
        <v>1285</v>
      </c>
      <c r="G545" s="27" t="s">
        <v>212</v>
      </c>
      <c r="H545" s="5">
        <f t="shared" si="25"/>
        <v>-6000</v>
      </c>
      <c r="I545" s="22">
        <v>4</v>
      </c>
      <c r="K545" t="s">
        <v>1282</v>
      </c>
      <c r="L545">
        <v>14</v>
      </c>
      <c r="M545" s="2">
        <v>450</v>
      </c>
    </row>
    <row r="546" spans="1:13" s="57" customFormat="1" ht="12.75">
      <c r="A546" s="11"/>
      <c r="B546" s="427">
        <f>SUM(B543:B545)</f>
        <v>6000</v>
      </c>
      <c r="C546" s="11" t="s">
        <v>53</v>
      </c>
      <c r="D546" s="11"/>
      <c r="E546" s="11"/>
      <c r="F546" s="319"/>
      <c r="G546" s="18"/>
      <c r="H546" s="55">
        <v>0</v>
      </c>
      <c r="I546" s="56">
        <f t="shared" si="24"/>
        <v>13.333333333333334</v>
      </c>
      <c r="M546" s="2">
        <v>450</v>
      </c>
    </row>
    <row r="547" spans="1:13" ht="12.75">
      <c r="A547" s="12"/>
      <c r="B547" s="426"/>
      <c r="D547" s="12"/>
      <c r="H547" s="5">
        <v>0</v>
      </c>
      <c r="I547" s="22">
        <f t="shared" si="24"/>
        <v>0</v>
      </c>
      <c r="M547" s="2">
        <v>450</v>
      </c>
    </row>
    <row r="548" spans="2:13" ht="12.75">
      <c r="B548" s="426"/>
      <c r="D548" s="12"/>
      <c r="H548" s="5">
        <f t="shared" si="25"/>
        <v>0</v>
      </c>
      <c r="I548" s="22">
        <f t="shared" si="24"/>
        <v>0</v>
      </c>
      <c r="M548" s="2">
        <v>450</v>
      </c>
    </row>
    <row r="549" spans="2:13" ht="12.75">
      <c r="B549" s="292">
        <v>5000</v>
      </c>
      <c r="C549" s="12" t="s">
        <v>244</v>
      </c>
      <c r="D549" s="12" t="s">
        <v>27</v>
      </c>
      <c r="E549" s="1" t="s">
        <v>239</v>
      </c>
      <c r="F549" s="47" t="s">
        <v>1289</v>
      </c>
      <c r="G549" s="27" t="s">
        <v>210</v>
      </c>
      <c r="H549" s="5">
        <f t="shared" si="25"/>
        <v>-5000</v>
      </c>
      <c r="I549" s="22">
        <f t="shared" si="24"/>
        <v>11.11111111111111</v>
      </c>
      <c r="K549" t="s">
        <v>1282</v>
      </c>
      <c r="L549">
        <v>14</v>
      </c>
      <c r="M549" s="2">
        <v>450</v>
      </c>
    </row>
    <row r="550" spans="2:13" ht="12.75">
      <c r="B550" s="292">
        <v>5000</v>
      </c>
      <c r="C550" s="12" t="s">
        <v>244</v>
      </c>
      <c r="D550" s="12" t="s">
        <v>27</v>
      </c>
      <c r="E550" s="1" t="s">
        <v>239</v>
      </c>
      <c r="F550" s="47" t="s">
        <v>1290</v>
      </c>
      <c r="G550" s="27" t="s">
        <v>210</v>
      </c>
      <c r="H550" s="5">
        <f t="shared" si="25"/>
        <v>-10000</v>
      </c>
      <c r="I550" s="22">
        <f t="shared" si="24"/>
        <v>11.11111111111111</v>
      </c>
      <c r="K550" t="s">
        <v>1282</v>
      </c>
      <c r="L550">
        <v>14</v>
      </c>
      <c r="M550" s="2">
        <v>450</v>
      </c>
    </row>
    <row r="551" spans="1:13" s="57" customFormat="1" ht="12.75">
      <c r="A551" s="11"/>
      <c r="B551" s="427">
        <f>SUM(B549:B550)</f>
        <v>10000</v>
      </c>
      <c r="C551" s="11"/>
      <c r="D551" s="11"/>
      <c r="E551" s="11" t="s">
        <v>239</v>
      </c>
      <c r="F551" s="319"/>
      <c r="G551" s="18"/>
      <c r="H551" s="55">
        <v>0</v>
      </c>
      <c r="I551" s="56">
        <f t="shared" si="24"/>
        <v>22.22222222222222</v>
      </c>
      <c r="M551" s="2">
        <v>450</v>
      </c>
    </row>
    <row r="552" spans="2:13" ht="12.75">
      <c r="B552" s="426"/>
      <c r="D552" s="12"/>
      <c r="H552" s="5">
        <v>0</v>
      </c>
      <c r="I552" s="22">
        <f t="shared" si="24"/>
        <v>0</v>
      </c>
      <c r="M552" s="2">
        <v>450</v>
      </c>
    </row>
    <row r="553" spans="2:13" ht="12.75">
      <c r="B553" s="426"/>
      <c r="D553" s="12"/>
      <c r="H553" s="5">
        <f t="shared" si="25"/>
        <v>0</v>
      </c>
      <c r="I553" s="22">
        <f t="shared" si="24"/>
        <v>0</v>
      </c>
      <c r="M553" s="2">
        <v>450</v>
      </c>
    </row>
    <row r="554" spans="2:13" ht="12.75">
      <c r="B554" s="426"/>
      <c r="D554" s="12"/>
      <c r="H554" s="5">
        <f t="shared" si="25"/>
        <v>0</v>
      </c>
      <c r="I554" s="22">
        <f t="shared" si="24"/>
        <v>0</v>
      </c>
      <c r="M554" s="2">
        <v>450</v>
      </c>
    </row>
    <row r="555" spans="2:13" ht="12.75">
      <c r="B555" s="426"/>
      <c r="D555" s="12"/>
      <c r="H555" s="5">
        <f t="shared" si="25"/>
        <v>0</v>
      </c>
      <c r="I555" s="22">
        <f t="shared" si="24"/>
        <v>0</v>
      </c>
      <c r="M555" s="2">
        <v>450</v>
      </c>
    </row>
    <row r="556" spans="1:13" s="57" customFormat="1" ht="12.75">
      <c r="A556" s="11"/>
      <c r="B556" s="427">
        <f>+B559+B566+B570</f>
        <v>7200</v>
      </c>
      <c r="C556" s="52" t="s">
        <v>279</v>
      </c>
      <c r="D556" s="53" t="s">
        <v>246</v>
      </c>
      <c r="E556" s="52" t="s">
        <v>282</v>
      </c>
      <c r="F556" s="324" t="s">
        <v>283</v>
      </c>
      <c r="G556" s="54" t="s">
        <v>72</v>
      </c>
      <c r="H556" s="55"/>
      <c r="I556" s="56">
        <f>+B556/M556</f>
        <v>16</v>
      </c>
      <c r="J556" s="56"/>
      <c r="K556" s="56"/>
      <c r="M556" s="2">
        <v>450</v>
      </c>
    </row>
    <row r="557" spans="2:13" ht="12.75">
      <c r="B557" s="426"/>
      <c r="D557" s="12"/>
      <c r="H557" s="5">
        <f t="shared" si="25"/>
        <v>0</v>
      </c>
      <c r="I557" s="22">
        <f t="shared" si="24"/>
        <v>0</v>
      </c>
      <c r="M557" s="2">
        <v>450</v>
      </c>
    </row>
    <row r="558" spans="2:13" ht="12.75">
      <c r="B558" s="426">
        <v>2000</v>
      </c>
      <c r="C558" s="1" t="s">
        <v>29</v>
      </c>
      <c r="D558" s="1" t="s">
        <v>17</v>
      </c>
      <c r="E558" s="1" t="s">
        <v>272</v>
      </c>
      <c r="F558" s="47" t="s">
        <v>273</v>
      </c>
      <c r="G558" s="27" t="s">
        <v>208</v>
      </c>
      <c r="H558" s="5">
        <f>H557-B558</f>
        <v>-2000</v>
      </c>
      <c r="I558" s="22">
        <f>+B558/M558</f>
        <v>4.444444444444445</v>
      </c>
      <c r="K558" t="s">
        <v>29</v>
      </c>
      <c r="L558">
        <v>15</v>
      </c>
      <c r="M558" s="2">
        <v>450</v>
      </c>
    </row>
    <row r="559" spans="1:13" s="57" customFormat="1" ht="12.75">
      <c r="A559" s="11"/>
      <c r="B559" s="427">
        <f>SUM(B558)</f>
        <v>2000</v>
      </c>
      <c r="C559" s="11" t="s">
        <v>29</v>
      </c>
      <c r="D559" s="11"/>
      <c r="E559" s="11"/>
      <c r="F559" s="319"/>
      <c r="G559" s="18"/>
      <c r="H559" s="55">
        <f t="shared" si="25"/>
        <v>-4000</v>
      </c>
      <c r="I559" s="56">
        <f t="shared" si="24"/>
        <v>4.444444444444445</v>
      </c>
      <c r="M559" s="2">
        <v>450</v>
      </c>
    </row>
    <row r="560" spans="2:13" ht="12.75">
      <c r="B560" s="426"/>
      <c r="D560" s="12"/>
      <c r="H560" s="5">
        <f t="shared" si="25"/>
        <v>-4000</v>
      </c>
      <c r="I560" s="22">
        <f t="shared" si="24"/>
        <v>0</v>
      </c>
      <c r="M560" s="2">
        <v>450</v>
      </c>
    </row>
    <row r="561" spans="2:13" ht="12.75">
      <c r="B561" s="426"/>
      <c r="D561" s="12"/>
      <c r="H561" s="5">
        <f t="shared" si="25"/>
        <v>-4000</v>
      </c>
      <c r="I561" s="22">
        <f t="shared" si="24"/>
        <v>0</v>
      </c>
      <c r="M561" s="2">
        <v>450</v>
      </c>
    </row>
    <row r="562" spans="2:13" ht="12.75">
      <c r="B562" s="292">
        <v>800</v>
      </c>
      <c r="C562" s="1" t="s">
        <v>48</v>
      </c>
      <c r="D562" s="12" t="s">
        <v>27</v>
      </c>
      <c r="E562" s="1" t="s">
        <v>235</v>
      </c>
      <c r="F562" s="47" t="s">
        <v>280</v>
      </c>
      <c r="G562" s="66" t="s">
        <v>208</v>
      </c>
      <c r="H562" s="5">
        <v>-800</v>
      </c>
      <c r="I562" s="22">
        <v>1.6</v>
      </c>
      <c r="K562" t="s">
        <v>272</v>
      </c>
      <c r="L562">
        <v>15</v>
      </c>
      <c r="M562" s="2">
        <v>450</v>
      </c>
    </row>
    <row r="563" spans="2:13" ht="12.75">
      <c r="B563" s="292">
        <v>800</v>
      </c>
      <c r="C563" s="68" t="s">
        <v>48</v>
      </c>
      <c r="D563" s="12" t="s">
        <v>27</v>
      </c>
      <c r="E563" s="68" t="s">
        <v>235</v>
      </c>
      <c r="F563" s="47" t="s">
        <v>280</v>
      </c>
      <c r="G563" s="66" t="s">
        <v>210</v>
      </c>
      <c r="H563" s="5">
        <v>-1600</v>
      </c>
      <c r="I563" s="22">
        <v>1.6</v>
      </c>
      <c r="K563" t="s">
        <v>272</v>
      </c>
      <c r="L563">
        <v>15</v>
      </c>
      <c r="M563" s="2">
        <v>450</v>
      </c>
    </row>
    <row r="564" spans="2:13" ht="12.75">
      <c r="B564" s="292">
        <v>1200</v>
      </c>
      <c r="C564" s="12" t="s">
        <v>48</v>
      </c>
      <c r="D564" s="12" t="s">
        <v>27</v>
      </c>
      <c r="E564" s="12" t="s">
        <v>235</v>
      </c>
      <c r="F564" s="47" t="s">
        <v>280</v>
      </c>
      <c r="G564" s="29" t="s">
        <v>212</v>
      </c>
      <c r="H564" s="5">
        <v>-4800</v>
      </c>
      <c r="I564" s="22">
        <v>2.4</v>
      </c>
      <c r="K564" t="s">
        <v>272</v>
      </c>
      <c r="L564">
        <v>15</v>
      </c>
      <c r="M564" s="2">
        <v>450</v>
      </c>
    </row>
    <row r="565" spans="1:13" ht="12.75">
      <c r="A565" s="12"/>
      <c r="B565" s="292">
        <v>400</v>
      </c>
      <c r="C565" s="12" t="s">
        <v>48</v>
      </c>
      <c r="D565" s="12" t="s">
        <v>27</v>
      </c>
      <c r="E565" s="12" t="s">
        <v>235</v>
      </c>
      <c r="F565" s="47" t="s">
        <v>280</v>
      </c>
      <c r="G565" s="29" t="s">
        <v>214</v>
      </c>
      <c r="H565" s="5">
        <v>-5200</v>
      </c>
      <c r="I565" s="22">
        <v>0.8</v>
      </c>
      <c r="J565" s="15"/>
      <c r="K565" t="s">
        <v>272</v>
      </c>
      <c r="L565">
        <v>15</v>
      </c>
      <c r="M565" s="2">
        <v>450</v>
      </c>
    </row>
    <row r="566" spans="1:13" s="57" customFormat="1" ht="12.75">
      <c r="A566" s="11"/>
      <c r="B566" s="427">
        <f>SUM(B562:B565)</f>
        <v>3200</v>
      </c>
      <c r="C566" s="11"/>
      <c r="D566" s="11"/>
      <c r="E566" s="11" t="s">
        <v>235</v>
      </c>
      <c r="F566" s="319"/>
      <c r="G566" s="18"/>
      <c r="H566" s="55">
        <v>0</v>
      </c>
      <c r="I566" s="56">
        <f t="shared" si="24"/>
        <v>7.111111111111111</v>
      </c>
      <c r="M566" s="2">
        <v>450</v>
      </c>
    </row>
    <row r="567" spans="2:13" ht="12.75">
      <c r="B567" s="426"/>
      <c r="D567" s="12"/>
      <c r="H567" s="5">
        <f t="shared" si="25"/>
        <v>0</v>
      </c>
      <c r="I567" s="22">
        <f t="shared" si="24"/>
        <v>0</v>
      </c>
      <c r="M567" s="2">
        <v>450</v>
      </c>
    </row>
    <row r="568" spans="2:13" ht="12.75">
      <c r="B568" s="292"/>
      <c r="C568" s="12"/>
      <c r="D568" s="12"/>
      <c r="E568" s="12"/>
      <c r="F568" s="72"/>
      <c r="H568" s="5">
        <f>H567-B568</f>
        <v>0</v>
      </c>
      <c r="I568" s="22">
        <f>+B568/M568</f>
        <v>0</v>
      </c>
      <c r="M568" s="2">
        <v>450</v>
      </c>
    </row>
    <row r="569" spans="1:13" s="15" customFormat="1" ht="12.75">
      <c r="A569" s="1"/>
      <c r="B569" s="292">
        <v>2000</v>
      </c>
      <c r="C569" s="12" t="s">
        <v>281</v>
      </c>
      <c r="D569" s="12" t="s">
        <v>27</v>
      </c>
      <c r="E569" s="61" t="s">
        <v>55</v>
      </c>
      <c r="F569" s="47" t="s">
        <v>280</v>
      </c>
      <c r="G569" s="30" t="s">
        <v>210</v>
      </c>
      <c r="H569" s="5">
        <f>H568-B569</f>
        <v>-2000</v>
      </c>
      <c r="I569" s="22">
        <f>+B569/M569</f>
        <v>4.444444444444445</v>
      </c>
      <c r="J569"/>
      <c r="K569" t="s">
        <v>272</v>
      </c>
      <c r="L569"/>
      <c r="M569" s="2">
        <v>450</v>
      </c>
    </row>
    <row r="570" spans="1:13" s="57" customFormat="1" ht="12.75">
      <c r="A570" s="11"/>
      <c r="B570" s="427">
        <f>SUM(B569)</f>
        <v>2000</v>
      </c>
      <c r="C570" s="11"/>
      <c r="D570" s="11"/>
      <c r="E570" s="11" t="s">
        <v>55</v>
      </c>
      <c r="F570" s="319"/>
      <c r="G570" s="18"/>
      <c r="H570" s="55">
        <v>0</v>
      </c>
      <c r="I570" s="56">
        <f aca="true" t="shared" si="26" ref="I570:I633">+B570/M570</f>
        <v>4.444444444444445</v>
      </c>
      <c r="M570" s="2">
        <v>450</v>
      </c>
    </row>
    <row r="571" spans="2:13" ht="12.75">
      <c r="B571" s="426"/>
      <c r="D571" s="12"/>
      <c r="H571" s="5">
        <f aca="true" t="shared" si="27" ref="H571:H634">H570-B571</f>
        <v>0</v>
      </c>
      <c r="I571" s="22">
        <f t="shared" si="26"/>
        <v>0</v>
      </c>
      <c r="M571" s="2">
        <v>450</v>
      </c>
    </row>
    <row r="572" spans="2:13" ht="12.75">
      <c r="B572" s="426"/>
      <c r="D572" s="12"/>
      <c r="H572" s="5">
        <f t="shared" si="27"/>
        <v>0</v>
      </c>
      <c r="I572" s="22">
        <f t="shared" si="26"/>
        <v>0</v>
      </c>
      <c r="M572" s="2">
        <v>450</v>
      </c>
    </row>
    <row r="573" spans="2:14" ht="12.75">
      <c r="B573" s="428"/>
      <c r="C573" s="60"/>
      <c r="D573" s="12"/>
      <c r="E573" s="60"/>
      <c r="H573" s="5">
        <f t="shared" si="27"/>
        <v>0</v>
      </c>
      <c r="I573" s="22">
        <f t="shared" si="26"/>
        <v>0</v>
      </c>
      <c r="J573" s="59"/>
      <c r="L573" s="59"/>
      <c r="M573" s="2">
        <v>450</v>
      </c>
      <c r="N573" s="73"/>
    </row>
    <row r="574" spans="2:13" ht="12.75">
      <c r="B574" s="426"/>
      <c r="D574" s="12"/>
      <c r="H574" s="5">
        <f t="shared" si="27"/>
        <v>0</v>
      </c>
      <c r="I574" s="22">
        <f t="shared" si="26"/>
        <v>0</v>
      </c>
      <c r="M574" s="2">
        <v>450</v>
      </c>
    </row>
    <row r="575" spans="1:13" s="57" customFormat="1" ht="12.75">
      <c r="A575" s="11"/>
      <c r="B575" s="427">
        <f>+B581+B586+B592+B597+B603+B609</f>
        <v>31550</v>
      </c>
      <c r="C575" s="52" t="s">
        <v>284</v>
      </c>
      <c r="D575" s="53" t="s">
        <v>246</v>
      </c>
      <c r="E575" s="52" t="s">
        <v>56</v>
      </c>
      <c r="F575" s="324" t="s">
        <v>292</v>
      </c>
      <c r="G575" s="54" t="s">
        <v>72</v>
      </c>
      <c r="H575" s="55"/>
      <c r="I575" s="56">
        <f>+B575/M575</f>
        <v>70.11111111111111</v>
      </c>
      <c r="J575" s="56"/>
      <c r="K575" s="56"/>
      <c r="M575" s="2">
        <v>450</v>
      </c>
    </row>
    <row r="576" spans="2:13" ht="12.75">
      <c r="B576" s="426"/>
      <c r="D576" s="12"/>
      <c r="H576" s="5">
        <f t="shared" si="27"/>
        <v>0</v>
      </c>
      <c r="I576" s="22">
        <f t="shared" si="26"/>
        <v>0</v>
      </c>
      <c r="M576" s="2">
        <v>450</v>
      </c>
    </row>
    <row r="577" spans="2:13" ht="12.75">
      <c r="B577" s="426">
        <v>2500</v>
      </c>
      <c r="C577" s="1" t="s">
        <v>29</v>
      </c>
      <c r="D577" s="1" t="s">
        <v>17</v>
      </c>
      <c r="E577" s="1" t="s">
        <v>61</v>
      </c>
      <c r="F577" s="47" t="s">
        <v>274</v>
      </c>
      <c r="G577" s="27" t="s">
        <v>208</v>
      </c>
      <c r="H577" s="5">
        <f t="shared" si="27"/>
        <v>-2500</v>
      </c>
      <c r="I577" s="22">
        <v>5</v>
      </c>
      <c r="K577" t="s">
        <v>29</v>
      </c>
      <c r="L577">
        <v>16</v>
      </c>
      <c r="M577" s="2">
        <v>450</v>
      </c>
    </row>
    <row r="578" spans="2:13" ht="12.75">
      <c r="B578" s="426">
        <v>2500</v>
      </c>
      <c r="C578" s="1" t="s">
        <v>29</v>
      </c>
      <c r="D578" s="1" t="s">
        <v>17</v>
      </c>
      <c r="E578" s="1" t="s">
        <v>61</v>
      </c>
      <c r="F578" s="47" t="s">
        <v>275</v>
      </c>
      <c r="G578" s="27" t="s">
        <v>210</v>
      </c>
      <c r="H578" s="5">
        <f t="shared" si="27"/>
        <v>-5000</v>
      </c>
      <c r="I578" s="22">
        <v>5</v>
      </c>
      <c r="K578" t="s">
        <v>29</v>
      </c>
      <c r="L578">
        <v>16</v>
      </c>
      <c r="M578" s="2">
        <v>450</v>
      </c>
    </row>
    <row r="579" spans="2:13" ht="12.75">
      <c r="B579" s="426">
        <v>2500</v>
      </c>
      <c r="C579" s="1" t="s">
        <v>29</v>
      </c>
      <c r="D579" s="1" t="s">
        <v>17</v>
      </c>
      <c r="E579" s="1" t="s">
        <v>61</v>
      </c>
      <c r="F579" s="47" t="s">
        <v>285</v>
      </c>
      <c r="G579" s="27" t="s">
        <v>212</v>
      </c>
      <c r="H579" s="5">
        <f t="shared" si="27"/>
        <v>-7500</v>
      </c>
      <c r="I579" s="22">
        <v>5</v>
      </c>
      <c r="K579" t="s">
        <v>29</v>
      </c>
      <c r="L579">
        <v>16</v>
      </c>
      <c r="M579" s="2">
        <v>450</v>
      </c>
    </row>
    <row r="580" spans="2:13" ht="12.75">
      <c r="B580" s="426">
        <v>2500</v>
      </c>
      <c r="C580" s="1" t="s">
        <v>29</v>
      </c>
      <c r="D580" s="1" t="s">
        <v>17</v>
      </c>
      <c r="E580" s="1" t="s">
        <v>61</v>
      </c>
      <c r="F580" s="47" t="s">
        <v>286</v>
      </c>
      <c r="G580" s="27" t="s">
        <v>214</v>
      </c>
      <c r="H580" s="5">
        <f t="shared" si="27"/>
        <v>-10000</v>
      </c>
      <c r="I580" s="22">
        <v>5</v>
      </c>
      <c r="K580" t="s">
        <v>29</v>
      </c>
      <c r="L580">
        <v>16</v>
      </c>
      <c r="M580" s="2">
        <v>450</v>
      </c>
    </row>
    <row r="581" spans="1:13" s="57" customFormat="1" ht="12.75">
      <c r="A581" s="11"/>
      <c r="B581" s="427">
        <f>SUM(B577:B580)</f>
        <v>10000</v>
      </c>
      <c r="C581" s="11" t="s">
        <v>29</v>
      </c>
      <c r="D581" s="11"/>
      <c r="E581" s="11"/>
      <c r="F581" s="319"/>
      <c r="G581" s="18"/>
      <c r="H581" s="55">
        <v>0</v>
      </c>
      <c r="I581" s="56">
        <f t="shared" si="26"/>
        <v>22.22222222222222</v>
      </c>
      <c r="M581" s="2">
        <v>450</v>
      </c>
    </row>
    <row r="582" spans="2:13" ht="12.75">
      <c r="B582" s="426"/>
      <c r="D582" s="12"/>
      <c r="H582" s="5">
        <f t="shared" si="27"/>
        <v>0</v>
      </c>
      <c r="I582" s="22">
        <f t="shared" si="26"/>
        <v>0</v>
      </c>
      <c r="M582" s="2">
        <v>450</v>
      </c>
    </row>
    <row r="583" spans="2:13" ht="12.75">
      <c r="B583" s="426"/>
      <c r="D583" s="12"/>
      <c r="H583" s="5">
        <f t="shared" si="27"/>
        <v>0</v>
      </c>
      <c r="I583" s="22">
        <f t="shared" si="26"/>
        <v>0</v>
      </c>
      <c r="M583" s="2">
        <v>450</v>
      </c>
    </row>
    <row r="584" spans="2:13" ht="12.75">
      <c r="B584" s="426">
        <v>1700</v>
      </c>
      <c r="C584" s="1" t="s">
        <v>287</v>
      </c>
      <c r="D584" s="12" t="s">
        <v>27</v>
      </c>
      <c r="E584" s="1" t="s">
        <v>38</v>
      </c>
      <c r="F584" s="47" t="s">
        <v>288</v>
      </c>
      <c r="G584" s="27" t="s">
        <v>210</v>
      </c>
      <c r="H584" s="5">
        <f t="shared" si="27"/>
        <v>-1700</v>
      </c>
      <c r="I584" s="22">
        <f t="shared" si="26"/>
        <v>3.7777777777777777</v>
      </c>
      <c r="K584" t="s">
        <v>61</v>
      </c>
      <c r="L584" s="15">
        <v>16</v>
      </c>
      <c r="M584" s="2">
        <v>450</v>
      </c>
    </row>
    <row r="585" spans="2:13" ht="12.75">
      <c r="B585" s="426">
        <v>1700</v>
      </c>
      <c r="C585" s="1" t="s">
        <v>289</v>
      </c>
      <c r="D585" s="12" t="s">
        <v>27</v>
      </c>
      <c r="E585" s="1" t="s">
        <v>38</v>
      </c>
      <c r="F585" s="47" t="s">
        <v>290</v>
      </c>
      <c r="G585" s="27" t="s">
        <v>214</v>
      </c>
      <c r="H585" s="5">
        <f t="shared" si="27"/>
        <v>-3400</v>
      </c>
      <c r="I585" s="22">
        <f t="shared" si="26"/>
        <v>3.7777777777777777</v>
      </c>
      <c r="K585" t="s">
        <v>61</v>
      </c>
      <c r="L585" s="15">
        <v>16</v>
      </c>
      <c r="M585" s="2">
        <v>450</v>
      </c>
    </row>
    <row r="586" spans="1:13" s="57" customFormat="1" ht="12.75">
      <c r="A586" s="11"/>
      <c r="B586" s="427">
        <f>SUM(B584:B585)</f>
        <v>3400</v>
      </c>
      <c r="C586" s="11" t="s">
        <v>1276</v>
      </c>
      <c r="D586" s="11"/>
      <c r="E586" s="11"/>
      <c r="F586" s="319"/>
      <c r="G586" s="18"/>
      <c r="H586" s="55">
        <v>0</v>
      </c>
      <c r="I586" s="56">
        <f t="shared" si="26"/>
        <v>7.555555555555555</v>
      </c>
      <c r="M586" s="2">
        <v>450</v>
      </c>
    </row>
    <row r="587" spans="2:13" ht="12.75">
      <c r="B587" s="426"/>
      <c r="D587" s="12"/>
      <c r="H587" s="5">
        <f t="shared" si="27"/>
        <v>0</v>
      </c>
      <c r="I587" s="22">
        <f t="shared" si="26"/>
        <v>0</v>
      </c>
      <c r="M587" s="2">
        <v>450</v>
      </c>
    </row>
    <row r="588" spans="2:13" ht="12.75">
      <c r="B588" s="426"/>
      <c r="D588" s="12"/>
      <c r="H588" s="5">
        <f t="shared" si="27"/>
        <v>0</v>
      </c>
      <c r="I588" s="22">
        <f t="shared" si="26"/>
        <v>0</v>
      </c>
      <c r="M588" s="2">
        <v>450</v>
      </c>
    </row>
    <row r="589" spans="2:13" ht="12.75">
      <c r="B589" s="426">
        <v>1400</v>
      </c>
      <c r="C589" s="1" t="s">
        <v>48</v>
      </c>
      <c r="D589" s="12" t="s">
        <v>27</v>
      </c>
      <c r="E589" s="1" t="s">
        <v>235</v>
      </c>
      <c r="F589" s="47" t="s">
        <v>290</v>
      </c>
      <c r="G589" s="27" t="s">
        <v>210</v>
      </c>
      <c r="H589" s="5">
        <f t="shared" si="27"/>
        <v>-1400</v>
      </c>
      <c r="I589" s="22">
        <v>2.8</v>
      </c>
      <c r="K589" t="s">
        <v>61</v>
      </c>
      <c r="L589" s="15">
        <v>16</v>
      </c>
      <c r="M589" s="2">
        <v>450</v>
      </c>
    </row>
    <row r="590" spans="2:13" ht="12.75">
      <c r="B590" s="426">
        <v>1400</v>
      </c>
      <c r="C590" s="1" t="s">
        <v>48</v>
      </c>
      <c r="D590" s="12" t="s">
        <v>27</v>
      </c>
      <c r="E590" s="1" t="s">
        <v>235</v>
      </c>
      <c r="F590" s="47" t="s">
        <v>290</v>
      </c>
      <c r="G590" s="27" t="s">
        <v>212</v>
      </c>
      <c r="H590" s="5">
        <f t="shared" si="27"/>
        <v>-2800</v>
      </c>
      <c r="I590" s="22">
        <v>2.8</v>
      </c>
      <c r="K590" t="s">
        <v>61</v>
      </c>
      <c r="L590" s="15">
        <v>16</v>
      </c>
      <c r="M590" s="2">
        <v>450</v>
      </c>
    </row>
    <row r="591" spans="2:13" ht="12.75">
      <c r="B591" s="426">
        <v>1500</v>
      </c>
      <c r="C591" s="1" t="s">
        <v>48</v>
      </c>
      <c r="D591" s="12" t="s">
        <v>27</v>
      </c>
      <c r="E591" s="1" t="s">
        <v>235</v>
      </c>
      <c r="F591" s="47" t="s">
        <v>290</v>
      </c>
      <c r="G591" s="27" t="s">
        <v>214</v>
      </c>
      <c r="H591" s="5">
        <f t="shared" si="27"/>
        <v>-4300</v>
      </c>
      <c r="I591" s="22">
        <v>3</v>
      </c>
      <c r="K591" t="s">
        <v>61</v>
      </c>
      <c r="L591" s="15">
        <v>16</v>
      </c>
      <c r="M591" s="2">
        <v>450</v>
      </c>
    </row>
    <row r="592" spans="1:13" s="57" customFormat="1" ht="12.75">
      <c r="A592" s="11"/>
      <c r="B592" s="427">
        <f>SUM(B589:B591)</f>
        <v>4300</v>
      </c>
      <c r="C592" s="11"/>
      <c r="D592" s="11"/>
      <c r="E592" s="11" t="s">
        <v>235</v>
      </c>
      <c r="F592" s="319"/>
      <c r="G592" s="18"/>
      <c r="H592" s="55">
        <v>0</v>
      </c>
      <c r="I592" s="56">
        <f t="shared" si="26"/>
        <v>9.555555555555555</v>
      </c>
      <c r="M592" s="2">
        <v>450</v>
      </c>
    </row>
    <row r="593" spans="2:13" ht="12.75">
      <c r="B593" s="426"/>
      <c r="D593" s="12"/>
      <c r="H593" s="5">
        <f t="shared" si="27"/>
        <v>0</v>
      </c>
      <c r="I593" s="22">
        <f t="shared" si="26"/>
        <v>0</v>
      </c>
      <c r="M593" s="2">
        <v>450</v>
      </c>
    </row>
    <row r="594" spans="2:13" ht="12.75">
      <c r="B594" s="426"/>
      <c r="D594" s="12"/>
      <c r="H594" s="5">
        <f t="shared" si="27"/>
        <v>0</v>
      </c>
      <c r="I594" s="22">
        <f t="shared" si="26"/>
        <v>0</v>
      </c>
      <c r="M594" s="2">
        <v>450</v>
      </c>
    </row>
    <row r="595" spans="2:13" ht="12.75">
      <c r="B595" s="292">
        <v>4000</v>
      </c>
      <c r="C595" s="1" t="s">
        <v>51</v>
      </c>
      <c r="D595" s="12" t="s">
        <v>27</v>
      </c>
      <c r="E595" s="1" t="s">
        <v>38</v>
      </c>
      <c r="F595" s="47" t="s">
        <v>291</v>
      </c>
      <c r="G595" s="27" t="s">
        <v>210</v>
      </c>
      <c r="H595" s="5">
        <f t="shared" si="27"/>
        <v>-4000</v>
      </c>
      <c r="I595" s="22">
        <v>8</v>
      </c>
      <c r="K595" t="s">
        <v>61</v>
      </c>
      <c r="L595" s="15">
        <v>16</v>
      </c>
      <c r="M595" s="2">
        <v>450</v>
      </c>
    </row>
    <row r="596" spans="2:13" ht="12.75">
      <c r="B596" s="292">
        <v>4000</v>
      </c>
      <c r="C596" s="1" t="s">
        <v>51</v>
      </c>
      <c r="D596" s="12" t="s">
        <v>27</v>
      </c>
      <c r="E596" s="1" t="s">
        <v>38</v>
      </c>
      <c r="F596" s="47" t="s">
        <v>291</v>
      </c>
      <c r="G596" s="27" t="s">
        <v>212</v>
      </c>
      <c r="H596" s="5">
        <f t="shared" si="27"/>
        <v>-8000</v>
      </c>
      <c r="I596" s="22">
        <v>8</v>
      </c>
      <c r="K596" t="s">
        <v>61</v>
      </c>
      <c r="L596" s="15">
        <v>16</v>
      </c>
      <c r="M596" s="2">
        <v>450</v>
      </c>
    </row>
    <row r="597" spans="1:13" s="57" customFormat="1" ht="12.75">
      <c r="A597" s="11"/>
      <c r="B597" s="427">
        <f>SUM(B595:B596)</f>
        <v>8000</v>
      </c>
      <c r="C597" s="11" t="s">
        <v>51</v>
      </c>
      <c r="D597" s="11"/>
      <c r="E597" s="11"/>
      <c r="F597" s="319"/>
      <c r="G597" s="18"/>
      <c r="H597" s="55">
        <v>0</v>
      </c>
      <c r="I597" s="56">
        <f t="shared" si="26"/>
        <v>17.77777777777778</v>
      </c>
      <c r="M597" s="2">
        <v>450</v>
      </c>
    </row>
    <row r="598" spans="2:13" ht="12.75">
      <c r="B598" s="426"/>
      <c r="D598" s="12"/>
      <c r="H598" s="5">
        <f t="shared" si="27"/>
        <v>0</v>
      </c>
      <c r="I598" s="22">
        <f t="shared" si="26"/>
        <v>0</v>
      </c>
      <c r="M598" s="2">
        <v>450</v>
      </c>
    </row>
    <row r="599" spans="2:13" ht="12.75">
      <c r="B599" s="426"/>
      <c r="D599" s="12"/>
      <c r="H599" s="5">
        <f t="shared" si="27"/>
        <v>0</v>
      </c>
      <c r="I599" s="22">
        <f t="shared" si="26"/>
        <v>0</v>
      </c>
      <c r="M599" s="2">
        <v>450</v>
      </c>
    </row>
    <row r="600" spans="2:13" ht="12.75">
      <c r="B600" s="426">
        <v>1000</v>
      </c>
      <c r="C600" s="1" t="s">
        <v>53</v>
      </c>
      <c r="D600" s="12" t="s">
        <v>27</v>
      </c>
      <c r="E600" s="1" t="s">
        <v>38</v>
      </c>
      <c r="F600" s="47" t="s">
        <v>290</v>
      </c>
      <c r="G600" s="27" t="s">
        <v>210</v>
      </c>
      <c r="H600" s="5">
        <f t="shared" si="27"/>
        <v>-1000</v>
      </c>
      <c r="I600" s="22">
        <v>2</v>
      </c>
      <c r="K600" t="s">
        <v>61</v>
      </c>
      <c r="L600" s="15">
        <v>16</v>
      </c>
      <c r="M600" s="2">
        <v>450</v>
      </c>
    </row>
    <row r="601" spans="2:13" ht="12.75">
      <c r="B601" s="426">
        <v>1000</v>
      </c>
      <c r="C601" s="1" t="s">
        <v>53</v>
      </c>
      <c r="D601" s="12" t="s">
        <v>27</v>
      </c>
      <c r="E601" s="1" t="s">
        <v>38</v>
      </c>
      <c r="F601" s="47" t="s">
        <v>290</v>
      </c>
      <c r="G601" s="27" t="s">
        <v>212</v>
      </c>
      <c r="H601" s="5">
        <f t="shared" si="27"/>
        <v>-2000</v>
      </c>
      <c r="I601" s="22">
        <v>2</v>
      </c>
      <c r="K601" t="s">
        <v>61</v>
      </c>
      <c r="L601" s="15">
        <v>16</v>
      </c>
      <c r="M601" s="2">
        <v>450</v>
      </c>
    </row>
    <row r="602" spans="2:13" ht="12.75">
      <c r="B602" s="426">
        <v>1000</v>
      </c>
      <c r="C602" s="1" t="s">
        <v>53</v>
      </c>
      <c r="D602" s="12" t="s">
        <v>27</v>
      </c>
      <c r="E602" s="1" t="s">
        <v>38</v>
      </c>
      <c r="F602" s="47" t="s">
        <v>290</v>
      </c>
      <c r="G602" s="27" t="s">
        <v>214</v>
      </c>
      <c r="H602" s="5">
        <f t="shared" si="27"/>
        <v>-3000</v>
      </c>
      <c r="I602" s="22">
        <v>2</v>
      </c>
      <c r="K602" t="s">
        <v>61</v>
      </c>
      <c r="L602" s="15">
        <v>16</v>
      </c>
      <c r="M602" s="2">
        <v>450</v>
      </c>
    </row>
    <row r="603" spans="1:13" s="57" customFormat="1" ht="12.75">
      <c r="A603" s="11"/>
      <c r="B603" s="427">
        <f>SUM(B600:B602)</f>
        <v>3000</v>
      </c>
      <c r="C603" s="11"/>
      <c r="D603" s="11"/>
      <c r="E603" s="11"/>
      <c r="F603" s="319"/>
      <c r="G603" s="18"/>
      <c r="H603" s="55">
        <v>0</v>
      </c>
      <c r="I603" s="56">
        <f t="shared" si="26"/>
        <v>6.666666666666667</v>
      </c>
      <c r="M603" s="2">
        <v>450</v>
      </c>
    </row>
    <row r="604" spans="2:13" ht="12.75">
      <c r="B604" s="426"/>
      <c r="D604" s="12"/>
      <c r="H604" s="5">
        <f t="shared" si="27"/>
        <v>0</v>
      </c>
      <c r="I604" s="22">
        <f t="shared" si="26"/>
        <v>0</v>
      </c>
      <c r="M604" s="2">
        <v>450</v>
      </c>
    </row>
    <row r="605" spans="2:13" ht="12.75">
      <c r="B605" s="426"/>
      <c r="D605" s="12"/>
      <c r="H605" s="5">
        <f t="shared" si="27"/>
        <v>0</v>
      </c>
      <c r="I605" s="22">
        <f t="shared" si="26"/>
        <v>0</v>
      </c>
      <c r="M605" s="2">
        <v>450</v>
      </c>
    </row>
    <row r="606" spans="2:13" ht="12.75">
      <c r="B606" s="426">
        <v>950</v>
      </c>
      <c r="C606" s="1" t="s">
        <v>54</v>
      </c>
      <c r="D606" s="12" t="s">
        <v>27</v>
      </c>
      <c r="E606" s="1" t="s">
        <v>55</v>
      </c>
      <c r="F606" s="47" t="s">
        <v>290</v>
      </c>
      <c r="G606" s="27" t="s">
        <v>210</v>
      </c>
      <c r="H606" s="5">
        <f t="shared" si="27"/>
        <v>-950</v>
      </c>
      <c r="I606" s="22">
        <v>1.9</v>
      </c>
      <c r="K606" t="s">
        <v>61</v>
      </c>
      <c r="L606" s="15">
        <v>16</v>
      </c>
      <c r="M606" s="2">
        <v>450</v>
      </c>
    </row>
    <row r="607" spans="2:13" ht="12.75">
      <c r="B607" s="426">
        <v>1000</v>
      </c>
      <c r="C607" s="1" t="s">
        <v>54</v>
      </c>
      <c r="D607" s="12" t="s">
        <v>27</v>
      </c>
      <c r="E607" s="1" t="s">
        <v>55</v>
      </c>
      <c r="F607" s="47" t="s">
        <v>290</v>
      </c>
      <c r="G607" s="27" t="s">
        <v>212</v>
      </c>
      <c r="H607" s="5">
        <f t="shared" si="27"/>
        <v>-1950</v>
      </c>
      <c r="I607" s="22">
        <v>2</v>
      </c>
      <c r="K607" t="s">
        <v>61</v>
      </c>
      <c r="L607" s="15">
        <v>16</v>
      </c>
      <c r="M607" s="2">
        <v>450</v>
      </c>
    </row>
    <row r="608" spans="2:13" ht="12.75">
      <c r="B608" s="426">
        <v>900</v>
      </c>
      <c r="C608" s="1" t="s">
        <v>54</v>
      </c>
      <c r="D608" s="12" t="s">
        <v>27</v>
      </c>
      <c r="E608" s="1" t="s">
        <v>55</v>
      </c>
      <c r="F608" s="47" t="s">
        <v>290</v>
      </c>
      <c r="G608" s="27" t="s">
        <v>214</v>
      </c>
      <c r="H608" s="5">
        <f t="shared" si="27"/>
        <v>-2850</v>
      </c>
      <c r="I608" s="22">
        <v>1.8</v>
      </c>
      <c r="K608" t="s">
        <v>61</v>
      </c>
      <c r="L608" s="15">
        <v>16</v>
      </c>
      <c r="M608" s="2">
        <v>450</v>
      </c>
    </row>
    <row r="609" spans="1:13" s="57" customFormat="1" ht="12.75">
      <c r="A609" s="11"/>
      <c r="B609" s="427">
        <f>SUM(B606:B608)</f>
        <v>2850</v>
      </c>
      <c r="C609" s="11"/>
      <c r="D609" s="11"/>
      <c r="E609" s="11" t="s">
        <v>55</v>
      </c>
      <c r="F609" s="319"/>
      <c r="G609" s="18"/>
      <c r="H609" s="55">
        <v>0</v>
      </c>
      <c r="I609" s="56">
        <f t="shared" si="26"/>
        <v>6.333333333333333</v>
      </c>
      <c r="M609" s="2">
        <v>450</v>
      </c>
    </row>
    <row r="610" spans="2:13" ht="12.75">
      <c r="B610" s="426"/>
      <c r="D610" s="12"/>
      <c r="H610" s="5">
        <f t="shared" si="27"/>
        <v>0</v>
      </c>
      <c r="I610" s="22">
        <f t="shared" si="26"/>
        <v>0</v>
      </c>
      <c r="M610" s="2">
        <v>450</v>
      </c>
    </row>
    <row r="611" spans="2:13" ht="12.75">
      <c r="B611" s="426"/>
      <c r="D611" s="12"/>
      <c r="H611" s="5">
        <f t="shared" si="27"/>
        <v>0</v>
      </c>
      <c r="I611" s="22">
        <f t="shared" si="26"/>
        <v>0</v>
      </c>
      <c r="M611" s="2">
        <v>450</v>
      </c>
    </row>
    <row r="612" spans="2:13" ht="12.75">
      <c r="B612" s="426"/>
      <c r="D612" s="12"/>
      <c r="H612" s="5">
        <f t="shared" si="27"/>
        <v>0</v>
      </c>
      <c r="I612" s="22">
        <f t="shared" si="26"/>
        <v>0</v>
      </c>
      <c r="M612" s="2">
        <v>450</v>
      </c>
    </row>
    <row r="613" spans="2:13" ht="12.75">
      <c r="B613" s="426"/>
      <c r="D613" s="12"/>
      <c r="H613" s="5">
        <f t="shared" si="27"/>
        <v>0</v>
      </c>
      <c r="I613" s="22">
        <f t="shared" si="26"/>
        <v>0</v>
      </c>
      <c r="M613" s="2">
        <v>450</v>
      </c>
    </row>
    <row r="614" spans="1:13" s="57" customFormat="1" ht="12.75">
      <c r="A614" s="11"/>
      <c r="B614" s="427">
        <f>+B620+B625+B629+B633+B637</f>
        <v>14500</v>
      </c>
      <c r="C614" s="52" t="s">
        <v>293</v>
      </c>
      <c r="D614" s="53" t="s">
        <v>301</v>
      </c>
      <c r="E614" s="52" t="s">
        <v>253</v>
      </c>
      <c r="F614" s="324" t="s">
        <v>254</v>
      </c>
      <c r="G614" s="54" t="s">
        <v>111</v>
      </c>
      <c r="H614" s="55"/>
      <c r="I614" s="56">
        <f>+B614/M614</f>
        <v>32.22222222222222</v>
      </c>
      <c r="J614" s="56"/>
      <c r="K614" s="56"/>
      <c r="M614" s="2">
        <v>450</v>
      </c>
    </row>
    <row r="615" spans="2:13" ht="12.75">
      <c r="B615" s="426"/>
      <c r="D615" s="12"/>
      <c r="H615" s="5">
        <f t="shared" si="27"/>
        <v>0</v>
      </c>
      <c r="I615" s="22">
        <f t="shared" si="26"/>
        <v>0</v>
      </c>
      <c r="M615" s="2">
        <v>450</v>
      </c>
    </row>
    <row r="616" spans="2:13" ht="12.75">
      <c r="B616" s="426">
        <v>1000</v>
      </c>
      <c r="C616" s="1" t="s">
        <v>262</v>
      </c>
      <c r="D616" s="12" t="s">
        <v>27</v>
      </c>
      <c r="E616" s="1" t="s">
        <v>38</v>
      </c>
      <c r="F616" s="47" t="s">
        <v>294</v>
      </c>
      <c r="G616" s="27" t="s">
        <v>214</v>
      </c>
      <c r="H616" s="5">
        <f t="shared" si="27"/>
        <v>-1000</v>
      </c>
      <c r="I616" s="22">
        <f t="shared" si="26"/>
        <v>2.2222222222222223</v>
      </c>
      <c r="K616" t="s">
        <v>30</v>
      </c>
      <c r="L616">
        <v>17</v>
      </c>
      <c r="M616" s="2">
        <v>450</v>
      </c>
    </row>
    <row r="617" spans="1:13" s="34" customFormat="1" ht="12.75">
      <c r="A617" s="1"/>
      <c r="B617" s="426">
        <v>1000</v>
      </c>
      <c r="C617" s="1" t="s">
        <v>263</v>
      </c>
      <c r="D617" s="12" t="s">
        <v>27</v>
      </c>
      <c r="E617" s="1" t="s">
        <v>38</v>
      </c>
      <c r="F617" s="47" t="s">
        <v>294</v>
      </c>
      <c r="G617" s="27" t="s">
        <v>214</v>
      </c>
      <c r="H617" s="5">
        <f t="shared" si="27"/>
        <v>-2000</v>
      </c>
      <c r="I617" s="22">
        <f t="shared" si="26"/>
        <v>2.2222222222222223</v>
      </c>
      <c r="J617"/>
      <c r="K617" t="s">
        <v>30</v>
      </c>
      <c r="L617">
        <v>17</v>
      </c>
      <c r="M617" s="2">
        <v>450</v>
      </c>
    </row>
    <row r="618" spans="2:13" ht="12.75">
      <c r="B618" s="426">
        <v>2500</v>
      </c>
      <c r="C618" s="1" t="s">
        <v>295</v>
      </c>
      <c r="D618" s="12" t="s">
        <v>27</v>
      </c>
      <c r="E618" s="1" t="s">
        <v>38</v>
      </c>
      <c r="F618" s="47" t="s">
        <v>296</v>
      </c>
      <c r="G618" s="27" t="s">
        <v>297</v>
      </c>
      <c r="H618" s="5">
        <f t="shared" si="27"/>
        <v>-4500</v>
      </c>
      <c r="I618" s="22">
        <f t="shared" si="26"/>
        <v>5.555555555555555</v>
      </c>
      <c r="K618" t="s">
        <v>30</v>
      </c>
      <c r="L618">
        <v>17</v>
      </c>
      <c r="M618" s="2">
        <v>450</v>
      </c>
    </row>
    <row r="619" spans="1:13" ht="12.75">
      <c r="A619" s="12"/>
      <c r="B619" s="292">
        <v>2000</v>
      </c>
      <c r="C619" s="12" t="s">
        <v>298</v>
      </c>
      <c r="D619" s="12" t="s">
        <v>27</v>
      </c>
      <c r="E619" s="12" t="s">
        <v>38</v>
      </c>
      <c r="F619" s="72" t="s">
        <v>299</v>
      </c>
      <c r="G619" s="29" t="s">
        <v>297</v>
      </c>
      <c r="H619" s="5">
        <f t="shared" si="27"/>
        <v>-6500</v>
      </c>
      <c r="I619" s="65">
        <f t="shared" si="26"/>
        <v>4.444444444444445</v>
      </c>
      <c r="J619" s="15"/>
      <c r="K619" s="15" t="s">
        <v>30</v>
      </c>
      <c r="L619" s="15">
        <v>17</v>
      </c>
      <c r="M619" s="2">
        <v>450</v>
      </c>
    </row>
    <row r="620" spans="1:13" s="57" customFormat="1" ht="12.75">
      <c r="A620" s="11"/>
      <c r="B620" s="427">
        <f>SUM(B616:B619)</f>
        <v>6500</v>
      </c>
      <c r="C620" s="11" t="s">
        <v>1276</v>
      </c>
      <c r="D620" s="11"/>
      <c r="E620" s="11"/>
      <c r="F620" s="319"/>
      <c r="G620" s="18"/>
      <c r="H620" s="55">
        <v>0</v>
      </c>
      <c r="I620" s="56">
        <f t="shared" si="26"/>
        <v>14.444444444444445</v>
      </c>
      <c r="M620" s="2">
        <v>450</v>
      </c>
    </row>
    <row r="621" spans="2:13" ht="12.75">
      <c r="B621" s="426"/>
      <c r="D621" s="12"/>
      <c r="H621" s="5">
        <f t="shared" si="27"/>
        <v>0</v>
      </c>
      <c r="I621" s="22">
        <f t="shared" si="26"/>
        <v>0</v>
      </c>
      <c r="M621" s="2">
        <v>450</v>
      </c>
    </row>
    <row r="622" spans="2:13" ht="12.75">
      <c r="B622" s="426"/>
      <c r="D622" s="12"/>
      <c r="H622" s="5">
        <f t="shared" si="27"/>
        <v>0</v>
      </c>
      <c r="I622" s="22">
        <f t="shared" si="26"/>
        <v>0</v>
      </c>
      <c r="M622" s="2">
        <v>450</v>
      </c>
    </row>
    <row r="623" spans="2:13" ht="12.75">
      <c r="B623" s="426">
        <v>1100</v>
      </c>
      <c r="C623" s="1" t="s">
        <v>48</v>
      </c>
      <c r="D623" s="12" t="s">
        <v>27</v>
      </c>
      <c r="E623" s="1" t="s">
        <v>49</v>
      </c>
      <c r="F623" s="47" t="s">
        <v>294</v>
      </c>
      <c r="G623" s="27" t="s">
        <v>214</v>
      </c>
      <c r="H623" s="5">
        <f t="shared" si="27"/>
        <v>-1100</v>
      </c>
      <c r="I623" s="22">
        <v>2.2</v>
      </c>
      <c r="K623" t="s">
        <v>30</v>
      </c>
      <c r="L623">
        <v>17</v>
      </c>
      <c r="M623" s="2">
        <v>450</v>
      </c>
    </row>
    <row r="624" spans="2:13" ht="12.75">
      <c r="B624" s="426">
        <v>900</v>
      </c>
      <c r="C624" s="1" t="s">
        <v>48</v>
      </c>
      <c r="D624" s="12" t="s">
        <v>27</v>
      </c>
      <c r="E624" s="1" t="s">
        <v>49</v>
      </c>
      <c r="F624" s="47" t="s">
        <v>294</v>
      </c>
      <c r="G624" s="27" t="s">
        <v>297</v>
      </c>
      <c r="H624" s="5">
        <f t="shared" si="27"/>
        <v>-2000</v>
      </c>
      <c r="I624" s="22">
        <v>1.8</v>
      </c>
      <c r="K624" t="s">
        <v>30</v>
      </c>
      <c r="L624">
        <v>17</v>
      </c>
      <c r="M624" s="2">
        <v>450</v>
      </c>
    </row>
    <row r="625" spans="1:13" s="57" customFormat="1" ht="12.75">
      <c r="A625" s="11"/>
      <c r="B625" s="427">
        <f>SUM(B623:B624)</f>
        <v>2000</v>
      </c>
      <c r="C625" s="11"/>
      <c r="D625" s="11"/>
      <c r="E625" s="11" t="s">
        <v>49</v>
      </c>
      <c r="F625" s="319"/>
      <c r="G625" s="18"/>
      <c r="H625" s="55">
        <v>0</v>
      </c>
      <c r="I625" s="56">
        <f t="shared" si="26"/>
        <v>4.444444444444445</v>
      </c>
      <c r="M625" s="2">
        <v>450</v>
      </c>
    </row>
    <row r="626" spans="2:13" ht="12.75">
      <c r="B626" s="426"/>
      <c r="D626" s="12"/>
      <c r="H626" s="5">
        <f t="shared" si="27"/>
        <v>0</v>
      </c>
      <c r="I626" s="22">
        <f t="shared" si="26"/>
        <v>0</v>
      </c>
      <c r="M626" s="2">
        <v>450</v>
      </c>
    </row>
    <row r="627" spans="2:13" ht="12.75">
      <c r="B627" s="426"/>
      <c r="D627" s="12"/>
      <c r="H627" s="5">
        <f t="shared" si="27"/>
        <v>0</v>
      </c>
      <c r="I627" s="22">
        <f t="shared" si="26"/>
        <v>0</v>
      </c>
      <c r="M627" s="2">
        <v>450</v>
      </c>
    </row>
    <row r="628" spans="1:13" ht="12.75">
      <c r="A628" s="12"/>
      <c r="B628" s="292">
        <v>3000</v>
      </c>
      <c r="C628" s="12" t="s">
        <v>51</v>
      </c>
      <c r="D628" s="12" t="s">
        <v>27</v>
      </c>
      <c r="E628" s="12" t="s">
        <v>38</v>
      </c>
      <c r="F628" s="72" t="s">
        <v>300</v>
      </c>
      <c r="G628" s="29" t="s">
        <v>214</v>
      </c>
      <c r="H628" s="28">
        <f t="shared" si="27"/>
        <v>-3000</v>
      </c>
      <c r="I628" s="65">
        <f t="shared" si="26"/>
        <v>6.666666666666667</v>
      </c>
      <c r="J628" s="15"/>
      <c r="K628" s="15" t="s">
        <v>30</v>
      </c>
      <c r="L628" s="15">
        <v>17</v>
      </c>
      <c r="M628" s="2">
        <v>450</v>
      </c>
    </row>
    <row r="629" spans="1:13" s="57" customFormat="1" ht="12.75">
      <c r="A629" s="11"/>
      <c r="B629" s="427">
        <f>SUM(B628)</f>
        <v>3000</v>
      </c>
      <c r="C629" s="11" t="s">
        <v>51</v>
      </c>
      <c r="D629" s="11"/>
      <c r="E629" s="11"/>
      <c r="F629" s="319"/>
      <c r="G629" s="18"/>
      <c r="H629" s="55">
        <v>0</v>
      </c>
      <c r="I629" s="56">
        <f t="shared" si="26"/>
        <v>6.666666666666667</v>
      </c>
      <c r="M629" s="2">
        <v>450</v>
      </c>
    </row>
    <row r="630" spans="2:13" ht="12.75">
      <c r="B630" s="426"/>
      <c r="D630" s="12"/>
      <c r="H630" s="5">
        <f t="shared" si="27"/>
        <v>0</v>
      </c>
      <c r="I630" s="22">
        <f t="shared" si="26"/>
        <v>0</v>
      </c>
      <c r="M630" s="2">
        <v>450</v>
      </c>
    </row>
    <row r="631" spans="2:13" ht="12.75">
      <c r="B631" s="426"/>
      <c r="D631" s="12"/>
      <c r="H631" s="5">
        <f t="shared" si="27"/>
        <v>0</v>
      </c>
      <c r="I631" s="22">
        <f t="shared" si="26"/>
        <v>0</v>
      </c>
      <c r="M631" s="2">
        <v>450</v>
      </c>
    </row>
    <row r="632" spans="2:14" ht="12.75">
      <c r="B632" s="426">
        <v>2000</v>
      </c>
      <c r="C632" s="1" t="s">
        <v>53</v>
      </c>
      <c r="D632" s="12" t="s">
        <v>27</v>
      </c>
      <c r="E632" s="1" t="s">
        <v>38</v>
      </c>
      <c r="F632" s="47" t="s">
        <v>294</v>
      </c>
      <c r="G632" s="27" t="s">
        <v>214</v>
      </c>
      <c r="H632" s="5">
        <f t="shared" si="27"/>
        <v>-2000</v>
      </c>
      <c r="I632" s="22">
        <f t="shared" si="26"/>
        <v>4.444444444444445</v>
      </c>
      <c r="K632" t="s">
        <v>30</v>
      </c>
      <c r="L632">
        <v>17</v>
      </c>
      <c r="M632" s="2">
        <v>450</v>
      </c>
      <c r="N632" s="73"/>
    </row>
    <row r="633" spans="1:13" s="57" customFormat="1" ht="12.75">
      <c r="A633" s="11"/>
      <c r="B633" s="427">
        <f>SUM(B632)</f>
        <v>2000</v>
      </c>
      <c r="C633" s="11" t="s">
        <v>53</v>
      </c>
      <c r="D633" s="11"/>
      <c r="E633" s="11"/>
      <c r="F633" s="319"/>
      <c r="G633" s="18"/>
      <c r="H633" s="55">
        <v>0</v>
      </c>
      <c r="I633" s="56">
        <f t="shared" si="26"/>
        <v>4.444444444444445</v>
      </c>
      <c r="M633" s="2">
        <v>450</v>
      </c>
    </row>
    <row r="634" spans="2:13" ht="12.75">
      <c r="B634" s="426"/>
      <c r="D634" s="12"/>
      <c r="H634" s="5">
        <f t="shared" si="27"/>
        <v>0</v>
      </c>
      <c r="I634" s="22">
        <f aca="true" t="shared" si="28" ref="I634:I689">+B634/M634</f>
        <v>0</v>
      </c>
      <c r="M634" s="2">
        <v>450</v>
      </c>
    </row>
    <row r="635" spans="2:13" ht="12.75">
      <c r="B635" s="426"/>
      <c r="D635" s="12"/>
      <c r="H635" s="5">
        <f aca="true" t="shared" si="29" ref="H635:H696">H634-B635</f>
        <v>0</v>
      </c>
      <c r="I635" s="22">
        <f t="shared" si="28"/>
        <v>0</v>
      </c>
      <c r="M635" s="2">
        <v>450</v>
      </c>
    </row>
    <row r="636" spans="2:13" ht="12.75">
      <c r="B636" s="426">
        <v>1000</v>
      </c>
      <c r="C636" s="1" t="s">
        <v>54</v>
      </c>
      <c r="D636" s="12" t="s">
        <v>27</v>
      </c>
      <c r="E636" s="1" t="s">
        <v>55</v>
      </c>
      <c r="F636" s="47" t="s">
        <v>294</v>
      </c>
      <c r="G636" s="27" t="s">
        <v>214</v>
      </c>
      <c r="H636" s="5">
        <f t="shared" si="29"/>
        <v>-1000</v>
      </c>
      <c r="I636" s="22">
        <f t="shared" si="28"/>
        <v>2.2222222222222223</v>
      </c>
      <c r="K636" t="s">
        <v>30</v>
      </c>
      <c r="L636">
        <v>17</v>
      </c>
      <c r="M636" s="2">
        <v>450</v>
      </c>
    </row>
    <row r="637" spans="1:13" s="57" customFormat="1" ht="12.75">
      <c r="A637" s="11"/>
      <c r="B637" s="427">
        <f>SUM(B636)</f>
        <v>1000</v>
      </c>
      <c r="C637" s="11"/>
      <c r="D637" s="11"/>
      <c r="E637" s="11" t="s">
        <v>55</v>
      </c>
      <c r="F637" s="319"/>
      <c r="G637" s="18"/>
      <c r="H637" s="55">
        <v>0</v>
      </c>
      <c r="I637" s="56">
        <f t="shared" si="28"/>
        <v>2.2222222222222223</v>
      </c>
      <c r="M637" s="2">
        <v>450</v>
      </c>
    </row>
    <row r="638" spans="2:13" ht="12.75">
      <c r="B638" s="426"/>
      <c r="D638" s="12"/>
      <c r="H638" s="5">
        <f t="shared" si="29"/>
        <v>0</v>
      </c>
      <c r="I638" s="22">
        <f t="shared" si="28"/>
        <v>0</v>
      </c>
      <c r="M638" s="2">
        <v>450</v>
      </c>
    </row>
    <row r="639" spans="2:13" ht="12.75">
      <c r="B639" s="426"/>
      <c r="D639" s="12"/>
      <c r="H639" s="5">
        <f t="shared" si="29"/>
        <v>0</v>
      </c>
      <c r="I639" s="22">
        <f t="shared" si="28"/>
        <v>0</v>
      </c>
      <c r="M639" s="2">
        <v>450</v>
      </c>
    </row>
    <row r="640" spans="2:13" ht="12.75">
      <c r="B640" s="426"/>
      <c r="D640" s="12"/>
      <c r="H640" s="5">
        <f t="shared" si="29"/>
        <v>0</v>
      </c>
      <c r="I640" s="22">
        <f t="shared" si="28"/>
        <v>0</v>
      </c>
      <c r="M640" s="2">
        <v>450</v>
      </c>
    </row>
    <row r="641" spans="2:13" ht="12.75">
      <c r="B641" s="426"/>
      <c r="D641" s="12"/>
      <c r="H641" s="5">
        <f t="shared" si="29"/>
        <v>0</v>
      </c>
      <c r="I641" s="22">
        <f t="shared" si="28"/>
        <v>0</v>
      </c>
      <c r="M641" s="2">
        <v>450</v>
      </c>
    </row>
    <row r="642" spans="1:13" s="57" customFormat="1" ht="12.75">
      <c r="A642" s="11"/>
      <c r="B642" s="427">
        <f>+B647+B655+B659+B663+B668</f>
        <v>47500</v>
      </c>
      <c r="C642" s="52" t="s">
        <v>302</v>
      </c>
      <c r="D642" s="53" t="s">
        <v>314</v>
      </c>
      <c r="E642" s="52" t="s">
        <v>164</v>
      </c>
      <c r="F642" s="324" t="s">
        <v>165</v>
      </c>
      <c r="G642" s="54" t="s">
        <v>315</v>
      </c>
      <c r="H642" s="55"/>
      <c r="I642" s="56">
        <f>+B642/M642</f>
        <v>105.55555555555556</v>
      </c>
      <c r="J642" s="56"/>
      <c r="K642" s="56"/>
      <c r="M642" s="2">
        <v>450</v>
      </c>
    </row>
    <row r="643" spans="2:13" ht="12.75">
      <c r="B643" s="426"/>
      <c r="D643" s="12"/>
      <c r="H643" s="5">
        <f t="shared" si="29"/>
        <v>0</v>
      </c>
      <c r="I643" s="22">
        <f t="shared" si="28"/>
        <v>0</v>
      </c>
      <c r="M643" s="2">
        <v>450</v>
      </c>
    </row>
    <row r="644" spans="2:13" ht="12.75">
      <c r="B644" s="426">
        <v>2500</v>
      </c>
      <c r="C644" s="1" t="s">
        <v>29</v>
      </c>
      <c r="D644" s="1" t="s">
        <v>17</v>
      </c>
      <c r="E644" s="1" t="s">
        <v>76</v>
      </c>
      <c r="F644" s="47" t="s">
        <v>303</v>
      </c>
      <c r="G644" s="27" t="s">
        <v>212</v>
      </c>
      <c r="H644" s="5">
        <f t="shared" si="29"/>
        <v>-2500</v>
      </c>
      <c r="I644" s="22">
        <v>5</v>
      </c>
      <c r="K644" t="s">
        <v>29</v>
      </c>
      <c r="L644">
        <v>18</v>
      </c>
      <c r="M644" s="2">
        <v>450</v>
      </c>
    </row>
    <row r="645" spans="2:13" ht="12.75">
      <c r="B645" s="426">
        <v>2500</v>
      </c>
      <c r="C645" s="1" t="s">
        <v>29</v>
      </c>
      <c r="D645" s="1" t="s">
        <v>17</v>
      </c>
      <c r="E645" s="1" t="s">
        <v>76</v>
      </c>
      <c r="F645" s="47" t="s">
        <v>304</v>
      </c>
      <c r="G645" s="27" t="s">
        <v>214</v>
      </c>
      <c r="H645" s="5">
        <f t="shared" si="29"/>
        <v>-5000</v>
      </c>
      <c r="I645" s="22">
        <v>5</v>
      </c>
      <c r="K645" t="s">
        <v>29</v>
      </c>
      <c r="L645">
        <v>18</v>
      </c>
      <c r="M645" s="2">
        <v>450</v>
      </c>
    </row>
    <row r="646" spans="2:13" ht="12.75">
      <c r="B646" s="426">
        <v>2500</v>
      </c>
      <c r="C646" s="1" t="s">
        <v>29</v>
      </c>
      <c r="D646" s="1" t="s">
        <v>17</v>
      </c>
      <c r="E646" s="1" t="s">
        <v>76</v>
      </c>
      <c r="F646" s="47" t="s">
        <v>305</v>
      </c>
      <c r="G646" s="27" t="s">
        <v>297</v>
      </c>
      <c r="H646" s="5">
        <f t="shared" si="29"/>
        <v>-7500</v>
      </c>
      <c r="I646" s="22">
        <v>5</v>
      </c>
      <c r="K646" t="s">
        <v>29</v>
      </c>
      <c r="L646">
        <v>18</v>
      </c>
      <c r="M646" s="2">
        <v>450</v>
      </c>
    </row>
    <row r="647" spans="1:13" s="57" customFormat="1" ht="12.75">
      <c r="A647" s="11"/>
      <c r="B647" s="427">
        <f>SUM(B644:B646)</f>
        <v>7500</v>
      </c>
      <c r="C647" s="11" t="s">
        <v>29</v>
      </c>
      <c r="D647" s="11"/>
      <c r="E647" s="11"/>
      <c r="F647" s="319"/>
      <c r="G647" s="18"/>
      <c r="H647" s="55">
        <v>0</v>
      </c>
      <c r="I647" s="56">
        <f t="shared" si="28"/>
        <v>16.666666666666668</v>
      </c>
      <c r="M647" s="2">
        <v>450</v>
      </c>
    </row>
    <row r="648" spans="2:13" ht="12.75">
      <c r="B648" s="426"/>
      <c r="D648" s="12"/>
      <c r="H648" s="5">
        <f t="shared" si="29"/>
        <v>0</v>
      </c>
      <c r="I648" s="22">
        <f t="shared" si="28"/>
        <v>0</v>
      </c>
      <c r="M648" s="2">
        <v>450</v>
      </c>
    </row>
    <row r="649" spans="2:13" ht="12.75">
      <c r="B649" s="426"/>
      <c r="D649" s="12"/>
      <c r="H649" s="5">
        <f t="shared" si="29"/>
        <v>0</v>
      </c>
      <c r="I649" s="22">
        <f t="shared" si="28"/>
        <v>0</v>
      </c>
      <c r="M649" s="2">
        <v>450</v>
      </c>
    </row>
    <row r="650" spans="2:13" ht="12.75">
      <c r="B650" s="426">
        <v>500</v>
      </c>
      <c r="C650" s="1" t="s">
        <v>306</v>
      </c>
      <c r="D650" s="12" t="s">
        <v>17</v>
      </c>
      <c r="E650" s="1" t="s">
        <v>38</v>
      </c>
      <c r="F650" s="47" t="s">
        <v>307</v>
      </c>
      <c r="G650" s="27" t="s">
        <v>212</v>
      </c>
      <c r="H650" s="5">
        <f t="shared" si="29"/>
        <v>-500</v>
      </c>
      <c r="I650" s="22">
        <f t="shared" si="28"/>
        <v>1.1111111111111112</v>
      </c>
      <c r="K650" t="s">
        <v>76</v>
      </c>
      <c r="L650">
        <v>18</v>
      </c>
      <c r="M650" s="2">
        <v>450</v>
      </c>
    </row>
    <row r="651" spans="2:13" ht="12.75">
      <c r="B651" s="426">
        <v>500</v>
      </c>
      <c r="C651" s="1" t="s">
        <v>308</v>
      </c>
      <c r="D651" s="12" t="s">
        <v>17</v>
      </c>
      <c r="E651" s="1" t="s">
        <v>38</v>
      </c>
      <c r="F651" s="47" t="s">
        <v>307</v>
      </c>
      <c r="G651" s="27" t="s">
        <v>212</v>
      </c>
      <c r="H651" s="5">
        <f t="shared" si="29"/>
        <v>-1000</v>
      </c>
      <c r="I651" s="22">
        <f t="shared" si="28"/>
        <v>1.1111111111111112</v>
      </c>
      <c r="K651" t="s">
        <v>76</v>
      </c>
      <c r="L651">
        <v>18</v>
      </c>
      <c r="M651" s="2">
        <v>450</v>
      </c>
    </row>
    <row r="652" spans="2:13" ht="12.75">
      <c r="B652" s="426">
        <v>1000</v>
      </c>
      <c r="C652" s="1" t="s">
        <v>198</v>
      </c>
      <c r="D652" s="12" t="s">
        <v>17</v>
      </c>
      <c r="E652" s="1" t="s">
        <v>38</v>
      </c>
      <c r="F652" s="47" t="s">
        <v>307</v>
      </c>
      <c r="G652" s="27" t="s">
        <v>212</v>
      </c>
      <c r="H652" s="5">
        <f t="shared" si="29"/>
        <v>-2000</v>
      </c>
      <c r="I652" s="22">
        <f t="shared" si="28"/>
        <v>2.2222222222222223</v>
      </c>
      <c r="K652" t="s">
        <v>76</v>
      </c>
      <c r="L652">
        <v>18</v>
      </c>
      <c r="M652" s="2">
        <v>450</v>
      </c>
    </row>
    <row r="653" spans="2:13" ht="12.75">
      <c r="B653" s="292">
        <v>3500</v>
      </c>
      <c r="C653" s="1" t="s">
        <v>309</v>
      </c>
      <c r="D653" s="12" t="s">
        <v>17</v>
      </c>
      <c r="E653" s="1" t="s">
        <v>38</v>
      </c>
      <c r="F653" s="47" t="s">
        <v>310</v>
      </c>
      <c r="G653" s="27" t="s">
        <v>214</v>
      </c>
      <c r="H653" s="5">
        <f t="shared" si="29"/>
        <v>-5500</v>
      </c>
      <c r="I653" s="22">
        <f t="shared" si="28"/>
        <v>7.777777777777778</v>
      </c>
      <c r="K653" t="s">
        <v>76</v>
      </c>
      <c r="L653">
        <v>18</v>
      </c>
      <c r="M653" s="2">
        <v>450</v>
      </c>
    </row>
    <row r="654" spans="2:13" ht="12.75">
      <c r="B654" s="292">
        <v>25000</v>
      </c>
      <c r="C654" s="1" t="s">
        <v>311</v>
      </c>
      <c r="D654" s="12" t="s">
        <v>17</v>
      </c>
      <c r="E654" s="1" t="s">
        <v>38</v>
      </c>
      <c r="F654" s="47" t="s">
        <v>312</v>
      </c>
      <c r="G654" s="27" t="s">
        <v>214</v>
      </c>
      <c r="H654" s="5">
        <f t="shared" si="29"/>
        <v>-30500</v>
      </c>
      <c r="I654" s="22">
        <f t="shared" si="28"/>
        <v>55.55555555555556</v>
      </c>
      <c r="K654" t="s">
        <v>76</v>
      </c>
      <c r="L654">
        <v>18</v>
      </c>
      <c r="M654" s="2">
        <v>450</v>
      </c>
    </row>
    <row r="655" spans="1:13" s="57" customFormat="1" ht="12.75">
      <c r="A655" s="11"/>
      <c r="B655" s="427">
        <f>SUM(B650:B654)</f>
        <v>30500</v>
      </c>
      <c r="C655" s="11" t="s">
        <v>1276</v>
      </c>
      <c r="D655" s="11"/>
      <c r="E655" s="11"/>
      <c r="F655" s="319"/>
      <c r="G655" s="18"/>
      <c r="H655" s="55">
        <v>0</v>
      </c>
      <c r="I655" s="56">
        <f t="shared" si="28"/>
        <v>67.77777777777777</v>
      </c>
      <c r="M655" s="2">
        <v>450</v>
      </c>
    </row>
    <row r="656" spans="2:13" ht="12.75">
      <c r="B656" s="426"/>
      <c r="D656" s="12"/>
      <c r="H656" s="5">
        <f t="shared" si="29"/>
        <v>0</v>
      </c>
      <c r="I656" s="22">
        <f t="shared" si="28"/>
        <v>0</v>
      </c>
      <c r="M656" s="2">
        <v>450</v>
      </c>
    </row>
    <row r="657" spans="2:13" ht="12.75">
      <c r="B657" s="426"/>
      <c r="D657" s="12"/>
      <c r="H657" s="5">
        <f t="shared" si="29"/>
        <v>0</v>
      </c>
      <c r="I657" s="22">
        <f t="shared" si="28"/>
        <v>0</v>
      </c>
      <c r="M657" s="2">
        <v>450</v>
      </c>
    </row>
    <row r="658" spans="2:13" ht="12.75">
      <c r="B658" s="426">
        <v>500</v>
      </c>
      <c r="C658" s="1" t="s">
        <v>48</v>
      </c>
      <c r="D658" s="12" t="s">
        <v>17</v>
      </c>
      <c r="E658" s="1" t="s">
        <v>235</v>
      </c>
      <c r="F658" s="47" t="s">
        <v>307</v>
      </c>
      <c r="G658" s="27" t="s">
        <v>212</v>
      </c>
      <c r="H658" s="5">
        <f t="shared" si="29"/>
        <v>-500</v>
      </c>
      <c r="I658" s="22">
        <f t="shared" si="28"/>
        <v>1.1111111111111112</v>
      </c>
      <c r="K658" t="s">
        <v>76</v>
      </c>
      <c r="L658">
        <v>18</v>
      </c>
      <c r="M658" s="2">
        <v>450</v>
      </c>
    </row>
    <row r="659" spans="1:13" s="57" customFormat="1" ht="12.75">
      <c r="A659" s="11"/>
      <c r="B659" s="427">
        <f>SUM(B658)</f>
        <v>500</v>
      </c>
      <c r="C659" s="11"/>
      <c r="D659" s="11"/>
      <c r="E659" s="11" t="s">
        <v>235</v>
      </c>
      <c r="F659" s="319"/>
      <c r="G659" s="18"/>
      <c r="H659" s="55">
        <v>0</v>
      </c>
      <c r="I659" s="56">
        <f t="shared" si="28"/>
        <v>1.1111111111111112</v>
      </c>
      <c r="M659" s="2">
        <v>450</v>
      </c>
    </row>
    <row r="660" spans="2:13" ht="12.75">
      <c r="B660" s="426"/>
      <c r="D660" s="12"/>
      <c r="H660" s="5">
        <f t="shared" si="29"/>
        <v>0</v>
      </c>
      <c r="I660" s="22">
        <f t="shared" si="28"/>
        <v>0</v>
      </c>
      <c r="M660" s="2">
        <v>450</v>
      </c>
    </row>
    <row r="661" spans="2:13" ht="12.75">
      <c r="B661" s="426"/>
      <c r="D661" s="12"/>
      <c r="H661" s="5">
        <f t="shared" si="29"/>
        <v>0</v>
      </c>
      <c r="I661" s="22">
        <f t="shared" si="28"/>
        <v>0</v>
      </c>
      <c r="M661" s="2">
        <v>450</v>
      </c>
    </row>
    <row r="662" spans="1:13" s="15" customFormat="1" ht="12.75">
      <c r="A662" s="12"/>
      <c r="B662" s="292">
        <v>5000</v>
      </c>
      <c r="C662" s="12" t="s">
        <v>51</v>
      </c>
      <c r="D662" s="12" t="s">
        <v>17</v>
      </c>
      <c r="E662" s="12" t="s">
        <v>38</v>
      </c>
      <c r="F662" s="72" t="s">
        <v>313</v>
      </c>
      <c r="G662" s="29" t="s">
        <v>212</v>
      </c>
      <c r="H662" s="28">
        <f t="shared" si="29"/>
        <v>-5000</v>
      </c>
      <c r="I662" s="65">
        <f t="shared" si="28"/>
        <v>11.11111111111111</v>
      </c>
      <c r="K662" s="15" t="s">
        <v>76</v>
      </c>
      <c r="L662" s="15">
        <v>18</v>
      </c>
      <c r="M662" s="2">
        <v>450</v>
      </c>
    </row>
    <row r="663" spans="1:13" s="57" customFormat="1" ht="12.75">
      <c r="A663" s="11"/>
      <c r="B663" s="427">
        <f>SUM(B662)</f>
        <v>5000</v>
      </c>
      <c r="C663" s="11" t="s">
        <v>51</v>
      </c>
      <c r="D663" s="11"/>
      <c r="E663" s="11"/>
      <c r="F663" s="319"/>
      <c r="G663" s="18"/>
      <c r="H663" s="55">
        <v>0</v>
      </c>
      <c r="I663" s="56">
        <f t="shared" si="28"/>
        <v>11.11111111111111</v>
      </c>
      <c r="M663" s="2">
        <v>450</v>
      </c>
    </row>
    <row r="664" spans="2:13" ht="12.75">
      <c r="B664" s="426"/>
      <c r="D664" s="12"/>
      <c r="H664" s="5">
        <f t="shared" si="29"/>
        <v>0</v>
      </c>
      <c r="I664" s="22">
        <f t="shared" si="28"/>
        <v>0</v>
      </c>
      <c r="M664" s="2">
        <v>450</v>
      </c>
    </row>
    <row r="665" spans="2:13" ht="12.75">
      <c r="B665" s="426"/>
      <c r="D665" s="12"/>
      <c r="H665" s="5">
        <f t="shared" si="29"/>
        <v>0</v>
      </c>
      <c r="I665" s="22">
        <f t="shared" si="28"/>
        <v>0</v>
      </c>
      <c r="M665" s="2">
        <v>450</v>
      </c>
    </row>
    <row r="666" spans="1:13" ht="12.75">
      <c r="A666" s="12"/>
      <c r="B666" s="292">
        <v>2000</v>
      </c>
      <c r="C666" s="1" t="s">
        <v>53</v>
      </c>
      <c r="D666" s="12" t="s">
        <v>17</v>
      </c>
      <c r="E666" s="1" t="s">
        <v>38</v>
      </c>
      <c r="F666" s="47" t="s">
        <v>307</v>
      </c>
      <c r="G666" s="27" t="s">
        <v>212</v>
      </c>
      <c r="H666" s="5">
        <f t="shared" si="29"/>
        <v>-2000</v>
      </c>
      <c r="I666" s="22">
        <v>4</v>
      </c>
      <c r="K666" t="s">
        <v>76</v>
      </c>
      <c r="L666">
        <v>18</v>
      </c>
      <c r="M666" s="2">
        <v>450</v>
      </c>
    </row>
    <row r="667" spans="2:13" ht="12.75">
      <c r="B667" s="292">
        <v>2000</v>
      </c>
      <c r="C667" s="1" t="s">
        <v>53</v>
      </c>
      <c r="D667" s="12" t="s">
        <v>17</v>
      </c>
      <c r="E667" s="1" t="s">
        <v>38</v>
      </c>
      <c r="F667" s="47" t="s">
        <v>307</v>
      </c>
      <c r="G667" s="27" t="s">
        <v>214</v>
      </c>
      <c r="H667" s="5">
        <f t="shared" si="29"/>
        <v>-4000</v>
      </c>
      <c r="I667" s="22">
        <v>4</v>
      </c>
      <c r="K667" t="s">
        <v>76</v>
      </c>
      <c r="L667">
        <v>18</v>
      </c>
      <c r="M667" s="2">
        <v>450</v>
      </c>
    </row>
    <row r="668" spans="1:13" s="57" customFormat="1" ht="12.75">
      <c r="A668" s="11"/>
      <c r="B668" s="427">
        <f>SUM(B666:B667)</f>
        <v>4000</v>
      </c>
      <c r="C668" s="11" t="s">
        <v>53</v>
      </c>
      <c r="D668" s="11"/>
      <c r="E668" s="11"/>
      <c r="F668" s="319"/>
      <c r="G668" s="18"/>
      <c r="H668" s="55">
        <v>0</v>
      </c>
      <c r="I668" s="56">
        <f t="shared" si="28"/>
        <v>8.88888888888889</v>
      </c>
      <c r="M668" s="2">
        <v>450</v>
      </c>
    </row>
    <row r="669" spans="4:13" ht="12.75">
      <c r="D669" s="12"/>
      <c r="H669" s="5">
        <f t="shared" si="29"/>
        <v>0</v>
      </c>
      <c r="I669" s="22">
        <f t="shared" si="28"/>
        <v>0</v>
      </c>
      <c r="M669" s="2">
        <v>450</v>
      </c>
    </row>
    <row r="670" spans="4:13" ht="12.75">
      <c r="D670" s="12"/>
      <c r="H670" s="5">
        <f t="shared" si="29"/>
        <v>0</v>
      </c>
      <c r="I670" s="22">
        <f t="shared" si="28"/>
        <v>0</v>
      </c>
      <c r="M670" s="2">
        <v>450</v>
      </c>
    </row>
    <row r="671" spans="4:13" ht="12.75">
      <c r="D671" s="12"/>
      <c r="H671" s="5">
        <f t="shared" si="29"/>
        <v>0</v>
      </c>
      <c r="I671" s="22">
        <f t="shared" si="28"/>
        <v>0</v>
      </c>
      <c r="M671" s="2">
        <v>450</v>
      </c>
    </row>
    <row r="672" spans="4:13" ht="12.75">
      <c r="D672" s="12"/>
      <c r="H672" s="5">
        <f t="shared" si="29"/>
        <v>0</v>
      </c>
      <c r="I672" s="22">
        <f t="shared" si="28"/>
        <v>0</v>
      </c>
      <c r="M672" s="2">
        <v>450</v>
      </c>
    </row>
    <row r="673" spans="1:13" s="57" customFormat="1" ht="12.75">
      <c r="A673" s="11"/>
      <c r="B673" s="51">
        <f>+B677+B682+B687+B697+B702+B708+B712</f>
        <v>51000</v>
      </c>
      <c r="C673" s="52" t="s">
        <v>316</v>
      </c>
      <c r="D673" s="53" t="s">
        <v>334</v>
      </c>
      <c r="E673" s="52" t="s">
        <v>150</v>
      </c>
      <c r="F673" s="324" t="s">
        <v>278</v>
      </c>
      <c r="G673" s="54" t="s">
        <v>111</v>
      </c>
      <c r="H673" s="55"/>
      <c r="I673" s="56">
        <f>+B673/M673</f>
        <v>113.33333333333333</v>
      </c>
      <c r="J673" s="56"/>
      <c r="K673" s="56"/>
      <c r="M673" s="2">
        <v>450</v>
      </c>
    </row>
    <row r="674" spans="4:13" ht="12.75">
      <c r="D674" s="12"/>
      <c r="H674" s="5">
        <f t="shared" si="29"/>
        <v>0</v>
      </c>
      <c r="I674" s="22">
        <f t="shared" si="28"/>
        <v>0</v>
      </c>
      <c r="M674" s="2">
        <v>450</v>
      </c>
    </row>
    <row r="675" spans="1:13" s="34" customFormat="1" ht="12.75">
      <c r="A675" s="1"/>
      <c r="B675" s="263">
        <v>5000</v>
      </c>
      <c r="C675" s="1" t="s">
        <v>29</v>
      </c>
      <c r="D675" s="1" t="s">
        <v>17</v>
      </c>
      <c r="E675" s="1" t="s">
        <v>206</v>
      </c>
      <c r="F675" s="47" t="s">
        <v>317</v>
      </c>
      <c r="G675" s="27" t="s">
        <v>318</v>
      </c>
      <c r="H675" s="5">
        <f t="shared" si="29"/>
        <v>-5000</v>
      </c>
      <c r="I675" s="22">
        <v>10</v>
      </c>
      <c r="J675"/>
      <c r="K675" t="s">
        <v>29</v>
      </c>
      <c r="L675">
        <v>19</v>
      </c>
      <c r="M675" s="2">
        <v>450</v>
      </c>
    </row>
    <row r="676" spans="2:13" ht="12.75">
      <c r="B676" s="263">
        <v>2500</v>
      </c>
      <c r="C676" s="1" t="s">
        <v>29</v>
      </c>
      <c r="D676" s="1" t="s">
        <v>17</v>
      </c>
      <c r="E676" s="1" t="s">
        <v>206</v>
      </c>
      <c r="F676" s="47" t="s">
        <v>319</v>
      </c>
      <c r="G676" s="27" t="s">
        <v>320</v>
      </c>
      <c r="H676" s="5">
        <f t="shared" si="29"/>
        <v>-7500</v>
      </c>
      <c r="I676" s="22">
        <v>5</v>
      </c>
      <c r="K676" t="s">
        <v>29</v>
      </c>
      <c r="L676">
        <v>19</v>
      </c>
      <c r="M676" s="2">
        <v>450</v>
      </c>
    </row>
    <row r="677" spans="1:13" s="57" customFormat="1" ht="12.75">
      <c r="A677" s="11"/>
      <c r="B677" s="273">
        <f>SUM(B675:B676)</f>
        <v>7500</v>
      </c>
      <c r="C677" s="11" t="s">
        <v>29</v>
      </c>
      <c r="D677" s="11"/>
      <c r="E677" s="11"/>
      <c r="F677" s="319"/>
      <c r="G677" s="18"/>
      <c r="H677" s="55">
        <v>0</v>
      </c>
      <c r="I677" s="56">
        <f t="shared" si="28"/>
        <v>16.666666666666668</v>
      </c>
      <c r="M677" s="2">
        <v>450</v>
      </c>
    </row>
    <row r="678" spans="2:13" ht="12.75">
      <c r="B678" s="263"/>
      <c r="D678" s="12"/>
      <c r="H678" s="5">
        <f t="shared" si="29"/>
        <v>0</v>
      </c>
      <c r="I678" s="22">
        <f t="shared" si="28"/>
        <v>0</v>
      </c>
      <c r="M678" s="2">
        <v>450</v>
      </c>
    </row>
    <row r="679" spans="2:13" ht="12.75">
      <c r="B679" s="263"/>
      <c r="D679" s="12"/>
      <c r="H679" s="5">
        <f t="shared" si="29"/>
        <v>0</v>
      </c>
      <c r="I679" s="22">
        <f t="shared" si="28"/>
        <v>0</v>
      </c>
      <c r="M679" s="2">
        <v>450</v>
      </c>
    </row>
    <row r="680" spans="2:13" ht="12.75">
      <c r="B680" s="263">
        <v>900</v>
      </c>
      <c r="C680" s="1" t="s">
        <v>321</v>
      </c>
      <c r="D680" s="12" t="s">
        <v>17</v>
      </c>
      <c r="E680" s="1" t="s">
        <v>216</v>
      </c>
      <c r="F680" s="47" t="s">
        <v>322</v>
      </c>
      <c r="G680" s="27" t="s">
        <v>323</v>
      </c>
      <c r="H680" s="5">
        <f t="shared" si="29"/>
        <v>-900</v>
      </c>
      <c r="I680" s="22">
        <v>1.8</v>
      </c>
      <c r="K680" s="15" t="s">
        <v>206</v>
      </c>
      <c r="L680">
        <v>19</v>
      </c>
      <c r="M680" s="2">
        <v>450</v>
      </c>
    </row>
    <row r="681" spans="2:13" ht="12.75">
      <c r="B681" s="263">
        <v>700</v>
      </c>
      <c r="C681" s="1" t="s">
        <v>324</v>
      </c>
      <c r="D681" s="12" t="s">
        <v>17</v>
      </c>
      <c r="E681" s="1" t="s">
        <v>216</v>
      </c>
      <c r="F681" s="47" t="s">
        <v>322</v>
      </c>
      <c r="G681" s="27" t="s">
        <v>318</v>
      </c>
      <c r="H681" s="5">
        <f t="shared" si="29"/>
        <v>-1600</v>
      </c>
      <c r="I681" s="22">
        <v>1.4</v>
      </c>
      <c r="K681" s="15" t="s">
        <v>206</v>
      </c>
      <c r="L681">
        <v>19</v>
      </c>
      <c r="M681" s="2">
        <v>450</v>
      </c>
    </row>
    <row r="682" spans="1:13" s="57" customFormat="1" ht="12.75">
      <c r="A682" s="11"/>
      <c r="B682" s="273">
        <f>SUM(B680:B681)</f>
        <v>1600</v>
      </c>
      <c r="C682" s="11" t="s">
        <v>1</v>
      </c>
      <c r="D682" s="11"/>
      <c r="E682" s="11"/>
      <c r="F682" s="319"/>
      <c r="G682" s="18"/>
      <c r="H682" s="55">
        <v>0</v>
      </c>
      <c r="I682" s="56">
        <f t="shared" si="28"/>
        <v>3.5555555555555554</v>
      </c>
      <c r="M682" s="2">
        <v>450</v>
      </c>
    </row>
    <row r="683" spans="4:13" ht="12.75">
      <c r="D683" s="12"/>
      <c r="H683" s="5">
        <f t="shared" si="29"/>
        <v>0</v>
      </c>
      <c r="I683" s="22">
        <f t="shared" si="28"/>
        <v>0</v>
      </c>
      <c r="M683" s="2">
        <v>450</v>
      </c>
    </row>
    <row r="684" spans="4:13" ht="12.75">
      <c r="D684" s="12"/>
      <c r="H684" s="5">
        <f t="shared" si="29"/>
        <v>0</v>
      </c>
      <c r="I684" s="22">
        <f t="shared" si="28"/>
        <v>0</v>
      </c>
      <c r="M684" s="2">
        <v>450</v>
      </c>
    </row>
    <row r="685" spans="2:13" ht="12.75">
      <c r="B685" s="263">
        <v>3500</v>
      </c>
      <c r="C685" s="1" t="s">
        <v>152</v>
      </c>
      <c r="D685" s="12" t="s">
        <v>17</v>
      </c>
      <c r="E685" s="1" t="s">
        <v>1280</v>
      </c>
      <c r="F685" s="47" t="s">
        <v>325</v>
      </c>
      <c r="G685" s="27" t="s">
        <v>323</v>
      </c>
      <c r="H685" s="5">
        <f t="shared" si="29"/>
        <v>-3500</v>
      </c>
      <c r="I685" s="22">
        <f t="shared" si="28"/>
        <v>7.777777777777778</v>
      </c>
      <c r="K685" s="15" t="s">
        <v>206</v>
      </c>
      <c r="L685">
        <v>19</v>
      </c>
      <c r="M685" s="2">
        <v>450</v>
      </c>
    </row>
    <row r="686" spans="2:13" ht="12.75">
      <c r="B686" s="266">
        <v>6000</v>
      </c>
      <c r="C686" s="1" t="s">
        <v>326</v>
      </c>
      <c r="D686" s="12" t="s">
        <v>17</v>
      </c>
      <c r="E686" s="1" t="s">
        <v>1280</v>
      </c>
      <c r="F686" s="47" t="s">
        <v>327</v>
      </c>
      <c r="G686" s="27" t="s">
        <v>320</v>
      </c>
      <c r="H686" s="5">
        <f t="shared" si="29"/>
        <v>-9500</v>
      </c>
      <c r="I686" s="22">
        <f t="shared" si="28"/>
        <v>13.333333333333334</v>
      </c>
      <c r="K686" s="15" t="s">
        <v>206</v>
      </c>
      <c r="L686">
        <v>19</v>
      </c>
      <c r="M686" s="2">
        <v>450</v>
      </c>
    </row>
    <row r="687" spans="1:13" s="57" customFormat="1" ht="12.75">
      <c r="A687" s="11"/>
      <c r="B687" s="273">
        <f>SUM(B685:B686)</f>
        <v>9500</v>
      </c>
      <c r="C687" s="11" t="s">
        <v>1276</v>
      </c>
      <c r="D687" s="11"/>
      <c r="E687" s="11"/>
      <c r="F687" s="319"/>
      <c r="G687" s="18"/>
      <c r="H687" s="55">
        <v>0</v>
      </c>
      <c r="I687" s="56">
        <f t="shared" si="28"/>
        <v>21.11111111111111</v>
      </c>
      <c r="M687" s="2">
        <v>450</v>
      </c>
    </row>
    <row r="688" spans="4:13" ht="12.75">
      <c r="D688" s="12"/>
      <c r="H688" s="5">
        <f t="shared" si="29"/>
        <v>0</v>
      </c>
      <c r="I688" s="22">
        <f t="shared" si="28"/>
        <v>0</v>
      </c>
      <c r="M688" s="2">
        <v>450</v>
      </c>
    </row>
    <row r="689" spans="4:13" ht="12.75">
      <c r="D689" s="12"/>
      <c r="H689" s="5">
        <f t="shared" si="29"/>
        <v>0</v>
      </c>
      <c r="I689" s="22">
        <f t="shared" si="28"/>
        <v>0</v>
      </c>
      <c r="M689" s="2">
        <v>450</v>
      </c>
    </row>
    <row r="690" spans="2:13" ht="12.75">
      <c r="B690" s="250">
        <v>3400</v>
      </c>
      <c r="C690" s="1" t="s">
        <v>48</v>
      </c>
      <c r="D690" s="12" t="s">
        <v>17</v>
      </c>
      <c r="E690" s="1" t="s">
        <v>235</v>
      </c>
      <c r="F690" s="47" t="s">
        <v>322</v>
      </c>
      <c r="G690" s="27" t="s">
        <v>323</v>
      </c>
      <c r="H690" s="5">
        <f t="shared" si="29"/>
        <v>-3400</v>
      </c>
      <c r="I690" s="22">
        <v>6.8</v>
      </c>
      <c r="K690" s="15" t="s">
        <v>206</v>
      </c>
      <c r="L690">
        <v>19</v>
      </c>
      <c r="M690" s="2">
        <v>450</v>
      </c>
    </row>
    <row r="691" spans="2:13" ht="12.75">
      <c r="B691" s="257">
        <v>2000</v>
      </c>
      <c r="C691" s="1" t="s">
        <v>48</v>
      </c>
      <c r="D691" s="12" t="s">
        <v>17</v>
      </c>
      <c r="E691" s="1" t="s">
        <v>235</v>
      </c>
      <c r="F691" s="47" t="s">
        <v>322</v>
      </c>
      <c r="G691" s="27" t="s">
        <v>323</v>
      </c>
      <c r="H691" s="5">
        <f t="shared" si="29"/>
        <v>-5400</v>
      </c>
      <c r="I691" s="22">
        <v>4</v>
      </c>
      <c r="K691" s="15" t="s">
        <v>206</v>
      </c>
      <c r="L691">
        <v>19</v>
      </c>
      <c r="M691" s="2">
        <v>450</v>
      </c>
    </row>
    <row r="692" spans="2:13" ht="12.75">
      <c r="B692" s="257">
        <v>700</v>
      </c>
      <c r="C692" s="1" t="s">
        <v>48</v>
      </c>
      <c r="D692" s="12" t="s">
        <v>17</v>
      </c>
      <c r="E692" s="1" t="s">
        <v>235</v>
      </c>
      <c r="F692" s="47" t="s">
        <v>322</v>
      </c>
      <c r="G692" s="27" t="s">
        <v>318</v>
      </c>
      <c r="H692" s="5">
        <f t="shared" si="29"/>
        <v>-6100</v>
      </c>
      <c r="I692" s="22">
        <v>1.4</v>
      </c>
      <c r="K692" s="15" t="s">
        <v>206</v>
      </c>
      <c r="L692">
        <v>19</v>
      </c>
      <c r="M692" s="2">
        <v>450</v>
      </c>
    </row>
    <row r="693" spans="2:13" ht="12.75">
      <c r="B693" s="257">
        <v>2000</v>
      </c>
      <c r="C693" s="1" t="s">
        <v>48</v>
      </c>
      <c r="D693" s="12" t="s">
        <v>17</v>
      </c>
      <c r="E693" s="1" t="s">
        <v>235</v>
      </c>
      <c r="F693" s="47" t="s">
        <v>322</v>
      </c>
      <c r="G693" s="27" t="s">
        <v>318</v>
      </c>
      <c r="H693" s="5">
        <f t="shared" si="29"/>
        <v>-8100</v>
      </c>
      <c r="I693" s="22">
        <v>4</v>
      </c>
      <c r="K693" s="15" t="s">
        <v>206</v>
      </c>
      <c r="L693">
        <v>19</v>
      </c>
      <c r="M693" s="2">
        <v>450</v>
      </c>
    </row>
    <row r="694" spans="2:13" ht="12.75">
      <c r="B694" s="257">
        <v>1700</v>
      </c>
      <c r="C694" s="1" t="s">
        <v>48</v>
      </c>
      <c r="D694" s="12" t="s">
        <v>17</v>
      </c>
      <c r="E694" s="1" t="s">
        <v>235</v>
      </c>
      <c r="F694" s="47" t="s">
        <v>322</v>
      </c>
      <c r="G694" s="27" t="s">
        <v>320</v>
      </c>
      <c r="H694" s="5">
        <f t="shared" si="29"/>
        <v>-9800</v>
      </c>
      <c r="I694" s="22">
        <v>3.4</v>
      </c>
      <c r="K694" s="15" t="s">
        <v>206</v>
      </c>
      <c r="L694">
        <v>19</v>
      </c>
      <c r="M694" s="2">
        <v>450</v>
      </c>
    </row>
    <row r="695" spans="2:13" ht="12.75">
      <c r="B695" s="257">
        <v>2000</v>
      </c>
      <c r="C695" s="1" t="s">
        <v>48</v>
      </c>
      <c r="D695" s="12" t="s">
        <v>17</v>
      </c>
      <c r="E695" s="1" t="s">
        <v>235</v>
      </c>
      <c r="F695" s="47" t="s">
        <v>322</v>
      </c>
      <c r="G695" s="27" t="s">
        <v>320</v>
      </c>
      <c r="H695" s="5">
        <f t="shared" si="29"/>
        <v>-11800</v>
      </c>
      <c r="I695" s="22">
        <v>4</v>
      </c>
      <c r="K695" s="15" t="s">
        <v>206</v>
      </c>
      <c r="L695">
        <v>19</v>
      </c>
      <c r="M695" s="2">
        <v>450</v>
      </c>
    </row>
    <row r="696" spans="2:13" ht="12.75">
      <c r="B696" s="257">
        <v>3000</v>
      </c>
      <c r="C696" s="1" t="s">
        <v>48</v>
      </c>
      <c r="D696" s="12" t="s">
        <v>17</v>
      </c>
      <c r="E696" s="1" t="s">
        <v>235</v>
      </c>
      <c r="F696" s="47" t="s">
        <v>322</v>
      </c>
      <c r="G696" s="27" t="s">
        <v>320</v>
      </c>
      <c r="H696" s="5">
        <f t="shared" si="29"/>
        <v>-14800</v>
      </c>
      <c r="I696" s="22">
        <v>6</v>
      </c>
      <c r="K696" s="15" t="s">
        <v>206</v>
      </c>
      <c r="L696">
        <v>19</v>
      </c>
      <c r="M696" s="2">
        <v>450</v>
      </c>
    </row>
    <row r="697" spans="1:13" s="57" customFormat="1" ht="12.75">
      <c r="A697" s="11"/>
      <c r="B697" s="259">
        <f>SUM(B690:B696)</f>
        <v>14800</v>
      </c>
      <c r="C697" s="11"/>
      <c r="D697" s="11"/>
      <c r="E697" s="11" t="s">
        <v>235</v>
      </c>
      <c r="F697" s="319"/>
      <c r="G697" s="18"/>
      <c r="H697" s="55">
        <v>0</v>
      </c>
      <c r="I697" s="56">
        <f aca="true" t="shared" si="30" ref="I697:I754">+B697/M697</f>
        <v>32.888888888888886</v>
      </c>
      <c r="M697" s="2">
        <v>450</v>
      </c>
    </row>
    <row r="698" spans="2:13" ht="12.75">
      <c r="B698" s="257"/>
      <c r="D698" s="12"/>
      <c r="H698" s="5">
        <f aca="true" t="shared" si="31" ref="H698:H755">H697-B698</f>
        <v>0</v>
      </c>
      <c r="I698" s="22">
        <f t="shared" si="30"/>
        <v>0</v>
      </c>
      <c r="M698" s="2">
        <v>450</v>
      </c>
    </row>
    <row r="699" spans="2:13" ht="12.75">
      <c r="B699" s="257"/>
      <c r="D699" s="12"/>
      <c r="H699" s="5">
        <f t="shared" si="31"/>
        <v>0</v>
      </c>
      <c r="I699" s="22">
        <f t="shared" si="30"/>
        <v>0</v>
      </c>
      <c r="M699" s="2">
        <v>450</v>
      </c>
    </row>
    <row r="700" spans="2:13" ht="12.75">
      <c r="B700" s="257">
        <v>5000</v>
      </c>
      <c r="C700" s="1" t="s">
        <v>51</v>
      </c>
      <c r="D700" s="12" t="s">
        <v>17</v>
      </c>
      <c r="E700" s="1" t="s">
        <v>1280</v>
      </c>
      <c r="F700" s="47" t="s">
        <v>329</v>
      </c>
      <c r="G700" s="27" t="s">
        <v>323</v>
      </c>
      <c r="H700" s="5">
        <f t="shared" si="31"/>
        <v>-5000</v>
      </c>
      <c r="I700" s="22">
        <v>10</v>
      </c>
      <c r="K700" s="15" t="s">
        <v>206</v>
      </c>
      <c r="L700">
        <v>19</v>
      </c>
      <c r="M700" s="2">
        <v>450</v>
      </c>
    </row>
    <row r="701" spans="2:13" ht="12.75">
      <c r="B701" s="257">
        <v>5000</v>
      </c>
      <c r="C701" s="1" t="s">
        <v>51</v>
      </c>
      <c r="D701" s="12" t="s">
        <v>17</v>
      </c>
      <c r="E701" s="1" t="s">
        <v>1280</v>
      </c>
      <c r="F701" s="47" t="s">
        <v>329</v>
      </c>
      <c r="G701" s="27" t="s">
        <v>318</v>
      </c>
      <c r="H701" s="5">
        <f t="shared" si="31"/>
        <v>-10000</v>
      </c>
      <c r="I701" s="22">
        <v>10</v>
      </c>
      <c r="K701" s="15" t="s">
        <v>206</v>
      </c>
      <c r="L701">
        <v>19</v>
      </c>
      <c r="M701" s="2">
        <v>450</v>
      </c>
    </row>
    <row r="702" spans="1:13" s="57" customFormat="1" ht="12.75">
      <c r="A702" s="11"/>
      <c r="B702" s="259">
        <f>SUM(B700:B701)</f>
        <v>10000</v>
      </c>
      <c r="C702" s="11" t="s">
        <v>51</v>
      </c>
      <c r="D702" s="11"/>
      <c r="E702" s="11"/>
      <c r="F702" s="319"/>
      <c r="G702" s="18"/>
      <c r="H702" s="55">
        <v>0</v>
      </c>
      <c r="I702" s="56">
        <f t="shared" si="30"/>
        <v>22.22222222222222</v>
      </c>
      <c r="M702" s="2">
        <v>450</v>
      </c>
    </row>
    <row r="703" spans="2:13" ht="12.75">
      <c r="B703" s="257"/>
      <c r="D703" s="12"/>
      <c r="H703" s="5">
        <f t="shared" si="31"/>
        <v>0</v>
      </c>
      <c r="I703" s="22">
        <f t="shared" si="30"/>
        <v>0</v>
      </c>
      <c r="M703" s="2">
        <v>450</v>
      </c>
    </row>
    <row r="704" spans="2:13" ht="12.75">
      <c r="B704" s="257"/>
      <c r="D704" s="12"/>
      <c r="H704" s="5">
        <f t="shared" si="31"/>
        <v>0</v>
      </c>
      <c r="I704" s="22">
        <f t="shared" si="30"/>
        <v>0</v>
      </c>
      <c r="M704" s="2">
        <v>450</v>
      </c>
    </row>
    <row r="705" spans="2:13" ht="12.75">
      <c r="B705" s="257">
        <v>2000</v>
      </c>
      <c r="C705" s="1" t="s">
        <v>53</v>
      </c>
      <c r="D705" s="12" t="s">
        <v>17</v>
      </c>
      <c r="E705" s="1" t="s">
        <v>1280</v>
      </c>
      <c r="F705" s="47" t="s">
        <v>322</v>
      </c>
      <c r="G705" s="27" t="s">
        <v>323</v>
      </c>
      <c r="H705" s="5">
        <f t="shared" si="31"/>
        <v>-2000</v>
      </c>
      <c r="I705" s="22">
        <v>4</v>
      </c>
      <c r="K705" s="15" t="s">
        <v>206</v>
      </c>
      <c r="L705">
        <v>19</v>
      </c>
      <c r="M705" s="2">
        <v>450</v>
      </c>
    </row>
    <row r="706" spans="2:13" ht="12.75">
      <c r="B706" s="257">
        <v>2000</v>
      </c>
      <c r="C706" s="1" t="s">
        <v>53</v>
      </c>
      <c r="D706" s="12" t="s">
        <v>17</v>
      </c>
      <c r="E706" s="1" t="s">
        <v>1280</v>
      </c>
      <c r="F706" s="47" t="s">
        <v>322</v>
      </c>
      <c r="G706" s="27" t="s">
        <v>318</v>
      </c>
      <c r="H706" s="5">
        <f t="shared" si="31"/>
        <v>-4000</v>
      </c>
      <c r="I706" s="22">
        <v>4</v>
      </c>
      <c r="K706" s="15" t="s">
        <v>206</v>
      </c>
      <c r="L706">
        <v>19</v>
      </c>
      <c r="M706" s="2">
        <v>450</v>
      </c>
    </row>
    <row r="707" spans="2:13" ht="12.75">
      <c r="B707" s="257">
        <v>2000</v>
      </c>
      <c r="C707" s="1" t="s">
        <v>53</v>
      </c>
      <c r="D707" s="12" t="s">
        <v>17</v>
      </c>
      <c r="E707" s="1" t="s">
        <v>1280</v>
      </c>
      <c r="F707" s="47" t="s">
        <v>322</v>
      </c>
      <c r="G707" s="27" t="s">
        <v>320</v>
      </c>
      <c r="H707" s="5">
        <f t="shared" si="31"/>
        <v>-6000</v>
      </c>
      <c r="I707" s="22">
        <v>4</v>
      </c>
      <c r="K707" s="15" t="s">
        <v>206</v>
      </c>
      <c r="L707">
        <v>19</v>
      </c>
      <c r="M707" s="2">
        <v>450</v>
      </c>
    </row>
    <row r="708" spans="1:13" s="57" customFormat="1" ht="12.75">
      <c r="A708" s="11"/>
      <c r="B708" s="259">
        <f>SUM(B705:B707)</f>
        <v>6000</v>
      </c>
      <c r="C708" s="11" t="s">
        <v>53</v>
      </c>
      <c r="D708" s="11"/>
      <c r="E708" s="11"/>
      <c r="F708" s="319"/>
      <c r="G708" s="18"/>
      <c r="H708" s="55">
        <v>0</v>
      </c>
      <c r="I708" s="56">
        <f t="shared" si="30"/>
        <v>13.333333333333334</v>
      </c>
      <c r="M708" s="2">
        <v>450</v>
      </c>
    </row>
    <row r="709" spans="4:13" ht="12.75">
      <c r="D709" s="12"/>
      <c r="H709" s="5">
        <f t="shared" si="31"/>
        <v>0</v>
      </c>
      <c r="I709" s="22">
        <f t="shared" si="30"/>
        <v>0</v>
      </c>
      <c r="M709" s="2">
        <v>450</v>
      </c>
    </row>
    <row r="710" spans="2:13" ht="12.75">
      <c r="B710" s="74"/>
      <c r="D710" s="12"/>
      <c r="H710" s="5">
        <f t="shared" si="31"/>
        <v>0</v>
      </c>
      <c r="I710" s="22">
        <f t="shared" si="30"/>
        <v>0</v>
      </c>
      <c r="M710" s="2">
        <v>450</v>
      </c>
    </row>
    <row r="711" spans="2:13" ht="12.75">
      <c r="B711" s="263">
        <v>1600</v>
      </c>
      <c r="C711" s="1" t="s">
        <v>330</v>
      </c>
      <c r="D711" s="12" t="s">
        <v>17</v>
      </c>
      <c r="E711" s="1" t="s">
        <v>331</v>
      </c>
      <c r="F711" s="47" t="s">
        <v>322</v>
      </c>
      <c r="G711" s="27" t="s">
        <v>320</v>
      </c>
      <c r="H711" s="5">
        <f t="shared" si="31"/>
        <v>-1600</v>
      </c>
      <c r="I711" s="22">
        <f t="shared" si="30"/>
        <v>3.5555555555555554</v>
      </c>
      <c r="K711" s="15" t="s">
        <v>206</v>
      </c>
      <c r="L711">
        <v>19</v>
      </c>
      <c r="M711" s="2">
        <v>450</v>
      </c>
    </row>
    <row r="712" spans="1:13" s="57" customFormat="1" ht="12.75">
      <c r="A712" s="11"/>
      <c r="B712" s="273">
        <f>SUM(B711)</f>
        <v>1600</v>
      </c>
      <c r="C712" s="11"/>
      <c r="D712" s="11"/>
      <c r="E712" s="11" t="s">
        <v>331</v>
      </c>
      <c r="F712" s="319"/>
      <c r="G712" s="18"/>
      <c r="H712" s="55">
        <v>0</v>
      </c>
      <c r="I712" s="56">
        <f t="shared" si="30"/>
        <v>3.5555555555555554</v>
      </c>
      <c r="M712" s="2">
        <v>450</v>
      </c>
    </row>
    <row r="713" spans="2:13" ht="12.75">
      <c r="B713" s="6"/>
      <c r="D713" s="12"/>
      <c r="H713" s="5">
        <v>0</v>
      </c>
      <c r="I713" s="22">
        <f t="shared" si="30"/>
        <v>0</v>
      </c>
      <c r="M713" s="2">
        <v>450</v>
      </c>
    </row>
    <row r="714" spans="4:13" ht="12.75">
      <c r="D714" s="12"/>
      <c r="H714" s="5">
        <f t="shared" si="31"/>
        <v>0</v>
      </c>
      <c r="I714" s="22">
        <f t="shared" si="30"/>
        <v>0</v>
      </c>
      <c r="M714" s="2">
        <v>450</v>
      </c>
    </row>
    <row r="715" spans="4:13" ht="12.75">
      <c r="D715" s="12"/>
      <c r="H715" s="5">
        <f t="shared" si="31"/>
        <v>0</v>
      </c>
      <c r="I715" s="22">
        <f t="shared" si="30"/>
        <v>0</v>
      </c>
      <c r="M715" s="2">
        <v>450</v>
      </c>
    </row>
    <row r="716" spans="4:13" ht="12.75">
      <c r="D716" s="12"/>
      <c r="H716" s="5">
        <f t="shared" si="31"/>
        <v>0</v>
      </c>
      <c r="I716" s="22">
        <f t="shared" si="30"/>
        <v>0</v>
      </c>
      <c r="M716" s="2">
        <v>450</v>
      </c>
    </row>
    <row r="717" spans="1:13" s="57" customFormat="1" ht="12.75">
      <c r="A717" s="11"/>
      <c r="B717" s="427">
        <f>+B722+B729+B736+B740+B746+B751</f>
        <v>39100</v>
      </c>
      <c r="C717" s="52" t="s">
        <v>335</v>
      </c>
      <c r="D717" s="53" t="s">
        <v>352</v>
      </c>
      <c r="E717" s="52" t="s">
        <v>340</v>
      </c>
      <c r="F717" s="324" t="s">
        <v>341</v>
      </c>
      <c r="G717" s="54" t="s">
        <v>111</v>
      </c>
      <c r="H717" s="55"/>
      <c r="I717" s="56">
        <f>+B717/M717</f>
        <v>86.88888888888889</v>
      </c>
      <c r="J717" s="56"/>
      <c r="K717" s="56"/>
      <c r="M717" s="2">
        <v>450</v>
      </c>
    </row>
    <row r="718" spans="2:13" ht="12.75">
      <c r="B718" s="426"/>
      <c r="D718" s="12"/>
      <c r="H718" s="5">
        <f t="shared" si="31"/>
        <v>0</v>
      </c>
      <c r="I718" s="22">
        <f t="shared" si="30"/>
        <v>0</v>
      </c>
      <c r="M718" s="2">
        <v>450</v>
      </c>
    </row>
    <row r="719" spans="2:13" ht="12.75">
      <c r="B719" s="426">
        <v>2500</v>
      </c>
      <c r="C719" s="1" t="s">
        <v>29</v>
      </c>
      <c r="D719" s="1" t="s">
        <v>17</v>
      </c>
      <c r="E719" s="1" t="s">
        <v>30</v>
      </c>
      <c r="F719" s="47" t="s">
        <v>336</v>
      </c>
      <c r="G719" s="27" t="s">
        <v>337</v>
      </c>
      <c r="H719" s="5">
        <f t="shared" si="31"/>
        <v>-2500</v>
      </c>
      <c r="I719" s="22">
        <v>5</v>
      </c>
      <c r="K719" t="s">
        <v>29</v>
      </c>
      <c r="L719">
        <v>20</v>
      </c>
      <c r="M719" s="2">
        <v>450</v>
      </c>
    </row>
    <row r="720" spans="2:13" ht="12.75">
      <c r="B720" s="426">
        <v>5000</v>
      </c>
      <c r="C720" s="1" t="s">
        <v>29</v>
      </c>
      <c r="D720" s="1" t="s">
        <v>17</v>
      </c>
      <c r="E720" s="1" t="s">
        <v>30</v>
      </c>
      <c r="F720" s="47" t="s">
        <v>338</v>
      </c>
      <c r="G720" s="27" t="s">
        <v>79</v>
      </c>
      <c r="H720" s="5">
        <f t="shared" si="31"/>
        <v>-7500</v>
      </c>
      <c r="I720" s="22">
        <v>10</v>
      </c>
      <c r="K720" t="s">
        <v>29</v>
      </c>
      <c r="L720">
        <v>20</v>
      </c>
      <c r="M720" s="2">
        <v>450</v>
      </c>
    </row>
    <row r="721" spans="2:13" ht="12.75">
      <c r="B721" s="426">
        <v>5000</v>
      </c>
      <c r="C721" s="1" t="s">
        <v>29</v>
      </c>
      <c r="D721" s="1" t="s">
        <v>17</v>
      </c>
      <c r="E721" s="1" t="s">
        <v>30</v>
      </c>
      <c r="F721" s="47" t="s">
        <v>339</v>
      </c>
      <c r="G721" s="27" t="s">
        <v>81</v>
      </c>
      <c r="H721" s="5">
        <f t="shared" si="31"/>
        <v>-12500</v>
      </c>
      <c r="I721" s="22">
        <v>10</v>
      </c>
      <c r="K721" t="s">
        <v>29</v>
      </c>
      <c r="L721">
        <v>20</v>
      </c>
      <c r="M721" s="2">
        <v>450</v>
      </c>
    </row>
    <row r="722" spans="1:13" s="57" customFormat="1" ht="12.75">
      <c r="A722" s="11"/>
      <c r="B722" s="427">
        <f>SUM(B719:B721)</f>
        <v>12500</v>
      </c>
      <c r="C722" s="11" t="s">
        <v>29</v>
      </c>
      <c r="D722" s="11"/>
      <c r="E722" s="11"/>
      <c r="F722" s="319"/>
      <c r="G722" s="18"/>
      <c r="H722" s="55">
        <v>0</v>
      </c>
      <c r="I722" s="56">
        <f t="shared" si="30"/>
        <v>27.77777777777778</v>
      </c>
      <c r="M722" s="2">
        <v>450</v>
      </c>
    </row>
    <row r="723" spans="2:13" ht="12.75">
      <c r="B723" s="426"/>
      <c r="D723" s="12"/>
      <c r="H723" s="5">
        <f t="shared" si="31"/>
        <v>0</v>
      </c>
      <c r="I723" s="22">
        <f t="shared" si="30"/>
        <v>0</v>
      </c>
      <c r="M723" s="2">
        <v>450</v>
      </c>
    </row>
    <row r="724" spans="2:13" ht="12.75">
      <c r="B724" s="426"/>
      <c r="D724" s="12"/>
      <c r="H724" s="5">
        <f t="shared" si="31"/>
        <v>0</v>
      </c>
      <c r="I724" s="22">
        <f t="shared" si="30"/>
        <v>0</v>
      </c>
      <c r="M724" s="2">
        <v>450</v>
      </c>
    </row>
    <row r="725" spans="2:13" ht="12.75">
      <c r="B725" s="426">
        <v>4500</v>
      </c>
      <c r="C725" s="1" t="s">
        <v>342</v>
      </c>
      <c r="D725" s="12" t="s">
        <v>27</v>
      </c>
      <c r="E725" s="1" t="s">
        <v>38</v>
      </c>
      <c r="F725" s="47" t="s">
        <v>343</v>
      </c>
      <c r="G725" s="27" t="s">
        <v>337</v>
      </c>
      <c r="H725" s="5">
        <f t="shared" si="31"/>
        <v>-4500</v>
      </c>
      <c r="I725" s="22">
        <f t="shared" si="30"/>
        <v>10</v>
      </c>
      <c r="K725" t="s">
        <v>30</v>
      </c>
      <c r="L725">
        <v>20</v>
      </c>
      <c r="M725" s="2">
        <v>450</v>
      </c>
    </row>
    <row r="726" spans="2:13" ht="12.75">
      <c r="B726" s="426">
        <v>1000</v>
      </c>
      <c r="C726" s="1" t="s">
        <v>344</v>
      </c>
      <c r="D726" s="12" t="s">
        <v>27</v>
      </c>
      <c r="E726" s="1" t="s">
        <v>38</v>
      </c>
      <c r="F726" s="47" t="s">
        <v>345</v>
      </c>
      <c r="G726" s="27" t="s">
        <v>79</v>
      </c>
      <c r="H726" s="5">
        <f t="shared" si="31"/>
        <v>-5500</v>
      </c>
      <c r="I726" s="22">
        <f t="shared" si="30"/>
        <v>2.2222222222222223</v>
      </c>
      <c r="K726" t="s">
        <v>30</v>
      </c>
      <c r="L726">
        <v>20</v>
      </c>
      <c r="M726" s="2">
        <v>450</v>
      </c>
    </row>
    <row r="727" spans="2:13" ht="12.75">
      <c r="B727" s="426">
        <v>1000</v>
      </c>
      <c r="C727" s="1" t="s">
        <v>346</v>
      </c>
      <c r="D727" s="12" t="s">
        <v>27</v>
      </c>
      <c r="E727" s="1" t="s">
        <v>38</v>
      </c>
      <c r="F727" s="47" t="s">
        <v>347</v>
      </c>
      <c r="G727" s="27" t="s">
        <v>81</v>
      </c>
      <c r="H727" s="5">
        <f t="shared" si="31"/>
        <v>-6500</v>
      </c>
      <c r="I727" s="22">
        <f t="shared" si="30"/>
        <v>2.2222222222222223</v>
      </c>
      <c r="K727" t="s">
        <v>30</v>
      </c>
      <c r="L727">
        <v>20</v>
      </c>
      <c r="M727" s="2">
        <v>450</v>
      </c>
    </row>
    <row r="728" spans="1:13" ht="12.75">
      <c r="A728" s="12"/>
      <c r="B728" s="426">
        <v>5000</v>
      </c>
      <c r="C728" s="1" t="s">
        <v>348</v>
      </c>
      <c r="D728" s="12" t="s">
        <v>27</v>
      </c>
      <c r="E728" s="1" t="s">
        <v>38</v>
      </c>
      <c r="F728" s="47" t="s">
        <v>349</v>
      </c>
      <c r="G728" s="27" t="s">
        <v>81</v>
      </c>
      <c r="H728" s="5">
        <f t="shared" si="31"/>
        <v>-11500</v>
      </c>
      <c r="I728" s="22">
        <f t="shared" si="30"/>
        <v>11.11111111111111</v>
      </c>
      <c r="K728" t="s">
        <v>30</v>
      </c>
      <c r="L728">
        <v>20</v>
      </c>
      <c r="M728" s="2">
        <v>450</v>
      </c>
    </row>
    <row r="729" spans="1:13" s="57" customFormat="1" ht="12.75">
      <c r="A729" s="11"/>
      <c r="B729" s="427">
        <f>SUM(B725:B728)</f>
        <v>11500</v>
      </c>
      <c r="C729" s="11" t="s">
        <v>1276</v>
      </c>
      <c r="D729" s="11"/>
      <c r="E729" s="11"/>
      <c r="F729" s="319"/>
      <c r="G729" s="18"/>
      <c r="H729" s="55">
        <v>0</v>
      </c>
      <c r="I729" s="56">
        <f t="shared" si="30"/>
        <v>25.555555555555557</v>
      </c>
      <c r="M729" s="2">
        <v>450</v>
      </c>
    </row>
    <row r="730" spans="2:13" ht="12.75">
      <c r="B730" s="426"/>
      <c r="D730" s="12"/>
      <c r="H730" s="5">
        <f t="shared" si="31"/>
        <v>0</v>
      </c>
      <c r="I730" s="22">
        <f t="shared" si="30"/>
        <v>0</v>
      </c>
      <c r="M730" s="2">
        <v>450</v>
      </c>
    </row>
    <row r="731" spans="2:13" ht="12.75">
      <c r="B731" s="426"/>
      <c r="D731" s="12"/>
      <c r="H731" s="5">
        <f t="shared" si="31"/>
        <v>0</v>
      </c>
      <c r="I731" s="22">
        <f t="shared" si="30"/>
        <v>0</v>
      </c>
      <c r="M731" s="2">
        <v>450</v>
      </c>
    </row>
    <row r="732" spans="2:13" ht="12.75">
      <c r="B732" s="426">
        <v>1100</v>
      </c>
      <c r="C732" s="1" t="s">
        <v>48</v>
      </c>
      <c r="D732" s="12" t="s">
        <v>27</v>
      </c>
      <c r="E732" s="1" t="s">
        <v>49</v>
      </c>
      <c r="F732" s="47" t="s">
        <v>350</v>
      </c>
      <c r="G732" s="27" t="s">
        <v>337</v>
      </c>
      <c r="H732" s="5">
        <f t="shared" si="31"/>
        <v>-1100</v>
      </c>
      <c r="I732" s="22">
        <v>2.2</v>
      </c>
      <c r="K732" t="s">
        <v>30</v>
      </c>
      <c r="L732">
        <v>20</v>
      </c>
      <c r="M732" s="2">
        <v>450</v>
      </c>
    </row>
    <row r="733" spans="2:13" ht="12.75">
      <c r="B733" s="426">
        <v>1300</v>
      </c>
      <c r="C733" s="1" t="s">
        <v>48</v>
      </c>
      <c r="D733" s="12" t="s">
        <v>27</v>
      </c>
      <c r="E733" s="1" t="s">
        <v>49</v>
      </c>
      <c r="F733" s="47" t="s">
        <v>350</v>
      </c>
      <c r="G733" s="27" t="s">
        <v>79</v>
      </c>
      <c r="H733" s="5">
        <f t="shared" si="31"/>
        <v>-2400</v>
      </c>
      <c r="I733" s="22">
        <v>2.6</v>
      </c>
      <c r="K733" t="s">
        <v>30</v>
      </c>
      <c r="L733">
        <v>20</v>
      </c>
      <c r="M733" s="2">
        <v>450</v>
      </c>
    </row>
    <row r="734" spans="2:13" ht="12.75">
      <c r="B734" s="426">
        <v>500</v>
      </c>
      <c r="C734" s="1" t="s">
        <v>48</v>
      </c>
      <c r="D734" s="12" t="s">
        <v>27</v>
      </c>
      <c r="E734" s="1" t="s">
        <v>49</v>
      </c>
      <c r="F734" s="47" t="s">
        <v>350</v>
      </c>
      <c r="G734" s="27" t="s">
        <v>81</v>
      </c>
      <c r="H734" s="5">
        <f t="shared" si="31"/>
        <v>-2900</v>
      </c>
      <c r="I734" s="22">
        <v>1</v>
      </c>
      <c r="K734" t="s">
        <v>30</v>
      </c>
      <c r="L734">
        <v>20</v>
      </c>
      <c r="M734" s="2">
        <v>450</v>
      </c>
    </row>
    <row r="735" spans="2:13" ht="12.75">
      <c r="B735" s="426">
        <v>1200</v>
      </c>
      <c r="C735" s="1" t="s">
        <v>48</v>
      </c>
      <c r="D735" s="12" t="s">
        <v>27</v>
      </c>
      <c r="E735" s="1" t="s">
        <v>49</v>
      </c>
      <c r="F735" s="47" t="s">
        <v>350</v>
      </c>
      <c r="G735" s="27" t="s">
        <v>83</v>
      </c>
      <c r="H735" s="5">
        <f t="shared" si="31"/>
        <v>-4100</v>
      </c>
      <c r="I735" s="22">
        <v>2.4</v>
      </c>
      <c r="K735" t="s">
        <v>30</v>
      </c>
      <c r="L735">
        <v>20</v>
      </c>
      <c r="M735" s="2">
        <v>450</v>
      </c>
    </row>
    <row r="736" spans="1:13" s="57" customFormat="1" ht="12.75">
      <c r="A736" s="11"/>
      <c r="B736" s="427">
        <f>SUM(B732:B735)</f>
        <v>4100</v>
      </c>
      <c r="C736" s="11"/>
      <c r="D736" s="11"/>
      <c r="E736" s="11" t="s">
        <v>235</v>
      </c>
      <c r="F736" s="319"/>
      <c r="G736" s="18"/>
      <c r="H736" s="55">
        <v>0</v>
      </c>
      <c r="I736" s="56">
        <f t="shared" si="30"/>
        <v>9.11111111111111</v>
      </c>
      <c r="M736" s="2">
        <v>450</v>
      </c>
    </row>
    <row r="737" spans="1:13" ht="12.75">
      <c r="A737" s="12"/>
      <c r="B737" s="426"/>
      <c r="D737" s="12"/>
      <c r="H737" s="5">
        <f t="shared" si="31"/>
        <v>0</v>
      </c>
      <c r="I737" s="22">
        <f t="shared" si="30"/>
        <v>0</v>
      </c>
      <c r="M737" s="2">
        <v>450</v>
      </c>
    </row>
    <row r="738" spans="1:13" ht="12.75">
      <c r="A738" s="12"/>
      <c r="B738" s="426"/>
      <c r="D738" s="12"/>
      <c r="H738" s="5">
        <f t="shared" si="31"/>
        <v>0</v>
      </c>
      <c r="I738" s="22">
        <f t="shared" si="30"/>
        <v>0</v>
      </c>
      <c r="M738" s="2">
        <v>450</v>
      </c>
    </row>
    <row r="739" spans="2:13" ht="12.75">
      <c r="B739" s="426">
        <v>3000</v>
      </c>
      <c r="C739" s="1" t="s">
        <v>51</v>
      </c>
      <c r="D739" s="12" t="s">
        <v>27</v>
      </c>
      <c r="E739" s="1" t="s">
        <v>38</v>
      </c>
      <c r="F739" s="47" t="s">
        <v>351</v>
      </c>
      <c r="G739" s="27" t="s">
        <v>79</v>
      </c>
      <c r="H739" s="5">
        <f t="shared" si="31"/>
        <v>-3000</v>
      </c>
      <c r="I739" s="22">
        <f t="shared" si="30"/>
        <v>6.666666666666667</v>
      </c>
      <c r="K739" t="s">
        <v>30</v>
      </c>
      <c r="L739">
        <v>20</v>
      </c>
      <c r="M739" s="2">
        <v>450</v>
      </c>
    </row>
    <row r="740" spans="1:13" s="57" customFormat="1" ht="12.75">
      <c r="A740" s="11"/>
      <c r="B740" s="427">
        <f>SUM(B739)</f>
        <v>3000</v>
      </c>
      <c r="C740" s="11" t="s">
        <v>51</v>
      </c>
      <c r="D740" s="11"/>
      <c r="E740" s="11"/>
      <c r="F740" s="319"/>
      <c r="G740" s="18"/>
      <c r="H740" s="55">
        <v>0</v>
      </c>
      <c r="I740" s="56">
        <f t="shared" si="30"/>
        <v>6.666666666666667</v>
      </c>
      <c r="M740" s="2">
        <v>450</v>
      </c>
    </row>
    <row r="741" spans="2:13" ht="12.75">
      <c r="B741" s="426"/>
      <c r="D741" s="12"/>
      <c r="H741" s="5">
        <f t="shared" si="31"/>
        <v>0</v>
      </c>
      <c r="I741" s="22">
        <f t="shared" si="30"/>
        <v>0</v>
      </c>
      <c r="M741" s="2">
        <v>450</v>
      </c>
    </row>
    <row r="742" spans="2:13" ht="12.75">
      <c r="B742" s="426"/>
      <c r="D742" s="12"/>
      <c r="H742" s="5">
        <f t="shared" si="31"/>
        <v>0</v>
      </c>
      <c r="I742" s="22">
        <f t="shared" si="30"/>
        <v>0</v>
      </c>
      <c r="M742" s="2">
        <v>450</v>
      </c>
    </row>
    <row r="743" spans="1:13" ht="12.75">
      <c r="A743" s="12"/>
      <c r="B743" s="426">
        <v>2000</v>
      </c>
      <c r="C743" s="1" t="s">
        <v>53</v>
      </c>
      <c r="D743" s="12" t="s">
        <v>27</v>
      </c>
      <c r="E743" s="1" t="s">
        <v>38</v>
      </c>
      <c r="F743" s="47" t="s">
        <v>350</v>
      </c>
      <c r="G743" s="27" t="s">
        <v>337</v>
      </c>
      <c r="H743" s="5">
        <f t="shared" si="31"/>
        <v>-2000</v>
      </c>
      <c r="I743" s="22">
        <v>4</v>
      </c>
      <c r="K743" t="s">
        <v>30</v>
      </c>
      <c r="L743">
        <v>20</v>
      </c>
      <c r="M743" s="2">
        <v>450</v>
      </c>
    </row>
    <row r="744" spans="2:13" ht="12.75">
      <c r="B744" s="426">
        <v>2000</v>
      </c>
      <c r="C744" s="1" t="s">
        <v>53</v>
      </c>
      <c r="D744" s="12" t="s">
        <v>27</v>
      </c>
      <c r="E744" s="1" t="s">
        <v>38</v>
      </c>
      <c r="F744" s="47" t="s">
        <v>350</v>
      </c>
      <c r="G744" s="27" t="s">
        <v>79</v>
      </c>
      <c r="H744" s="5">
        <f t="shared" si="31"/>
        <v>-4000</v>
      </c>
      <c r="I744" s="22">
        <v>4</v>
      </c>
      <c r="K744" t="s">
        <v>30</v>
      </c>
      <c r="L744">
        <v>20</v>
      </c>
      <c r="M744" s="2">
        <v>450</v>
      </c>
    </row>
    <row r="745" spans="2:13" ht="12.75">
      <c r="B745" s="426">
        <v>2000</v>
      </c>
      <c r="C745" s="1" t="s">
        <v>53</v>
      </c>
      <c r="D745" s="12" t="s">
        <v>27</v>
      </c>
      <c r="E745" s="1" t="s">
        <v>38</v>
      </c>
      <c r="F745" s="47" t="s">
        <v>350</v>
      </c>
      <c r="G745" s="27" t="s">
        <v>81</v>
      </c>
      <c r="H745" s="5">
        <f t="shared" si="31"/>
        <v>-6000</v>
      </c>
      <c r="I745" s="22">
        <v>4</v>
      </c>
      <c r="K745" t="s">
        <v>30</v>
      </c>
      <c r="L745">
        <v>20</v>
      </c>
      <c r="M745" s="2">
        <v>450</v>
      </c>
    </row>
    <row r="746" spans="1:13" s="57" customFormat="1" ht="12.75">
      <c r="A746" s="11"/>
      <c r="B746" s="427">
        <f>SUM(B743:B745)</f>
        <v>6000</v>
      </c>
      <c r="C746" s="11" t="s">
        <v>53</v>
      </c>
      <c r="D746" s="11"/>
      <c r="E746" s="11"/>
      <c r="F746" s="319"/>
      <c r="G746" s="18"/>
      <c r="H746" s="55">
        <v>0</v>
      </c>
      <c r="I746" s="56">
        <f t="shared" si="30"/>
        <v>13.333333333333334</v>
      </c>
      <c r="M746" s="2">
        <v>450</v>
      </c>
    </row>
    <row r="747" spans="2:13" ht="12.75">
      <c r="B747" s="426"/>
      <c r="D747" s="12"/>
      <c r="H747" s="5">
        <f t="shared" si="31"/>
        <v>0</v>
      </c>
      <c r="I747" s="22">
        <f t="shared" si="30"/>
        <v>0</v>
      </c>
      <c r="M747" s="2">
        <v>450</v>
      </c>
    </row>
    <row r="748" spans="2:13" ht="12.75">
      <c r="B748" s="426"/>
      <c r="D748" s="12"/>
      <c r="H748" s="5">
        <f t="shared" si="31"/>
        <v>0</v>
      </c>
      <c r="I748" s="22">
        <f t="shared" si="30"/>
        <v>0</v>
      </c>
      <c r="M748" s="2">
        <v>450</v>
      </c>
    </row>
    <row r="749" spans="2:13" ht="12.75">
      <c r="B749" s="426">
        <v>1000</v>
      </c>
      <c r="C749" s="1" t="s">
        <v>54</v>
      </c>
      <c r="D749" s="12" t="s">
        <v>27</v>
      </c>
      <c r="E749" s="1" t="s">
        <v>55</v>
      </c>
      <c r="F749" s="47" t="s">
        <v>350</v>
      </c>
      <c r="G749" s="27" t="s">
        <v>79</v>
      </c>
      <c r="H749" s="5">
        <f t="shared" si="31"/>
        <v>-1000</v>
      </c>
      <c r="I749" s="22">
        <v>2</v>
      </c>
      <c r="K749" t="s">
        <v>30</v>
      </c>
      <c r="L749">
        <v>20</v>
      </c>
      <c r="M749" s="2">
        <v>450</v>
      </c>
    </row>
    <row r="750" spans="2:13" ht="12.75">
      <c r="B750" s="426">
        <v>1000</v>
      </c>
      <c r="C750" s="1" t="s">
        <v>54</v>
      </c>
      <c r="D750" s="12" t="s">
        <v>27</v>
      </c>
      <c r="E750" s="1" t="s">
        <v>55</v>
      </c>
      <c r="F750" s="47" t="s">
        <v>350</v>
      </c>
      <c r="G750" s="27" t="s">
        <v>81</v>
      </c>
      <c r="H750" s="5">
        <f t="shared" si="31"/>
        <v>-2000</v>
      </c>
      <c r="I750" s="22">
        <v>2</v>
      </c>
      <c r="K750" t="s">
        <v>30</v>
      </c>
      <c r="L750">
        <v>20</v>
      </c>
      <c r="M750" s="2">
        <v>450</v>
      </c>
    </row>
    <row r="751" spans="1:13" s="57" customFormat="1" ht="12.75">
      <c r="A751" s="11"/>
      <c r="B751" s="427">
        <f>SUM(B749:B750)</f>
        <v>2000</v>
      </c>
      <c r="C751" s="11"/>
      <c r="D751" s="11"/>
      <c r="E751" s="11" t="s">
        <v>331</v>
      </c>
      <c r="F751" s="319"/>
      <c r="G751" s="18"/>
      <c r="H751" s="55">
        <v>0</v>
      </c>
      <c r="I751" s="56">
        <f t="shared" si="30"/>
        <v>4.444444444444445</v>
      </c>
      <c r="M751" s="2">
        <v>450</v>
      </c>
    </row>
    <row r="752" spans="2:13" ht="12.75">
      <c r="B752" s="426"/>
      <c r="D752" s="12"/>
      <c r="H752" s="5">
        <f t="shared" si="31"/>
        <v>0</v>
      </c>
      <c r="I752" s="22">
        <f t="shared" si="30"/>
        <v>0</v>
      </c>
      <c r="M752" s="2">
        <v>450</v>
      </c>
    </row>
    <row r="753" spans="2:13" ht="12.75">
      <c r="B753" s="426"/>
      <c r="D753" s="12"/>
      <c r="H753" s="5">
        <f t="shared" si="31"/>
        <v>0</v>
      </c>
      <c r="I753" s="22">
        <f t="shared" si="30"/>
        <v>0</v>
      </c>
      <c r="M753" s="2">
        <v>450</v>
      </c>
    </row>
    <row r="754" spans="2:13" ht="12.75">
      <c r="B754" s="426"/>
      <c r="D754" s="12"/>
      <c r="H754" s="5">
        <f t="shared" si="31"/>
        <v>0</v>
      </c>
      <c r="I754" s="22">
        <f t="shared" si="30"/>
        <v>0</v>
      </c>
      <c r="M754" s="2">
        <v>450</v>
      </c>
    </row>
    <row r="755" spans="2:13" ht="12.75">
      <c r="B755" s="426"/>
      <c r="D755" s="12"/>
      <c r="H755" s="5">
        <f t="shared" si="31"/>
        <v>0</v>
      </c>
      <c r="I755" s="22">
        <f aca="true" t="shared" si="32" ref="I755:I766">+B755/M755</f>
        <v>0</v>
      </c>
      <c r="M755" s="2">
        <v>450</v>
      </c>
    </row>
    <row r="756" spans="1:13" s="57" customFormat="1" ht="12.75">
      <c r="A756" s="11"/>
      <c r="B756" s="427">
        <f>+B760+B766+B771+B776+B782+B786+B793</f>
        <v>67500</v>
      </c>
      <c r="C756" s="52" t="s">
        <v>353</v>
      </c>
      <c r="D756" s="53" t="s">
        <v>363</v>
      </c>
      <c r="E756" s="52" t="s">
        <v>150</v>
      </c>
      <c r="F756" s="324" t="s">
        <v>278</v>
      </c>
      <c r="G756" s="54" t="s">
        <v>111</v>
      </c>
      <c r="H756" s="55"/>
      <c r="I756" s="56">
        <f>+B756/M756</f>
        <v>150</v>
      </c>
      <c r="J756" s="56"/>
      <c r="K756" s="56"/>
      <c r="M756" s="2">
        <v>450</v>
      </c>
    </row>
    <row r="757" spans="2:13" ht="12.75">
      <c r="B757" s="426"/>
      <c r="D757" s="12"/>
      <c r="H757" s="5">
        <f aca="true" t="shared" si="33" ref="H757:H765">H756-B757</f>
        <v>0</v>
      </c>
      <c r="I757" s="22">
        <f t="shared" si="32"/>
        <v>0</v>
      </c>
      <c r="M757" s="2">
        <v>450</v>
      </c>
    </row>
    <row r="758" spans="2:13" ht="12.75">
      <c r="B758" s="426">
        <v>2000</v>
      </c>
      <c r="C758" s="1" t="s">
        <v>29</v>
      </c>
      <c r="D758" s="1" t="s">
        <v>17</v>
      </c>
      <c r="E758" s="1" t="s">
        <v>1282</v>
      </c>
      <c r="F758" s="47" t="s">
        <v>354</v>
      </c>
      <c r="G758" s="27" t="s">
        <v>297</v>
      </c>
      <c r="H758" s="5">
        <f t="shared" si="33"/>
        <v>-2000</v>
      </c>
      <c r="I758" s="22">
        <v>4</v>
      </c>
      <c r="K758" t="s">
        <v>29</v>
      </c>
      <c r="L758">
        <v>21</v>
      </c>
      <c r="M758" s="2">
        <v>450</v>
      </c>
    </row>
    <row r="759" spans="2:13" ht="12.75">
      <c r="B759" s="426">
        <v>3000</v>
      </c>
      <c r="C759" s="1" t="s">
        <v>29</v>
      </c>
      <c r="D759" s="1" t="s">
        <v>17</v>
      </c>
      <c r="E759" s="1" t="s">
        <v>1282</v>
      </c>
      <c r="F759" s="47" t="s">
        <v>357</v>
      </c>
      <c r="G759" s="27" t="s">
        <v>320</v>
      </c>
      <c r="H759" s="5">
        <f t="shared" si="33"/>
        <v>-5000</v>
      </c>
      <c r="I759" s="22">
        <v>6</v>
      </c>
      <c r="K759" t="s">
        <v>29</v>
      </c>
      <c r="L759">
        <v>21</v>
      </c>
      <c r="M759" s="2">
        <v>450</v>
      </c>
    </row>
    <row r="760" spans="1:13" s="57" customFormat="1" ht="12.75">
      <c r="A760" s="11"/>
      <c r="B760" s="427">
        <f>SUM(B758:B759)</f>
        <v>5000</v>
      </c>
      <c r="C760" s="11" t="s">
        <v>0</v>
      </c>
      <c r="D760" s="11"/>
      <c r="E760" s="11"/>
      <c r="F760" s="319"/>
      <c r="G760" s="18"/>
      <c r="H760" s="55">
        <v>0</v>
      </c>
      <c r="I760" s="56">
        <f t="shared" si="32"/>
        <v>11.11111111111111</v>
      </c>
      <c r="M760" s="2">
        <v>450</v>
      </c>
    </row>
    <row r="761" spans="2:13" ht="12.75">
      <c r="B761" s="426"/>
      <c r="D761" s="12"/>
      <c r="H761" s="5">
        <f t="shared" si="33"/>
        <v>0</v>
      </c>
      <c r="I761" s="22">
        <f t="shared" si="32"/>
        <v>0</v>
      </c>
      <c r="M761" s="2">
        <v>450</v>
      </c>
    </row>
    <row r="762" spans="2:13" ht="12.75">
      <c r="B762" s="426"/>
      <c r="D762" s="12"/>
      <c r="H762" s="5">
        <f t="shared" si="33"/>
        <v>0</v>
      </c>
      <c r="I762" s="22">
        <f t="shared" si="32"/>
        <v>0</v>
      </c>
      <c r="M762" s="2">
        <v>450</v>
      </c>
    </row>
    <row r="763" spans="2:13" ht="12.75">
      <c r="B763" s="426">
        <v>3500</v>
      </c>
      <c r="C763" s="1" t="s">
        <v>152</v>
      </c>
      <c r="D763" s="12" t="s">
        <v>27</v>
      </c>
      <c r="E763" s="1" t="s">
        <v>38</v>
      </c>
      <c r="F763" s="47" t="s">
        <v>1291</v>
      </c>
      <c r="G763" s="27" t="s">
        <v>318</v>
      </c>
      <c r="H763" s="5">
        <f t="shared" si="33"/>
        <v>-3500</v>
      </c>
      <c r="I763" s="22">
        <f t="shared" si="32"/>
        <v>7.777777777777778</v>
      </c>
      <c r="J763" s="15"/>
      <c r="K763" t="s">
        <v>1282</v>
      </c>
      <c r="L763">
        <v>21</v>
      </c>
      <c r="M763" s="2">
        <v>450</v>
      </c>
    </row>
    <row r="764" spans="2:13" ht="12.75">
      <c r="B764" s="292">
        <v>3500</v>
      </c>
      <c r="C764" s="1" t="s">
        <v>359</v>
      </c>
      <c r="D764" s="12" t="s">
        <v>27</v>
      </c>
      <c r="E764" s="1" t="s">
        <v>38</v>
      </c>
      <c r="F764" s="47" t="s">
        <v>1292</v>
      </c>
      <c r="G764" s="27" t="s">
        <v>358</v>
      </c>
      <c r="H764" s="5">
        <f t="shared" si="33"/>
        <v>-7000</v>
      </c>
      <c r="I764" s="22">
        <f t="shared" si="32"/>
        <v>7.777777777777778</v>
      </c>
      <c r="K764" t="s">
        <v>1282</v>
      </c>
      <c r="L764">
        <v>21</v>
      </c>
      <c r="M764" s="2">
        <v>450</v>
      </c>
    </row>
    <row r="765" spans="2:13" ht="12.75">
      <c r="B765" s="292">
        <v>3500</v>
      </c>
      <c r="C765" s="1" t="s">
        <v>360</v>
      </c>
      <c r="D765" s="12" t="s">
        <v>27</v>
      </c>
      <c r="E765" s="1" t="s">
        <v>38</v>
      </c>
      <c r="F765" s="47" t="s">
        <v>1292</v>
      </c>
      <c r="G765" s="27" t="s">
        <v>358</v>
      </c>
      <c r="H765" s="5">
        <f t="shared" si="33"/>
        <v>-10500</v>
      </c>
      <c r="I765" s="22">
        <f t="shared" si="32"/>
        <v>7.777777777777778</v>
      </c>
      <c r="K765" t="s">
        <v>1282</v>
      </c>
      <c r="L765">
        <v>21</v>
      </c>
      <c r="M765" s="2">
        <v>450</v>
      </c>
    </row>
    <row r="766" spans="1:13" s="57" customFormat="1" ht="12.75">
      <c r="A766" s="11"/>
      <c r="B766" s="427">
        <f>SUM(B763:B765)</f>
        <v>10500</v>
      </c>
      <c r="C766" s="11" t="s">
        <v>1276</v>
      </c>
      <c r="D766" s="11"/>
      <c r="E766" s="11"/>
      <c r="F766" s="319"/>
      <c r="G766" s="18"/>
      <c r="H766" s="55">
        <v>0</v>
      </c>
      <c r="I766" s="56">
        <f t="shared" si="32"/>
        <v>23.333333333333332</v>
      </c>
      <c r="M766" s="58">
        <v>450</v>
      </c>
    </row>
    <row r="767" spans="2:13" ht="12.75">
      <c r="B767" s="292"/>
      <c r="C767" s="12"/>
      <c r="D767" s="12"/>
      <c r="H767" s="5">
        <f>H766-B767</f>
        <v>0</v>
      </c>
      <c r="I767" s="22">
        <v>6</v>
      </c>
      <c r="M767" s="2">
        <v>450</v>
      </c>
    </row>
    <row r="768" spans="2:13" ht="12.75">
      <c r="B768" s="292"/>
      <c r="D768" s="12"/>
      <c r="H768" s="5">
        <f aca="true" t="shared" si="34" ref="H768:H797">H767-B768</f>
        <v>0</v>
      </c>
      <c r="I768" s="22">
        <v>7</v>
      </c>
      <c r="M768" s="2">
        <v>450</v>
      </c>
    </row>
    <row r="769" spans="2:13" ht="12.75">
      <c r="B769" s="292">
        <v>2000</v>
      </c>
      <c r="C769" s="1" t="s">
        <v>48</v>
      </c>
      <c r="D769" s="12" t="s">
        <v>27</v>
      </c>
      <c r="E769" s="1" t="s">
        <v>235</v>
      </c>
      <c r="F769" s="47" t="s">
        <v>1292</v>
      </c>
      <c r="G769" s="27" t="s">
        <v>318</v>
      </c>
      <c r="H769" s="5">
        <f t="shared" si="34"/>
        <v>-2000</v>
      </c>
      <c r="I769" s="22">
        <v>8</v>
      </c>
      <c r="K769" t="s">
        <v>1282</v>
      </c>
      <c r="L769">
        <v>21</v>
      </c>
      <c r="M769" s="2">
        <v>450</v>
      </c>
    </row>
    <row r="770" spans="2:13" ht="12.75">
      <c r="B770" s="292">
        <v>2000</v>
      </c>
      <c r="C770" s="1" t="s">
        <v>48</v>
      </c>
      <c r="D770" s="12" t="s">
        <v>27</v>
      </c>
      <c r="E770" s="1" t="s">
        <v>235</v>
      </c>
      <c r="F770" s="47" t="s">
        <v>1292</v>
      </c>
      <c r="G770" s="27" t="s">
        <v>320</v>
      </c>
      <c r="H770" s="5">
        <f t="shared" si="34"/>
        <v>-4000</v>
      </c>
      <c r="I770" s="22">
        <v>10</v>
      </c>
      <c r="K770" t="s">
        <v>1282</v>
      </c>
      <c r="L770">
        <v>21</v>
      </c>
      <c r="M770" s="2">
        <v>450</v>
      </c>
    </row>
    <row r="771" spans="1:13" s="57" customFormat="1" ht="12.75">
      <c r="A771" s="11"/>
      <c r="B771" s="427">
        <f>SUM(B769:B770)</f>
        <v>4000</v>
      </c>
      <c r="C771" s="11"/>
      <c r="D771" s="11"/>
      <c r="E771" s="11" t="s">
        <v>235</v>
      </c>
      <c r="F771" s="319"/>
      <c r="G771" s="18"/>
      <c r="H771" s="55">
        <v>0</v>
      </c>
      <c r="I771" s="56">
        <v>11</v>
      </c>
      <c r="M771" s="58">
        <v>450</v>
      </c>
    </row>
    <row r="772" spans="2:13" ht="12.75">
      <c r="B772" s="292"/>
      <c r="D772" s="12"/>
      <c r="H772" s="5">
        <f t="shared" si="34"/>
        <v>0</v>
      </c>
      <c r="I772" s="22">
        <v>12</v>
      </c>
      <c r="M772" s="2">
        <v>450</v>
      </c>
    </row>
    <row r="773" spans="2:13" ht="12.75">
      <c r="B773" s="292"/>
      <c r="D773" s="12"/>
      <c r="H773" s="5">
        <f t="shared" si="34"/>
        <v>0</v>
      </c>
      <c r="I773" s="22">
        <v>13</v>
      </c>
      <c r="M773" s="2">
        <v>450</v>
      </c>
    </row>
    <row r="774" spans="2:13" ht="12.75">
      <c r="B774" s="292">
        <v>5000</v>
      </c>
      <c r="C774" s="1" t="s">
        <v>51</v>
      </c>
      <c r="D774" s="12" t="s">
        <v>27</v>
      </c>
      <c r="E774" s="1" t="s">
        <v>38</v>
      </c>
      <c r="F774" s="47" t="s">
        <v>1293</v>
      </c>
      <c r="G774" s="27" t="s">
        <v>318</v>
      </c>
      <c r="H774" s="5">
        <f t="shared" si="34"/>
        <v>-5000</v>
      </c>
      <c r="I774" s="22">
        <v>10</v>
      </c>
      <c r="K774" t="s">
        <v>1282</v>
      </c>
      <c r="L774">
        <v>21</v>
      </c>
      <c r="M774" s="2">
        <v>450</v>
      </c>
    </row>
    <row r="775" spans="2:13" ht="12.75">
      <c r="B775" s="292">
        <v>5000</v>
      </c>
      <c r="C775" s="1" t="s">
        <v>51</v>
      </c>
      <c r="D775" s="12" t="s">
        <v>27</v>
      </c>
      <c r="E775" s="1" t="s">
        <v>38</v>
      </c>
      <c r="F775" s="47" t="s">
        <v>1294</v>
      </c>
      <c r="G775" s="27" t="s">
        <v>320</v>
      </c>
      <c r="H775" s="5">
        <f t="shared" si="34"/>
        <v>-10000</v>
      </c>
      <c r="I775" s="22">
        <v>10</v>
      </c>
      <c r="K775" t="s">
        <v>1282</v>
      </c>
      <c r="L775">
        <v>21</v>
      </c>
      <c r="M775" s="2">
        <v>450</v>
      </c>
    </row>
    <row r="776" spans="1:13" s="57" customFormat="1" ht="12.75">
      <c r="A776" s="11"/>
      <c r="B776" s="427">
        <f>SUM(B774:B775)</f>
        <v>10000</v>
      </c>
      <c r="C776" s="11" t="s">
        <v>51</v>
      </c>
      <c r="D776" s="11"/>
      <c r="E776" s="11"/>
      <c r="F776" s="319"/>
      <c r="G776" s="18"/>
      <c r="H776" s="55">
        <v>0</v>
      </c>
      <c r="I776" s="56">
        <v>16</v>
      </c>
      <c r="M776" s="2">
        <v>450</v>
      </c>
    </row>
    <row r="777" spans="2:13" ht="12.75">
      <c r="B777" s="426"/>
      <c r="D777" s="12"/>
      <c r="H777" s="5">
        <f t="shared" si="34"/>
        <v>0</v>
      </c>
      <c r="I777" s="22">
        <v>17</v>
      </c>
      <c r="M777" s="2">
        <v>450</v>
      </c>
    </row>
    <row r="778" spans="2:13" ht="12.75">
      <c r="B778" s="426"/>
      <c r="D778" s="12"/>
      <c r="H778" s="5">
        <f t="shared" si="34"/>
        <v>0</v>
      </c>
      <c r="I778" s="22">
        <v>18</v>
      </c>
      <c r="M778" s="2">
        <v>450</v>
      </c>
    </row>
    <row r="779" spans="2:13" ht="12.75">
      <c r="B779" s="426">
        <v>2000</v>
      </c>
      <c r="C779" s="1" t="s">
        <v>53</v>
      </c>
      <c r="D779" s="12" t="s">
        <v>27</v>
      </c>
      <c r="E779" s="1" t="s">
        <v>38</v>
      </c>
      <c r="F779" s="47" t="s">
        <v>1292</v>
      </c>
      <c r="G779" s="27" t="s">
        <v>318</v>
      </c>
      <c r="H779" s="5">
        <f t="shared" si="34"/>
        <v>-2000</v>
      </c>
      <c r="I779" s="22">
        <v>4</v>
      </c>
      <c r="K779" t="s">
        <v>1282</v>
      </c>
      <c r="L779">
        <v>21</v>
      </c>
      <c r="M779" s="2">
        <v>450</v>
      </c>
    </row>
    <row r="780" spans="2:13" ht="12.75">
      <c r="B780" s="426">
        <v>2000</v>
      </c>
      <c r="C780" s="1" t="s">
        <v>53</v>
      </c>
      <c r="D780" s="12" t="s">
        <v>27</v>
      </c>
      <c r="E780" s="1" t="s">
        <v>38</v>
      </c>
      <c r="F780" s="47" t="s">
        <v>1292</v>
      </c>
      <c r="G780" s="27" t="s">
        <v>320</v>
      </c>
      <c r="H780" s="5">
        <f t="shared" si="34"/>
        <v>-4000</v>
      </c>
      <c r="I780" s="22">
        <v>4</v>
      </c>
      <c r="K780" t="s">
        <v>1282</v>
      </c>
      <c r="L780">
        <v>21</v>
      </c>
      <c r="M780" s="2">
        <v>450</v>
      </c>
    </row>
    <row r="781" spans="2:13" ht="12.75">
      <c r="B781" s="426">
        <v>2000</v>
      </c>
      <c r="C781" s="1" t="s">
        <v>53</v>
      </c>
      <c r="D781" s="12" t="s">
        <v>27</v>
      </c>
      <c r="E781" s="1" t="s">
        <v>38</v>
      </c>
      <c r="F781" s="47" t="s">
        <v>1292</v>
      </c>
      <c r="G781" s="27" t="s">
        <v>358</v>
      </c>
      <c r="H781" s="5">
        <f t="shared" si="34"/>
        <v>-6000</v>
      </c>
      <c r="I781" s="22">
        <v>4</v>
      </c>
      <c r="K781" t="s">
        <v>1282</v>
      </c>
      <c r="L781">
        <v>21</v>
      </c>
      <c r="M781" s="2">
        <v>450</v>
      </c>
    </row>
    <row r="782" spans="1:13" s="57" customFormat="1" ht="12.75">
      <c r="A782" s="11"/>
      <c r="B782" s="427">
        <f>SUM(B779:B781)</f>
        <v>6000</v>
      </c>
      <c r="C782" s="11" t="s">
        <v>53</v>
      </c>
      <c r="D782" s="11"/>
      <c r="E782" s="11"/>
      <c r="F782" s="319"/>
      <c r="G782" s="18"/>
      <c r="H782" s="55">
        <v>0</v>
      </c>
      <c r="I782" s="56">
        <v>22</v>
      </c>
      <c r="M782" s="2">
        <v>450</v>
      </c>
    </row>
    <row r="783" spans="2:13" ht="12.75">
      <c r="B783" s="426"/>
      <c r="D783" s="12"/>
      <c r="H783" s="5">
        <f t="shared" si="34"/>
        <v>0</v>
      </c>
      <c r="I783" s="22">
        <v>23</v>
      </c>
      <c r="M783" s="2">
        <v>450</v>
      </c>
    </row>
    <row r="784" spans="2:13" ht="12.75">
      <c r="B784" s="426"/>
      <c r="D784" s="12"/>
      <c r="H784" s="5">
        <f t="shared" si="34"/>
        <v>0</v>
      </c>
      <c r="I784" s="22">
        <v>24</v>
      </c>
      <c r="M784" s="2">
        <v>450</v>
      </c>
    </row>
    <row r="785" spans="2:13" ht="12.75">
      <c r="B785" s="292">
        <v>2000</v>
      </c>
      <c r="C785" s="12" t="s">
        <v>54</v>
      </c>
      <c r="D785" s="12" t="s">
        <v>27</v>
      </c>
      <c r="E785" s="1" t="s">
        <v>55</v>
      </c>
      <c r="F785" s="47" t="s">
        <v>1292</v>
      </c>
      <c r="G785" s="27" t="s">
        <v>358</v>
      </c>
      <c r="H785" s="5">
        <f t="shared" si="34"/>
        <v>-2000</v>
      </c>
      <c r="I785" s="22">
        <f>+B785/M785</f>
        <v>4.444444444444445</v>
      </c>
      <c r="K785" t="s">
        <v>1282</v>
      </c>
      <c r="L785">
        <v>21</v>
      </c>
      <c r="M785" s="2">
        <v>450</v>
      </c>
    </row>
    <row r="786" spans="1:13" s="57" customFormat="1" ht="12.75">
      <c r="A786" s="11"/>
      <c r="B786" s="427">
        <f>SUM(B785)</f>
        <v>2000</v>
      </c>
      <c r="C786" s="11"/>
      <c r="D786" s="11"/>
      <c r="E786" s="11" t="s">
        <v>55</v>
      </c>
      <c r="F786" s="319"/>
      <c r="G786" s="18"/>
      <c r="H786" s="55"/>
      <c r="I786" s="56"/>
      <c r="M786" s="2">
        <v>450</v>
      </c>
    </row>
    <row r="787" spans="2:13" ht="12.75">
      <c r="B787" s="426"/>
      <c r="D787" s="12"/>
      <c r="H787" s="5">
        <f aca="true" t="shared" si="35" ref="H787:H792">H786-B787</f>
        <v>0</v>
      </c>
      <c r="I787" s="22">
        <v>24</v>
      </c>
      <c r="M787" s="2">
        <v>450</v>
      </c>
    </row>
    <row r="788" spans="2:13" ht="12.75">
      <c r="B788" s="426"/>
      <c r="D788" s="12"/>
      <c r="H788" s="5">
        <f t="shared" si="35"/>
        <v>0</v>
      </c>
      <c r="I788" s="22">
        <v>25</v>
      </c>
      <c r="M788" s="2">
        <v>450</v>
      </c>
    </row>
    <row r="789" spans="1:13" s="15" customFormat="1" ht="12.75">
      <c r="A789" s="12"/>
      <c r="B789" s="292">
        <v>10000</v>
      </c>
      <c r="C789" s="12" t="s">
        <v>361</v>
      </c>
      <c r="D789" s="12" t="s">
        <v>27</v>
      </c>
      <c r="E789" s="12" t="s">
        <v>239</v>
      </c>
      <c r="F789" s="72" t="s">
        <v>1295</v>
      </c>
      <c r="G789" s="29" t="s">
        <v>320</v>
      </c>
      <c r="H789" s="28">
        <f t="shared" si="35"/>
        <v>-10000</v>
      </c>
      <c r="I789" s="65">
        <v>26</v>
      </c>
      <c r="K789" s="15" t="s">
        <v>1282</v>
      </c>
      <c r="L789" s="15">
        <v>21</v>
      </c>
      <c r="M789" s="31">
        <v>450</v>
      </c>
    </row>
    <row r="790" spans="1:13" s="15" customFormat="1" ht="12.75">
      <c r="A790" s="12"/>
      <c r="B790" s="292">
        <v>5000</v>
      </c>
      <c r="C790" s="12" t="s">
        <v>244</v>
      </c>
      <c r="D790" s="12" t="s">
        <v>27</v>
      </c>
      <c r="E790" s="12" t="s">
        <v>239</v>
      </c>
      <c r="F790" s="72" t="s">
        <v>1296</v>
      </c>
      <c r="G790" s="29" t="s">
        <v>320</v>
      </c>
      <c r="H790" s="28">
        <f t="shared" si="35"/>
        <v>-15000</v>
      </c>
      <c r="I790" s="65">
        <v>27</v>
      </c>
      <c r="K790" s="15" t="s">
        <v>1282</v>
      </c>
      <c r="L790" s="15">
        <v>21</v>
      </c>
      <c r="M790" s="31">
        <v>450</v>
      </c>
    </row>
    <row r="791" spans="2:13" ht="12.75">
      <c r="B791" s="426">
        <v>10000</v>
      </c>
      <c r="C791" s="12" t="s">
        <v>361</v>
      </c>
      <c r="D791" s="12" t="s">
        <v>27</v>
      </c>
      <c r="E791" s="1" t="s">
        <v>239</v>
      </c>
      <c r="F791" s="47" t="s">
        <v>1297</v>
      </c>
      <c r="G791" s="27" t="s">
        <v>358</v>
      </c>
      <c r="H791" s="5">
        <f t="shared" si="35"/>
        <v>-25000</v>
      </c>
      <c r="I791" s="22">
        <v>29</v>
      </c>
      <c r="K791" t="s">
        <v>1282</v>
      </c>
      <c r="L791">
        <v>21</v>
      </c>
      <c r="M791" s="2">
        <v>450</v>
      </c>
    </row>
    <row r="792" spans="1:13" s="57" customFormat="1" ht="12.75">
      <c r="A792" s="1"/>
      <c r="B792" s="426">
        <v>5000</v>
      </c>
      <c r="C792" s="12" t="s">
        <v>244</v>
      </c>
      <c r="D792" s="12" t="s">
        <v>27</v>
      </c>
      <c r="E792" s="1" t="s">
        <v>239</v>
      </c>
      <c r="F792" s="47" t="s">
        <v>1298</v>
      </c>
      <c r="G792" s="27" t="s">
        <v>358</v>
      </c>
      <c r="H792" s="5">
        <f t="shared" si="35"/>
        <v>-30000</v>
      </c>
      <c r="I792" s="22">
        <v>30</v>
      </c>
      <c r="J792"/>
      <c r="K792" t="s">
        <v>1282</v>
      </c>
      <c r="L792">
        <v>21</v>
      </c>
      <c r="M792" s="2">
        <v>450</v>
      </c>
    </row>
    <row r="793" spans="1:13" ht="12.75">
      <c r="A793" s="11"/>
      <c r="B793" s="427">
        <f>SUM(B789:B792)</f>
        <v>30000</v>
      </c>
      <c r="C793" s="11"/>
      <c r="D793" s="11"/>
      <c r="E793" s="11" t="s">
        <v>239</v>
      </c>
      <c r="F793" s="319"/>
      <c r="G793" s="18"/>
      <c r="H793" s="55">
        <v>0</v>
      </c>
      <c r="I793" s="56">
        <v>30</v>
      </c>
      <c r="J793" s="57"/>
      <c r="K793" s="57"/>
      <c r="L793" s="57"/>
      <c r="M793" s="2">
        <v>450</v>
      </c>
    </row>
    <row r="794" spans="2:13" ht="12.75">
      <c r="B794" s="426"/>
      <c r="D794" s="12"/>
      <c r="H794" s="5">
        <f t="shared" si="34"/>
        <v>0</v>
      </c>
      <c r="I794" s="22">
        <v>31</v>
      </c>
      <c r="M794" s="2">
        <v>450</v>
      </c>
    </row>
    <row r="795" spans="2:13" ht="12.75">
      <c r="B795" s="426"/>
      <c r="D795" s="12"/>
      <c r="H795" s="5">
        <f t="shared" si="34"/>
        <v>0</v>
      </c>
      <c r="I795" s="22">
        <v>32</v>
      </c>
      <c r="M795" s="2">
        <v>450</v>
      </c>
    </row>
    <row r="796" spans="2:13" ht="12.75">
      <c r="B796" s="426"/>
      <c r="D796" s="12"/>
      <c r="H796" s="5">
        <f t="shared" si="34"/>
        <v>0</v>
      </c>
      <c r="I796" s="22">
        <v>33</v>
      </c>
      <c r="M796" s="2">
        <v>450</v>
      </c>
    </row>
    <row r="797" spans="2:13" ht="12.75">
      <c r="B797" s="426"/>
      <c r="D797" s="12"/>
      <c r="H797" s="5">
        <f t="shared" si="34"/>
        <v>0</v>
      </c>
      <c r="I797" s="22">
        <v>34</v>
      </c>
      <c r="M797" s="2">
        <v>450</v>
      </c>
    </row>
    <row r="798" spans="1:13" s="57" customFormat="1" ht="12.75">
      <c r="A798" s="11"/>
      <c r="B798" s="427">
        <f>+B820+B832</f>
        <v>67500</v>
      </c>
      <c r="C798" s="52" t="s">
        <v>364</v>
      </c>
      <c r="D798" s="53" t="s">
        <v>389</v>
      </c>
      <c r="E798" s="52" t="s">
        <v>365</v>
      </c>
      <c r="F798" s="324" t="s">
        <v>283</v>
      </c>
      <c r="G798" s="54" t="s">
        <v>366</v>
      </c>
      <c r="H798" s="55"/>
      <c r="I798" s="56">
        <f>+B798/M798</f>
        <v>150</v>
      </c>
      <c r="J798" s="56"/>
      <c r="K798" s="56"/>
      <c r="M798" s="2">
        <v>450</v>
      </c>
    </row>
    <row r="799" spans="1:13" s="15" customFormat="1" ht="12.75">
      <c r="A799" s="12"/>
      <c r="B799" s="292"/>
      <c r="C799" s="12"/>
      <c r="D799" s="12"/>
      <c r="E799" s="12"/>
      <c r="F799" s="47"/>
      <c r="G799" s="29"/>
      <c r="H799" s="5">
        <f>H798-B799</f>
        <v>0</v>
      </c>
      <c r="I799" s="22">
        <v>30</v>
      </c>
      <c r="K799"/>
      <c r="M799" s="2">
        <v>450</v>
      </c>
    </row>
    <row r="800" spans="2:13" ht="12.75">
      <c r="B800" s="426">
        <v>2500</v>
      </c>
      <c r="C800" s="1" t="s">
        <v>29</v>
      </c>
      <c r="D800" s="12" t="s">
        <v>17</v>
      </c>
      <c r="E800" s="60" t="s">
        <v>206</v>
      </c>
      <c r="F800" s="47" t="s">
        <v>367</v>
      </c>
      <c r="G800" s="27" t="s">
        <v>368</v>
      </c>
      <c r="H800" s="5">
        <f aca="true" t="shared" si="36" ref="H800:H819">H799-B800</f>
        <v>-2500</v>
      </c>
      <c r="I800" s="22">
        <v>31</v>
      </c>
      <c r="J800" s="59"/>
      <c r="K800" t="s">
        <v>29</v>
      </c>
      <c r="L800" s="59">
        <v>22</v>
      </c>
      <c r="M800" s="2">
        <v>450</v>
      </c>
    </row>
    <row r="801" spans="2:13" ht="12.75">
      <c r="B801" s="426">
        <v>5000</v>
      </c>
      <c r="C801" s="1" t="s">
        <v>29</v>
      </c>
      <c r="D801" s="12" t="s">
        <v>17</v>
      </c>
      <c r="E801" s="1" t="s">
        <v>206</v>
      </c>
      <c r="F801" s="47" t="s">
        <v>369</v>
      </c>
      <c r="G801" s="27" t="s">
        <v>50</v>
      </c>
      <c r="H801" s="5">
        <f t="shared" si="36"/>
        <v>-7500</v>
      </c>
      <c r="I801" s="22">
        <v>32</v>
      </c>
      <c r="K801" t="s">
        <v>29</v>
      </c>
      <c r="L801">
        <v>22</v>
      </c>
      <c r="M801" s="2">
        <v>450</v>
      </c>
    </row>
    <row r="802" spans="2:13" ht="12.75">
      <c r="B802" s="426">
        <v>2500</v>
      </c>
      <c r="C802" s="1" t="s">
        <v>29</v>
      </c>
      <c r="D802" s="12" t="s">
        <v>17</v>
      </c>
      <c r="E802" s="1" t="s">
        <v>206</v>
      </c>
      <c r="F802" s="47" t="s">
        <v>370</v>
      </c>
      <c r="G802" s="27" t="s">
        <v>32</v>
      </c>
      <c r="H802" s="5">
        <f t="shared" si="36"/>
        <v>-10000</v>
      </c>
      <c r="I802" s="22">
        <v>33</v>
      </c>
      <c r="K802" t="s">
        <v>29</v>
      </c>
      <c r="L802">
        <v>22</v>
      </c>
      <c r="M802" s="2">
        <v>450</v>
      </c>
    </row>
    <row r="803" spans="2:14" ht="12.75">
      <c r="B803" s="426">
        <v>2500</v>
      </c>
      <c r="C803" s="1" t="s">
        <v>29</v>
      </c>
      <c r="D803" s="12" t="s">
        <v>17</v>
      </c>
      <c r="E803" s="1" t="s">
        <v>206</v>
      </c>
      <c r="F803" s="47" t="s">
        <v>371</v>
      </c>
      <c r="G803" s="27" t="s">
        <v>34</v>
      </c>
      <c r="H803" s="5">
        <f t="shared" si="36"/>
        <v>-12500</v>
      </c>
      <c r="I803" s="22">
        <v>34</v>
      </c>
      <c r="K803" t="s">
        <v>29</v>
      </c>
      <c r="L803">
        <v>22</v>
      </c>
      <c r="M803" s="2">
        <v>450</v>
      </c>
      <c r="N803" s="73"/>
    </row>
    <row r="804" spans="2:13" ht="12.75">
      <c r="B804" s="426">
        <v>2500</v>
      </c>
      <c r="C804" s="1" t="s">
        <v>29</v>
      </c>
      <c r="D804" s="12" t="s">
        <v>17</v>
      </c>
      <c r="E804" s="1" t="s">
        <v>206</v>
      </c>
      <c r="F804" s="47" t="s">
        <v>372</v>
      </c>
      <c r="G804" s="27" t="s">
        <v>36</v>
      </c>
      <c r="H804" s="5">
        <f t="shared" si="36"/>
        <v>-15000</v>
      </c>
      <c r="I804" s="22">
        <v>35</v>
      </c>
      <c r="K804" t="s">
        <v>29</v>
      </c>
      <c r="L804">
        <v>22</v>
      </c>
      <c r="M804" s="2">
        <v>450</v>
      </c>
    </row>
    <row r="805" spans="2:13" ht="12.75">
      <c r="B805" s="426">
        <v>2500</v>
      </c>
      <c r="C805" s="1" t="s">
        <v>29</v>
      </c>
      <c r="D805" s="1" t="s">
        <v>17</v>
      </c>
      <c r="E805" s="1" t="s">
        <v>206</v>
      </c>
      <c r="F805" s="47" t="s">
        <v>373</v>
      </c>
      <c r="G805" s="27" t="s">
        <v>103</v>
      </c>
      <c r="H805" s="5">
        <f t="shared" si="36"/>
        <v>-17500</v>
      </c>
      <c r="I805" s="22">
        <v>36</v>
      </c>
      <c r="K805" t="s">
        <v>29</v>
      </c>
      <c r="L805">
        <v>22</v>
      </c>
      <c r="M805" s="2">
        <v>450</v>
      </c>
    </row>
    <row r="806" spans="2:13" ht="12.75">
      <c r="B806" s="426">
        <v>2500</v>
      </c>
      <c r="C806" s="1" t="s">
        <v>29</v>
      </c>
      <c r="D806" s="1" t="s">
        <v>17</v>
      </c>
      <c r="E806" s="1" t="s">
        <v>206</v>
      </c>
      <c r="F806" s="47" t="s">
        <v>374</v>
      </c>
      <c r="G806" s="27" t="s">
        <v>337</v>
      </c>
      <c r="H806" s="5">
        <f t="shared" si="36"/>
        <v>-20000</v>
      </c>
      <c r="I806" s="22">
        <v>37</v>
      </c>
      <c r="K806" t="s">
        <v>29</v>
      </c>
      <c r="L806">
        <v>22</v>
      </c>
      <c r="M806" s="2">
        <v>450</v>
      </c>
    </row>
    <row r="807" spans="2:13" ht="12.75">
      <c r="B807" s="426">
        <v>2500</v>
      </c>
      <c r="C807" s="1" t="s">
        <v>29</v>
      </c>
      <c r="D807" s="1" t="s">
        <v>17</v>
      </c>
      <c r="E807" s="1" t="s">
        <v>206</v>
      </c>
      <c r="F807" s="47" t="s">
        <v>375</v>
      </c>
      <c r="G807" s="27" t="s">
        <v>79</v>
      </c>
      <c r="H807" s="5">
        <f t="shared" si="36"/>
        <v>-22500</v>
      </c>
      <c r="I807" s="22">
        <v>38</v>
      </c>
      <c r="K807" t="s">
        <v>29</v>
      </c>
      <c r="L807">
        <v>22</v>
      </c>
      <c r="M807" s="2">
        <v>450</v>
      </c>
    </row>
    <row r="808" spans="2:13" ht="12.75">
      <c r="B808" s="426">
        <v>2500</v>
      </c>
      <c r="C808" s="1" t="s">
        <v>29</v>
      </c>
      <c r="D808" s="1" t="s">
        <v>17</v>
      </c>
      <c r="E808" s="1" t="s">
        <v>206</v>
      </c>
      <c r="F808" s="47" t="s">
        <v>376</v>
      </c>
      <c r="G808" s="27" t="s">
        <v>81</v>
      </c>
      <c r="H808" s="5">
        <f t="shared" si="36"/>
        <v>-25000</v>
      </c>
      <c r="I808" s="22">
        <v>39</v>
      </c>
      <c r="K808" t="s">
        <v>29</v>
      </c>
      <c r="L808">
        <v>22</v>
      </c>
      <c r="M808" s="2">
        <v>450</v>
      </c>
    </row>
    <row r="809" spans="2:13" ht="12.75">
      <c r="B809" s="426">
        <v>2500</v>
      </c>
      <c r="C809" s="1" t="s">
        <v>29</v>
      </c>
      <c r="D809" s="1" t="s">
        <v>17</v>
      </c>
      <c r="E809" s="1" t="s">
        <v>206</v>
      </c>
      <c r="F809" s="47" t="s">
        <v>377</v>
      </c>
      <c r="G809" s="27" t="s">
        <v>83</v>
      </c>
      <c r="H809" s="5">
        <f t="shared" si="36"/>
        <v>-27500</v>
      </c>
      <c r="I809" s="22">
        <v>40</v>
      </c>
      <c r="K809" t="s">
        <v>29</v>
      </c>
      <c r="L809">
        <v>22</v>
      </c>
      <c r="M809" s="2">
        <v>450</v>
      </c>
    </row>
    <row r="810" spans="2:13" ht="12.75">
      <c r="B810" s="426">
        <v>2500</v>
      </c>
      <c r="C810" s="1" t="s">
        <v>29</v>
      </c>
      <c r="D810" s="1" t="s">
        <v>17</v>
      </c>
      <c r="E810" s="1" t="s">
        <v>206</v>
      </c>
      <c r="F810" s="47" t="s">
        <v>378</v>
      </c>
      <c r="G810" s="27" t="s">
        <v>85</v>
      </c>
      <c r="H810" s="5">
        <f t="shared" si="36"/>
        <v>-30000</v>
      </c>
      <c r="I810" s="22">
        <v>41</v>
      </c>
      <c r="K810" t="s">
        <v>29</v>
      </c>
      <c r="L810">
        <v>22</v>
      </c>
      <c r="M810" s="2">
        <v>450</v>
      </c>
    </row>
    <row r="811" spans="2:13" ht="12.75">
      <c r="B811" s="426">
        <v>2500</v>
      </c>
      <c r="C811" s="1" t="s">
        <v>29</v>
      </c>
      <c r="D811" s="1" t="s">
        <v>17</v>
      </c>
      <c r="E811" s="1" t="s">
        <v>206</v>
      </c>
      <c r="F811" s="47" t="s">
        <v>379</v>
      </c>
      <c r="G811" s="27" t="s">
        <v>87</v>
      </c>
      <c r="H811" s="5">
        <f t="shared" si="36"/>
        <v>-32500</v>
      </c>
      <c r="I811" s="22">
        <v>42</v>
      </c>
      <c r="K811" t="s">
        <v>29</v>
      </c>
      <c r="L811">
        <v>22</v>
      </c>
      <c r="M811" s="2">
        <v>450</v>
      </c>
    </row>
    <row r="812" spans="2:13" ht="12.75">
      <c r="B812" s="426">
        <v>2500</v>
      </c>
      <c r="C812" s="1" t="s">
        <v>29</v>
      </c>
      <c r="D812" s="1" t="s">
        <v>17</v>
      </c>
      <c r="E812" s="1" t="s">
        <v>206</v>
      </c>
      <c r="F812" s="47" t="s">
        <v>380</v>
      </c>
      <c r="G812" s="27" t="s">
        <v>115</v>
      </c>
      <c r="H812" s="5">
        <f t="shared" si="36"/>
        <v>-35000</v>
      </c>
      <c r="I812" s="22">
        <v>43</v>
      </c>
      <c r="K812" t="s">
        <v>29</v>
      </c>
      <c r="L812">
        <v>22</v>
      </c>
      <c r="M812" s="2">
        <v>450</v>
      </c>
    </row>
    <row r="813" spans="2:13" ht="12.75">
      <c r="B813" s="426">
        <v>2500</v>
      </c>
      <c r="C813" s="1" t="s">
        <v>29</v>
      </c>
      <c r="D813" s="1" t="s">
        <v>17</v>
      </c>
      <c r="E813" s="1" t="s">
        <v>206</v>
      </c>
      <c r="F813" s="47" t="s">
        <v>381</v>
      </c>
      <c r="G813" s="27" t="s">
        <v>117</v>
      </c>
      <c r="H813" s="5">
        <f t="shared" si="36"/>
        <v>-37500</v>
      </c>
      <c r="I813" s="22">
        <v>44</v>
      </c>
      <c r="K813" t="s">
        <v>29</v>
      </c>
      <c r="L813">
        <v>22</v>
      </c>
      <c r="M813" s="2">
        <v>450</v>
      </c>
    </row>
    <row r="814" spans="2:13" ht="12.75">
      <c r="B814" s="426">
        <v>5000</v>
      </c>
      <c r="C814" s="1" t="s">
        <v>29</v>
      </c>
      <c r="D814" s="1" t="s">
        <v>17</v>
      </c>
      <c r="E814" s="1" t="s">
        <v>206</v>
      </c>
      <c r="F814" s="47" t="s">
        <v>382</v>
      </c>
      <c r="G814" s="27" t="s">
        <v>121</v>
      </c>
      <c r="H814" s="5">
        <f t="shared" si="36"/>
        <v>-42500</v>
      </c>
      <c r="I814" s="22">
        <v>45</v>
      </c>
      <c r="K814" t="s">
        <v>29</v>
      </c>
      <c r="L814">
        <v>22</v>
      </c>
      <c r="M814" s="2">
        <v>450</v>
      </c>
    </row>
    <row r="815" spans="2:13" ht="12.75">
      <c r="B815" s="426">
        <v>2500</v>
      </c>
      <c r="C815" s="1" t="s">
        <v>29</v>
      </c>
      <c r="D815" s="1" t="s">
        <v>17</v>
      </c>
      <c r="E815" s="1" t="s">
        <v>206</v>
      </c>
      <c r="F815" s="47" t="s">
        <v>383</v>
      </c>
      <c r="G815" s="27" t="s">
        <v>123</v>
      </c>
      <c r="H815" s="5">
        <f t="shared" si="36"/>
        <v>-45000</v>
      </c>
      <c r="I815" s="22">
        <v>46</v>
      </c>
      <c r="K815" t="s">
        <v>29</v>
      </c>
      <c r="L815">
        <v>22</v>
      </c>
      <c r="M815" s="2">
        <v>450</v>
      </c>
    </row>
    <row r="816" spans="2:13" ht="12.75">
      <c r="B816" s="426">
        <v>2500</v>
      </c>
      <c r="C816" s="1" t="s">
        <v>29</v>
      </c>
      <c r="D816" s="1" t="s">
        <v>17</v>
      </c>
      <c r="E816" s="1" t="s">
        <v>206</v>
      </c>
      <c r="F816" s="47" t="s">
        <v>384</v>
      </c>
      <c r="G816" s="27" t="s">
        <v>181</v>
      </c>
      <c r="H816" s="5">
        <f t="shared" si="36"/>
        <v>-47500</v>
      </c>
      <c r="I816" s="22">
        <v>47</v>
      </c>
      <c r="K816" t="s">
        <v>29</v>
      </c>
      <c r="L816">
        <v>22</v>
      </c>
      <c r="M816" s="2">
        <v>450</v>
      </c>
    </row>
    <row r="817" spans="2:13" ht="12.75">
      <c r="B817" s="426">
        <v>2500</v>
      </c>
      <c r="C817" s="1" t="s">
        <v>29</v>
      </c>
      <c r="D817" s="1" t="s">
        <v>17</v>
      </c>
      <c r="E817" s="1" t="s">
        <v>206</v>
      </c>
      <c r="F817" s="47" t="s">
        <v>385</v>
      </c>
      <c r="G817" s="27" t="s">
        <v>183</v>
      </c>
      <c r="H817" s="5">
        <f t="shared" si="36"/>
        <v>-50000</v>
      </c>
      <c r="I817" s="22">
        <v>48</v>
      </c>
      <c r="K817" t="s">
        <v>29</v>
      </c>
      <c r="L817">
        <v>22</v>
      </c>
      <c r="M817" s="2">
        <v>450</v>
      </c>
    </row>
    <row r="818" spans="2:13" ht="12.75">
      <c r="B818" s="426">
        <v>2500</v>
      </c>
      <c r="C818" s="1" t="s">
        <v>29</v>
      </c>
      <c r="D818" s="1" t="s">
        <v>17</v>
      </c>
      <c r="E818" s="1" t="s">
        <v>206</v>
      </c>
      <c r="F818" s="47" t="s">
        <v>386</v>
      </c>
      <c r="G818" s="27" t="s">
        <v>185</v>
      </c>
      <c r="H818" s="5">
        <f t="shared" si="36"/>
        <v>-52500</v>
      </c>
      <c r="I818" s="22">
        <v>49</v>
      </c>
      <c r="K818" t="s">
        <v>29</v>
      </c>
      <c r="L818">
        <v>22</v>
      </c>
      <c r="M818" s="2">
        <v>450</v>
      </c>
    </row>
    <row r="819" spans="2:13" ht="12.75">
      <c r="B819" s="426">
        <v>2500</v>
      </c>
      <c r="C819" s="1" t="s">
        <v>29</v>
      </c>
      <c r="D819" s="1" t="s">
        <v>17</v>
      </c>
      <c r="E819" s="1" t="s">
        <v>206</v>
      </c>
      <c r="F819" s="47" t="s">
        <v>387</v>
      </c>
      <c r="G819" s="27" t="s">
        <v>187</v>
      </c>
      <c r="H819" s="5">
        <f t="shared" si="36"/>
        <v>-55000</v>
      </c>
      <c r="I819" s="22">
        <v>50</v>
      </c>
      <c r="K819" t="s">
        <v>29</v>
      </c>
      <c r="L819">
        <v>22</v>
      </c>
      <c r="M819" s="2">
        <v>450</v>
      </c>
    </row>
    <row r="820" spans="1:13" s="57" customFormat="1" ht="12.75">
      <c r="A820" s="11"/>
      <c r="B820" s="427">
        <f>SUM(B800:B819)</f>
        <v>55000</v>
      </c>
      <c r="C820" s="11" t="s">
        <v>29</v>
      </c>
      <c r="D820" s="11"/>
      <c r="E820" s="11"/>
      <c r="F820" s="319"/>
      <c r="G820" s="18"/>
      <c r="H820" s="55">
        <v>0</v>
      </c>
      <c r="I820" s="56">
        <f aca="true" t="shared" si="37" ref="I820:I850">+B820/M820</f>
        <v>122.22222222222223</v>
      </c>
      <c r="M820" s="2">
        <v>450</v>
      </c>
    </row>
    <row r="821" spans="2:13" ht="12.75">
      <c r="B821" s="426"/>
      <c r="D821" s="12"/>
      <c r="H821" s="5">
        <f aca="true" t="shared" si="38" ref="H821:H831">H820-B821</f>
        <v>0</v>
      </c>
      <c r="I821" s="22">
        <f t="shared" si="37"/>
        <v>0</v>
      </c>
      <c r="M821" s="2">
        <v>450</v>
      </c>
    </row>
    <row r="822" spans="2:13" ht="12.75">
      <c r="B822" s="426"/>
      <c r="D822" s="12"/>
      <c r="H822" s="5">
        <f t="shared" si="38"/>
        <v>0</v>
      </c>
      <c r="I822" s="22">
        <f t="shared" si="37"/>
        <v>0</v>
      </c>
      <c r="M822" s="2">
        <v>450</v>
      </c>
    </row>
    <row r="823" spans="2:13" ht="12.75">
      <c r="B823" s="292">
        <v>1400</v>
      </c>
      <c r="C823" s="1" t="s">
        <v>48</v>
      </c>
      <c r="D823" s="12" t="s">
        <v>17</v>
      </c>
      <c r="E823" s="1" t="s">
        <v>235</v>
      </c>
      <c r="F823" s="47" t="s">
        <v>388</v>
      </c>
      <c r="G823" s="66" t="s">
        <v>368</v>
      </c>
      <c r="H823" s="5">
        <f t="shared" si="38"/>
        <v>-1400</v>
      </c>
      <c r="I823" s="22">
        <f t="shared" si="37"/>
        <v>3.111111111111111</v>
      </c>
      <c r="K823" t="s">
        <v>206</v>
      </c>
      <c r="L823">
        <v>22</v>
      </c>
      <c r="M823" s="2">
        <v>450</v>
      </c>
    </row>
    <row r="824" spans="2:13" ht="12.75">
      <c r="B824" s="292">
        <v>1200</v>
      </c>
      <c r="C824" s="68" t="s">
        <v>48</v>
      </c>
      <c r="D824" s="12" t="s">
        <v>17</v>
      </c>
      <c r="E824" s="68" t="s">
        <v>235</v>
      </c>
      <c r="F824" s="47" t="s">
        <v>388</v>
      </c>
      <c r="G824" s="66" t="s">
        <v>50</v>
      </c>
      <c r="H824" s="5">
        <f t="shared" si="38"/>
        <v>-2600</v>
      </c>
      <c r="I824" s="22">
        <f t="shared" si="37"/>
        <v>2.6666666666666665</v>
      </c>
      <c r="K824" t="s">
        <v>206</v>
      </c>
      <c r="L824">
        <v>22</v>
      </c>
      <c r="M824" s="2">
        <v>450</v>
      </c>
    </row>
    <row r="825" spans="2:13" ht="12.75">
      <c r="B825" s="292">
        <v>1800</v>
      </c>
      <c r="C825" s="12" t="s">
        <v>48</v>
      </c>
      <c r="D825" s="12" t="s">
        <v>17</v>
      </c>
      <c r="E825" s="61" t="s">
        <v>235</v>
      </c>
      <c r="F825" s="47" t="s">
        <v>388</v>
      </c>
      <c r="G825" s="30" t="s">
        <v>32</v>
      </c>
      <c r="H825" s="5">
        <f t="shared" si="38"/>
        <v>-4400</v>
      </c>
      <c r="I825" s="22">
        <f t="shared" si="37"/>
        <v>4</v>
      </c>
      <c r="K825" t="s">
        <v>206</v>
      </c>
      <c r="L825">
        <v>22</v>
      </c>
      <c r="M825" s="2">
        <v>450</v>
      </c>
    </row>
    <row r="826" spans="2:13" ht="12.75">
      <c r="B826" s="292">
        <v>1000</v>
      </c>
      <c r="C826" s="12" t="s">
        <v>48</v>
      </c>
      <c r="D826" s="12" t="s">
        <v>17</v>
      </c>
      <c r="E826" s="12" t="s">
        <v>235</v>
      </c>
      <c r="F826" s="47" t="s">
        <v>388</v>
      </c>
      <c r="G826" s="29" t="s">
        <v>34</v>
      </c>
      <c r="H826" s="5">
        <f t="shared" si="38"/>
        <v>-5400</v>
      </c>
      <c r="I826" s="22">
        <f t="shared" si="37"/>
        <v>2.2222222222222223</v>
      </c>
      <c r="K826" t="s">
        <v>206</v>
      </c>
      <c r="L826">
        <v>22</v>
      </c>
      <c r="M826" s="2">
        <v>450</v>
      </c>
    </row>
    <row r="827" spans="1:13" ht="12.75">
      <c r="A827" s="12"/>
      <c r="B827" s="292">
        <v>1000</v>
      </c>
      <c r="C827" s="12" t="s">
        <v>48</v>
      </c>
      <c r="D827" s="12" t="s">
        <v>17</v>
      </c>
      <c r="E827" s="12" t="s">
        <v>235</v>
      </c>
      <c r="F827" s="47" t="s">
        <v>388</v>
      </c>
      <c r="G827" s="29" t="s">
        <v>79</v>
      </c>
      <c r="H827" s="5">
        <f t="shared" si="38"/>
        <v>-6400</v>
      </c>
      <c r="I827" s="65">
        <f t="shared" si="37"/>
        <v>2.2222222222222223</v>
      </c>
      <c r="J827" s="15"/>
      <c r="K827" s="15" t="s">
        <v>206</v>
      </c>
      <c r="L827">
        <v>22</v>
      </c>
      <c r="M827" s="2">
        <v>450</v>
      </c>
    </row>
    <row r="828" spans="2:13" ht="12.75">
      <c r="B828" s="426">
        <v>1600</v>
      </c>
      <c r="C828" s="12" t="s">
        <v>48</v>
      </c>
      <c r="D828" s="12" t="s">
        <v>17</v>
      </c>
      <c r="E828" s="1" t="s">
        <v>235</v>
      </c>
      <c r="F828" s="47" t="s">
        <v>388</v>
      </c>
      <c r="G828" s="27" t="s">
        <v>121</v>
      </c>
      <c r="H828" s="5">
        <f t="shared" si="38"/>
        <v>-8000</v>
      </c>
      <c r="I828" s="22">
        <f t="shared" si="37"/>
        <v>3.5555555555555554</v>
      </c>
      <c r="K828" s="15" t="s">
        <v>206</v>
      </c>
      <c r="L828">
        <v>22</v>
      </c>
      <c r="M828" s="2">
        <v>450</v>
      </c>
    </row>
    <row r="829" spans="2:13" ht="12.75">
      <c r="B829" s="426">
        <v>1500</v>
      </c>
      <c r="C829" s="1" t="s">
        <v>48</v>
      </c>
      <c r="D829" s="12" t="s">
        <v>17</v>
      </c>
      <c r="E829" s="1" t="s">
        <v>235</v>
      </c>
      <c r="F829" s="47" t="s">
        <v>388</v>
      </c>
      <c r="G829" s="27" t="s">
        <v>123</v>
      </c>
      <c r="H829" s="5">
        <f t="shared" si="38"/>
        <v>-9500</v>
      </c>
      <c r="I829" s="22">
        <f t="shared" si="37"/>
        <v>3.3333333333333335</v>
      </c>
      <c r="K829" s="15" t="s">
        <v>206</v>
      </c>
      <c r="L829">
        <v>22</v>
      </c>
      <c r="M829" s="2">
        <v>450</v>
      </c>
    </row>
    <row r="830" spans="2:13" ht="12.75">
      <c r="B830" s="426">
        <v>1300</v>
      </c>
      <c r="C830" s="1" t="s">
        <v>48</v>
      </c>
      <c r="D830" s="12" t="s">
        <v>17</v>
      </c>
      <c r="E830" s="1" t="s">
        <v>235</v>
      </c>
      <c r="F830" s="47" t="s">
        <v>388</v>
      </c>
      <c r="G830" s="27" t="s">
        <v>181</v>
      </c>
      <c r="H830" s="5">
        <f t="shared" si="38"/>
        <v>-10800</v>
      </c>
      <c r="I830" s="22">
        <f t="shared" si="37"/>
        <v>2.888888888888889</v>
      </c>
      <c r="K830" s="15" t="s">
        <v>206</v>
      </c>
      <c r="L830">
        <v>22</v>
      </c>
      <c r="M830" s="2">
        <v>450</v>
      </c>
    </row>
    <row r="831" spans="2:13" ht="12.75">
      <c r="B831" s="292">
        <v>1700</v>
      </c>
      <c r="C831" s="60" t="s">
        <v>48</v>
      </c>
      <c r="D831" s="12" t="s">
        <v>17</v>
      </c>
      <c r="E831" s="60" t="s">
        <v>235</v>
      </c>
      <c r="F831" s="47" t="s">
        <v>388</v>
      </c>
      <c r="G831" s="27" t="s">
        <v>187</v>
      </c>
      <c r="H831" s="5">
        <f t="shared" si="38"/>
        <v>-12500</v>
      </c>
      <c r="I831" s="22">
        <f t="shared" si="37"/>
        <v>3.7777777777777777</v>
      </c>
      <c r="J831" s="59"/>
      <c r="K831" s="59" t="s">
        <v>206</v>
      </c>
      <c r="L831">
        <v>22</v>
      </c>
      <c r="M831" s="2">
        <v>450</v>
      </c>
    </row>
    <row r="832" spans="1:13" s="57" customFormat="1" ht="12.75">
      <c r="A832" s="11"/>
      <c r="B832" s="427">
        <f>SUM(B823:B831)</f>
        <v>12500</v>
      </c>
      <c r="C832" s="11"/>
      <c r="D832" s="11"/>
      <c r="E832" s="11" t="s">
        <v>235</v>
      </c>
      <c r="F832" s="319"/>
      <c r="G832" s="18"/>
      <c r="H832" s="55">
        <v>0</v>
      </c>
      <c r="I832" s="56">
        <f t="shared" si="37"/>
        <v>27.77777777777778</v>
      </c>
      <c r="M832" s="2">
        <v>450</v>
      </c>
    </row>
    <row r="833" spans="2:13" ht="12.75">
      <c r="B833" s="426"/>
      <c r="D833" s="12"/>
      <c r="H833" s="5">
        <f>H832-B833</f>
        <v>0</v>
      </c>
      <c r="I833" s="22">
        <f t="shared" si="37"/>
        <v>0</v>
      </c>
      <c r="M833" s="2">
        <v>450</v>
      </c>
    </row>
    <row r="834" spans="2:13" ht="12.75">
      <c r="B834" s="426"/>
      <c r="D834" s="12"/>
      <c r="H834" s="5">
        <f>H833-B834</f>
        <v>0</v>
      </c>
      <c r="I834" s="22">
        <f t="shared" si="37"/>
        <v>0</v>
      </c>
      <c r="M834" s="2">
        <v>450</v>
      </c>
    </row>
    <row r="835" spans="2:13" ht="12.75">
      <c r="B835" s="426"/>
      <c r="D835" s="12"/>
      <c r="H835" s="5">
        <f>H834-B835</f>
        <v>0</v>
      </c>
      <c r="I835" s="22">
        <f t="shared" si="37"/>
        <v>0</v>
      </c>
      <c r="M835" s="2">
        <v>450</v>
      </c>
    </row>
    <row r="836" spans="2:13" ht="12.75">
      <c r="B836" s="426"/>
      <c r="D836" s="12"/>
      <c r="H836" s="5">
        <f>H835-B836</f>
        <v>0</v>
      </c>
      <c r="I836" s="22">
        <f t="shared" si="37"/>
        <v>0</v>
      </c>
      <c r="M836" s="2">
        <v>450</v>
      </c>
    </row>
    <row r="837" spans="1:13" s="57" customFormat="1" ht="12.75">
      <c r="A837" s="11"/>
      <c r="B837" s="427">
        <f>+B840+B844</f>
        <v>1600</v>
      </c>
      <c r="C837" s="52" t="s">
        <v>390</v>
      </c>
      <c r="D837" s="53" t="s">
        <v>392</v>
      </c>
      <c r="E837" s="52" t="s">
        <v>365</v>
      </c>
      <c r="F837" s="324" t="s">
        <v>283</v>
      </c>
      <c r="G837" s="54" t="s">
        <v>111</v>
      </c>
      <c r="H837" s="55"/>
      <c r="I837" s="56">
        <f t="shared" si="37"/>
        <v>3.5555555555555554</v>
      </c>
      <c r="J837" s="56"/>
      <c r="K837" s="56"/>
      <c r="M837" s="2">
        <v>450</v>
      </c>
    </row>
    <row r="838" spans="2:13" ht="12.75">
      <c r="B838" s="426"/>
      <c r="D838" s="12"/>
      <c r="H838" s="5">
        <f>H837-B838</f>
        <v>0</v>
      </c>
      <c r="I838" s="22">
        <f t="shared" si="37"/>
        <v>0</v>
      </c>
      <c r="M838" s="2">
        <v>450</v>
      </c>
    </row>
    <row r="839" spans="1:13" s="15" customFormat="1" ht="12.75">
      <c r="A839" s="12"/>
      <c r="B839" s="292">
        <v>600</v>
      </c>
      <c r="C839" s="12" t="s">
        <v>48</v>
      </c>
      <c r="D839" s="12" t="s">
        <v>17</v>
      </c>
      <c r="E839" s="12" t="s">
        <v>235</v>
      </c>
      <c r="F839" s="47" t="s">
        <v>391</v>
      </c>
      <c r="G839" s="29" t="s">
        <v>34</v>
      </c>
      <c r="H839" s="5">
        <f>H838-B839</f>
        <v>-600</v>
      </c>
      <c r="I839" s="22">
        <f t="shared" si="37"/>
        <v>1.3333333333333333</v>
      </c>
      <c r="K839"/>
      <c r="M839" s="2">
        <v>450</v>
      </c>
    </row>
    <row r="840" spans="1:13" s="57" customFormat="1" ht="12.75">
      <c r="A840" s="11"/>
      <c r="B840" s="427">
        <f>SUM(B839)</f>
        <v>600</v>
      </c>
      <c r="C840" s="11"/>
      <c r="D840" s="11"/>
      <c r="E840" s="11" t="s">
        <v>235</v>
      </c>
      <c r="F840" s="319"/>
      <c r="G840" s="18"/>
      <c r="H840" s="55">
        <v>0</v>
      </c>
      <c r="I840" s="56">
        <f t="shared" si="37"/>
        <v>1.3333333333333333</v>
      </c>
      <c r="M840" s="2">
        <v>450</v>
      </c>
    </row>
    <row r="841" spans="2:13" ht="12.75">
      <c r="B841" s="426"/>
      <c r="D841" s="12"/>
      <c r="H841" s="5">
        <f>H840-B841</f>
        <v>0</v>
      </c>
      <c r="I841" s="22">
        <f t="shared" si="37"/>
        <v>0</v>
      </c>
      <c r="M841" s="2">
        <v>450</v>
      </c>
    </row>
    <row r="842" spans="2:13" ht="12.75">
      <c r="B842" s="426"/>
      <c r="D842" s="12"/>
      <c r="H842" s="5">
        <f>H841-B842</f>
        <v>0</v>
      </c>
      <c r="I842" s="22">
        <f t="shared" si="37"/>
        <v>0</v>
      </c>
      <c r="M842" s="2">
        <v>450</v>
      </c>
    </row>
    <row r="843" spans="2:13" ht="12.75">
      <c r="B843" s="292">
        <v>1000</v>
      </c>
      <c r="C843" s="12" t="s">
        <v>54</v>
      </c>
      <c r="D843" s="12" t="s">
        <v>17</v>
      </c>
      <c r="E843" s="12" t="s">
        <v>55</v>
      </c>
      <c r="F843" s="72" t="s">
        <v>391</v>
      </c>
      <c r="G843" s="27" t="s">
        <v>34</v>
      </c>
      <c r="H843" s="5">
        <f>H842-B843</f>
        <v>-1000</v>
      </c>
      <c r="I843" s="22">
        <f t="shared" si="37"/>
        <v>2.2222222222222223</v>
      </c>
      <c r="M843" s="2">
        <v>450</v>
      </c>
    </row>
    <row r="844" spans="1:13" s="57" customFormat="1" ht="12.75">
      <c r="A844" s="11"/>
      <c r="B844" s="427">
        <f>SUM(B843)</f>
        <v>1000</v>
      </c>
      <c r="C844" s="11"/>
      <c r="D844" s="11"/>
      <c r="E844" s="11" t="s">
        <v>55</v>
      </c>
      <c r="F844" s="319"/>
      <c r="G844" s="18"/>
      <c r="H844" s="55">
        <v>0</v>
      </c>
      <c r="I844" s="56">
        <f t="shared" si="37"/>
        <v>2.2222222222222223</v>
      </c>
      <c r="M844" s="2">
        <v>450</v>
      </c>
    </row>
    <row r="845" spans="2:13" ht="12.75">
      <c r="B845" s="426"/>
      <c r="D845" s="12"/>
      <c r="H845" s="5">
        <f>H844-B845</f>
        <v>0</v>
      </c>
      <c r="I845" s="22">
        <f t="shared" si="37"/>
        <v>0</v>
      </c>
      <c r="M845" s="2">
        <v>450</v>
      </c>
    </row>
    <row r="846" spans="2:13" ht="12.75">
      <c r="B846" s="426"/>
      <c r="D846" s="12"/>
      <c r="H846" s="5">
        <f>H845-B846</f>
        <v>0</v>
      </c>
      <c r="I846" s="22">
        <f t="shared" si="37"/>
        <v>0</v>
      </c>
      <c r="M846" s="2">
        <v>450</v>
      </c>
    </row>
    <row r="847" spans="1:13" s="34" customFormat="1" ht="12.75">
      <c r="A847" s="33"/>
      <c r="B847" s="429"/>
      <c r="C847" s="36"/>
      <c r="D847" s="12"/>
      <c r="E847" s="33"/>
      <c r="F847" s="47"/>
      <c r="G847" s="30"/>
      <c r="H847" s="5">
        <f>H846-B847</f>
        <v>0</v>
      </c>
      <c r="I847" s="22">
        <f t="shared" si="37"/>
        <v>0</v>
      </c>
      <c r="K847"/>
      <c r="M847" s="2">
        <v>450</v>
      </c>
    </row>
    <row r="848" spans="2:13" ht="12.75">
      <c r="B848" s="426"/>
      <c r="D848" s="12"/>
      <c r="H848" s="5">
        <f>H847-B848</f>
        <v>0</v>
      </c>
      <c r="I848" s="22">
        <f t="shared" si="37"/>
        <v>0</v>
      </c>
      <c r="M848" s="2">
        <v>450</v>
      </c>
    </row>
    <row r="849" spans="1:13" s="57" customFormat="1" ht="12.75">
      <c r="A849" s="11"/>
      <c r="B849" s="427">
        <f>+B863+B867+B879+B886+B893+B873</f>
        <v>64800</v>
      </c>
      <c r="C849" s="52" t="s">
        <v>393</v>
      </c>
      <c r="D849" s="53" t="s">
        <v>412</v>
      </c>
      <c r="E849" s="52" t="s">
        <v>150</v>
      </c>
      <c r="F849" s="324" t="s">
        <v>278</v>
      </c>
      <c r="G849" s="54" t="s">
        <v>58</v>
      </c>
      <c r="H849" s="55"/>
      <c r="I849" s="56">
        <f t="shared" si="37"/>
        <v>144</v>
      </c>
      <c r="J849" s="56"/>
      <c r="K849" s="56"/>
      <c r="M849" s="2">
        <v>450</v>
      </c>
    </row>
    <row r="850" spans="2:13" ht="12.75">
      <c r="B850" s="426"/>
      <c r="D850" s="12"/>
      <c r="H850" s="5">
        <f aca="true" t="shared" si="39" ref="H850:H862">H849-B850</f>
        <v>0</v>
      </c>
      <c r="I850" s="22">
        <f t="shared" si="37"/>
        <v>0</v>
      </c>
      <c r="M850" s="2">
        <v>450</v>
      </c>
    </row>
    <row r="851" spans="2:13" ht="12.75">
      <c r="B851" s="426">
        <v>2500</v>
      </c>
      <c r="C851" s="1" t="s">
        <v>29</v>
      </c>
      <c r="D851" s="12" t="s">
        <v>17</v>
      </c>
      <c r="E851" s="1" t="s">
        <v>394</v>
      </c>
      <c r="F851" s="47" t="s">
        <v>395</v>
      </c>
      <c r="G851" s="27" t="s">
        <v>34</v>
      </c>
      <c r="H851" s="5">
        <f t="shared" si="39"/>
        <v>-2500</v>
      </c>
      <c r="I851" s="22">
        <v>5</v>
      </c>
      <c r="K851" t="s">
        <v>29</v>
      </c>
      <c r="L851">
        <v>24</v>
      </c>
      <c r="M851" s="2">
        <v>450</v>
      </c>
    </row>
    <row r="852" spans="2:13" ht="12.75">
      <c r="B852" s="426">
        <v>2500</v>
      </c>
      <c r="C852" s="1" t="s">
        <v>29</v>
      </c>
      <c r="D852" s="1" t="s">
        <v>17</v>
      </c>
      <c r="E852" s="1" t="s">
        <v>147</v>
      </c>
      <c r="F852" s="47" t="s">
        <v>396</v>
      </c>
      <c r="G852" s="27" t="s">
        <v>208</v>
      </c>
      <c r="H852" s="5">
        <f t="shared" si="39"/>
        <v>-5000</v>
      </c>
      <c r="I852" s="22">
        <v>5</v>
      </c>
      <c r="K852" t="s">
        <v>29</v>
      </c>
      <c r="L852">
        <v>24</v>
      </c>
      <c r="M852" s="2">
        <v>450</v>
      </c>
    </row>
    <row r="853" spans="2:13" ht="12.75">
      <c r="B853" s="426">
        <v>2500</v>
      </c>
      <c r="C853" s="1" t="s">
        <v>29</v>
      </c>
      <c r="D853" s="1" t="s">
        <v>17</v>
      </c>
      <c r="E853" s="1" t="s">
        <v>147</v>
      </c>
      <c r="F853" s="47" t="s">
        <v>397</v>
      </c>
      <c r="G853" s="27" t="s">
        <v>214</v>
      </c>
      <c r="H853" s="5">
        <f t="shared" si="39"/>
        <v>-7500</v>
      </c>
      <c r="I853" s="22">
        <v>5</v>
      </c>
      <c r="K853" t="s">
        <v>29</v>
      </c>
      <c r="L853">
        <v>24</v>
      </c>
      <c r="M853" s="2">
        <v>450</v>
      </c>
    </row>
    <row r="854" spans="2:13" ht="12.75">
      <c r="B854" s="426">
        <v>2500</v>
      </c>
      <c r="C854" s="1" t="s">
        <v>29</v>
      </c>
      <c r="D854" s="1" t="s">
        <v>17</v>
      </c>
      <c r="E854" s="1" t="s">
        <v>30</v>
      </c>
      <c r="F854" s="47" t="s">
        <v>398</v>
      </c>
      <c r="G854" s="27" t="s">
        <v>214</v>
      </c>
      <c r="H854" s="5">
        <f t="shared" si="39"/>
        <v>-10000</v>
      </c>
      <c r="I854" s="22">
        <v>5</v>
      </c>
      <c r="K854" t="s">
        <v>29</v>
      </c>
      <c r="L854">
        <v>24</v>
      </c>
      <c r="M854" s="2">
        <v>450</v>
      </c>
    </row>
    <row r="855" spans="2:13" ht="12.75">
      <c r="B855" s="426">
        <v>2500</v>
      </c>
      <c r="C855" s="1" t="s">
        <v>29</v>
      </c>
      <c r="D855" s="1" t="s">
        <v>17</v>
      </c>
      <c r="E855" s="1" t="s">
        <v>30</v>
      </c>
      <c r="F855" s="47" t="s">
        <v>399</v>
      </c>
      <c r="G855" s="27" t="s">
        <v>323</v>
      </c>
      <c r="H855" s="5">
        <f t="shared" si="39"/>
        <v>-12500</v>
      </c>
      <c r="I855" s="22">
        <v>5</v>
      </c>
      <c r="K855" t="s">
        <v>29</v>
      </c>
      <c r="L855">
        <v>24</v>
      </c>
      <c r="M855" s="2">
        <v>450</v>
      </c>
    </row>
    <row r="856" spans="2:13" ht="12.75">
      <c r="B856" s="426">
        <v>3000</v>
      </c>
      <c r="C856" s="1" t="s">
        <v>29</v>
      </c>
      <c r="D856" s="1" t="s">
        <v>17</v>
      </c>
      <c r="E856" s="1" t="s">
        <v>394</v>
      </c>
      <c r="F856" s="47" t="s">
        <v>400</v>
      </c>
      <c r="G856" s="27" t="s">
        <v>323</v>
      </c>
      <c r="H856" s="5">
        <f t="shared" si="39"/>
        <v>-15500</v>
      </c>
      <c r="I856" s="22">
        <v>6</v>
      </c>
      <c r="K856" t="s">
        <v>29</v>
      </c>
      <c r="L856">
        <v>24</v>
      </c>
      <c r="M856" s="2">
        <v>450</v>
      </c>
    </row>
    <row r="857" spans="2:13" ht="12.75">
      <c r="B857" s="426">
        <v>3000</v>
      </c>
      <c r="C857" s="1" t="s">
        <v>29</v>
      </c>
      <c r="D857" s="1" t="s">
        <v>17</v>
      </c>
      <c r="E857" s="1" t="s">
        <v>401</v>
      </c>
      <c r="F857" s="47" t="s">
        <v>402</v>
      </c>
      <c r="G857" s="27" t="s">
        <v>323</v>
      </c>
      <c r="H857" s="5">
        <f t="shared" si="39"/>
        <v>-18500</v>
      </c>
      <c r="I857" s="22">
        <v>6</v>
      </c>
      <c r="K857" t="s">
        <v>29</v>
      </c>
      <c r="L857">
        <v>24</v>
      </c>
      <c r="M857" s="2">
        <v>450</v>
      </c>
    </row>
    <row r="858" spans="2:13" ht="12.75">
      <c r="B858" s="426">
        <v>2500</v>
      </c>
      <c r="C858" s="1" t="s">
        <v>29</v>
      </c>
      <c r="D858" s="1" t="s">
        <v>17</v>
      </c>
      <c r="E858" s="1" t="s">
        <v>147</v>
      </c>
      <c r="F858" s="47" t="s">
        <v>403</v>
      </c>
      <c r="G858" s="27" t="s">
        <v>318</v>
      </c>
      <c r="H858" s="5">
        <f t="shared" si="39"/>
        <v>-21000</v>
      </c>
      <c r="I858" s="22">
        <v>5</v>
      </c>
      <c r="K858" t="s">
        <v>29</v>
      </c>
      <c r="L858">
        <v>24</v>
      </c>
      <c r="M858" s="2">
        <v>450</v>
      </c>
    </row>
    <row r="859" spans="2:13" ht="12.75">
      <c r="B859" s="426">
        <v>2500</v>
      </c>
      <c r="C859" s="1" t="s">
        <v>29</v>
      </c>
      <c r="D859" s="1" t="s">
        <v>17</v>
      </c>
      <c r="E859" s="1" t="s">
        <v>394</v>
      </c>
      <c r="F859" s="47" t="s">
        <v>404</v>
      </c>
      <c r="G859" s="27" t="s">
        <v>318</v>
      </c>
      <c r="H859" s="5">
        <f t="shared" si="39"/>
        <v>-23500</v>
      </c>
      <c r="I859" s="22">
        <v>5</v>
      </c>
      <c r="K859" t="s">
        <v>29</v>
      </c>
      <c r="L859">
        <v>24</v>
      </c>
      <c r="M859" s="2">
        <v>450</v>
      </c>
    </row>
    <row r="860" spans="2:13" ht="12.75">
      <c r="B860" s="426">
        <v>2500</v>
      </c>
      <c r="C860" s="1" t="s">
        <v>29</v>
      </c>
      <c r="D860" s="1" t="s">
        <v>17</v>
      </c>
      <c r="E860" s="1" t="s">
        <v>30</v>
      </c>
      <c r="F860" s="47" t="s">
        <v>405</v>
      </c>
      <c r="G860" s="27" t="s">
        <v>318</v>
      </c>
      <c r="H860" s="5">
        <f t="shared" si="39"/>
        <v>-26000</v>
      </c>
      <c r="I860" s="22">
        <v>5</v>
      </c>
      <c r="K860" t="s">
        <v>29</v>
      </c>
      <c r="L860">
        <v>24</v>
      </c>
      <c r="M860" s="2">
        <v>450</v>
      </c>
    </row>
    <row r="861" spans="1:13" s="15" customFormat="1" ht="12.75">
      <c r="A861" s="1"/>
      <c r="B861" s="426">
        <v>3000</v>
      </c>
      <c r="C861" s="1" t="s">
        <v>29</v>
      </c>
      <c r="D861" s="1" t="s">
        <v>17</v>
      </c>
      <c r="E861" s="1" t="s">
        <v>401</v>
      </c>
      <c r="F861" s="47" t="s">
        <v>406</v>
      </c>
      <c r="G861" s="27" t="s">
        <v>318</v>
      </c>
      <c r="H861" s="5">
        <f t="shared" si="39"/>
        <v>-29000</v>
      </c>
      <c r="I861" s="22">
        <v>6</v>
      </c>
      <c r="J861"/>
      <c r="K861" t="s">
        <v>29</v>
      </c>
      <c r="L861">
        <v>24</v>
      </c>
      <c r="M861" s="2">
        <v>450</v>
      </c>
    </row>
    <row r="862" spans="2:13" ht="12.75">
      <c r="B862" s="426">
        <v>2500</v>
      </c>
      <c r="C862" s="1" t="s">
        <v>29</v>
      </c>
      <c r="D862" s="1" t="s">
        <v>17</v>
      </c>
      <c r="E862" s="1" t="s">
        <v>30</v>
      </c>
      <c r="F862" s="47" t="s">
        <v>407</v>
      </c>
      <c r="G862" s="27" t="s">
        <v>320</v>
      </c>
      <c r="H862" s="5">
        <f t="shared" si="39"/>
        <v>-31500</v>
      </c>
      <c r="I862" s="22">
        <v>5</v>
      </c>
      <c r="K862" t="s">
        <v>29</v>
      </c>
      <c r="L862">
        <v>24</v>
      </c>
      <c r="M862" s="2">
        <v>450</v>
      </c>
    </row>
    <row r="863" spans="1:13" s="57" customFormat="1" ht="12.75">
      <c r="A863" s="11"/>
      <c r="B863" s="427">
        <f>SUM(B851:B862)</f>
        <v>31500</v>
      </c>
      <c r="C863" s="11" t="s">
        <v>0</v>
      </c>
      <c r="D863" s="11"/>
      <c r="E863" s="11"/>
      <c r="F863" s="319"/>
      <c r="G863" s="18"/>
      <c r="H863" s="55">
        <v>0</v>
      </c>
      <c r="I863" s="56">
        <f aca="true" t="shared" si="40" ref="I863:I869">+B863/M863</f>
        <v>70</v>
      </c>
      <c r="M863" s="2">
        <v>450</v>
      </c>
    </row>
    <row r="864" spans="2:13" ht="12.75">
      <c r="B864" s="426"/>
      <c r="D864" s="12"/>
      <c r="H864" s="5">
        <f aca="true" t="shared" si="41" ref="H864:H923">H863-B864</f>
        <v>0</v>
      </c>
      <c r="I864" s="22">
        <f t="shared" si="40"/>
        <v>0</v>
      </c>
      <c r="M864" s="2">
        <v>450</v>
      </c>
    </row>
    <row r="865" spans="2:14" ht="12.75">
      <c r="B865" s="428"/>
      <c r="C865" s="60"/>
      <c r="D865" s="12"/>
      <c r="E865" s="60"/>
      <c r="H865" s="5">
        <f t="shared" si="41"/>
        <v>0</v>
      </c>
      <c r="I865" s="22">
        <f t="shared" si="40"/>
        <v>0</v>
      </c>
      <c r="J865" s="59"/>
      <c r="L865" s="59"/>
      <c r="M865" s="2">
        <v>450</v>
      </c>
      <c r="N865" s="73"/>
    </row>
    <row r="866" spans="2:13" ht="12.75">
      <c r="B866" s="426">
        <v>2000</v>
      </c>
      <c r="C866" s="1" t="s">
        <v>152</v>
      </c>
      <c r="D866" s="12" t="s">
        <v>27</v>
      </c>
      <c r="E866" s="1" t="s">
        <v>38</v>
      </c>
      <c r="F866" s="47" t="s">
        <v>408</v>
      </c>
      <c r="G866" s="27" t="s">
        <v>323</v>
      </c>
      <c r="H866" s="5">
        <f t="shared" si="41"/>
        <v>-2000</v>
      </c>
      <c r="I866" s="22">
        <f t="shared" si="40"/>
        <v>4.444444444444445</v>
      </c>
      <c r="K866" t="s">
        <v>30</v>
      </c>
      <c r="L866">
        <v>24</v>
      </c>
      <c r="M866" s="2">
        <v>450</v>
      </c>
    </row>
    <row r="867" spans="1:13" s="57" customFormat="1" ht="12.75">
      <c r="A867" s="11"/>
      <c r="B867" s="427">
        <f>SUM(B866:B866)</f>
        <v>2000</v>
      </c>
      <c r="C867" s="11" t="s">
        <v>1276</v>
      </c>
      <c r="D867" s="11"/>
      <c r="E867" s="11"/>
      <c r="F867" s="319"/>
      <c r="G867" s="18"/>
      <c r="H867" s="55">
        <v>0</v>
      </c>
      <c r="I867" s="56">
        <f t="shared" si="40"/>
        <v>4.444444444444445</v>
      </c>
      <c r="M867" s="2">
        <v>450</v>
      </c>
    </row>
    <row r="868" spans="1:13" s="15" customFormat="1" ht="12.75">
      <c r="A868" s="12"/>
      <c r="B868" s="292"/>
      <c r="C868" s="12"/>
      <c r="D868" s="12"/>
      <c r="E868" s="12"/>
      <c r="F868" s="72"/>
      <c r="G868" s="29"/>
      <c r="H868" s="5">
        <f>H867-B868</f>
        <v>0</v>
      </c>
      <c r="I868" s="22">
        <f t="shared" si="40"/>
        <v>0</v>
      </c>
      <c r="M868" s="2">
        <v>450</v>
      </c>
    </row>
    <row r="869" spans="1:13" s="15" customFormat="1" ht="12.75">
      <c r="A869" s="12"/>
      <c r="B869" s="292"/>
      <c r="C869" s="12"/>
      <c r="D869" s="12"/>
      <c r="E869" s="12"/>
      <c r="F869" s="72"/>
      <c r="G869" s="29"/>
      <c r="H869" s="5">
        <f>H868-B869</f>
        <v>0</v>
      </c>
      <c r="I869" s="22">
        <f t="shared" si="40"/>
        <v>0</v>
      </c>
      <c r="M869" s="2">
        <v>450</v>
      </c>
    </row>
    <row r="870" spans="1:13" s="15" customFormat="1" ht="12.75">
      <c r="A870" s="1"/>
      <c r="B870" s="426">
        <v>1500</v>
      </c>
      <c r="C870" s="1" t="s">
        <v>48</v>
      </c>
      <c r="D870" s="12" t="s">
        <v>27</v>
      </c>
      <c r="E870" s="1" t="s">
        <v>49</v>
      </c>
      <c r="F870" s="47" t="s">
        <v>409</v>
      </c>
      <c r="G870" s="27" t="s">
        <v>323</v>
      </c>
      <c r="H870" s="5">
        <v>-128050</v>
      </c>
      <c r="I870" s="22">
        <v>3</v>
      </c>
      <c r="J870"/>
      <c r="K870" t="s">
        <v>30</v>
      </c>
      <c r="L870">
        <v>24</v>
      </c>
      <c r="M870" s="2">
        <v>450</v>
      </c>
    </row>
    <row r="871" spans="1:13" s="15" customFormat="1" ht="12.75">
      <c r="A871" s="1"/>
      <c r="B871" s="426">
        <v>1400</v>
      </c>
      <c r="C871" s="1" t="s">
        <v>48</v>
      </c>
      <c r="D871" s="12" t="s">
        <v>27</v>
      </c>
      <c r="E871" s="1" t="s">
        <v>49</v>
      </c>
      <c r="F871" s="47" t="s">
        <v>409</v>
      </c>
      <c r="G871" s="27" t="s">
        <v>318</v>
      </c>
      <c r="H871" s="5">
        <v>-144450</v>
      </c>
      <c r="I871" s="22">
        <v>2.8</v>
      </c>
      <c r="J871"/>
      <c r="K871" t="s">
        <v>30</v>
      </c>
      <c r="L871">
        <v>24</v>
      </c>
      <c r="M871" s="2">
        <v>450</v>
      </c>
    </row>
    <row r="872" spans="1:13" s="15" customFormat="1" ht="12.75">
      <c r="A872" s="1"/>
      <c r="B872" s="426">
        <v>1400</v>
      </c>
      <c r="C872" s="75" t="s">
        <v>48</v>
      </c>
      <c r="D872" s="12" t="s">
        <v>27</v>
      </c>
      <c r="E872" s="1" t="s">
        <v>49</v>
      </c>
      <c r="F872" s="47" t="s">
        <v>409</v>
      </c>
      <c r="G872" s="27" t="s">
        <v>320</v>
      </c>
      <c r="H872" s="5">
        <v>-152850</v>
      </c>
      <c r="I872" s="22">
        <v>2.8</v>
      </c>
      <c r="J872"/>
      <c r="K872" t="s">
        <v>30</v>
      </c>
      <c r="L872">
        <v>24</v>
      </c>
      <c r="M872" s="2">
        <v>450</v>
      </c>
    </row>
    <row r="873" spans="1:13" s="57" customFormat="1" ht="12.75">
      <c r="A873" s="11"/>
      <c r="B873" s="427">
        <f>SUM(B870:B872)</f>
        <v>4300</v>
      </c>
      <c r="C873" s="11"/>
      <c r="D873" s="11"/>
      <c r="E873" s="11" t="s">
        <v>49</v>
      </c>
      <c r="F873" s="319"/>
      <c r="G873" s="18"/>
      <c r="H873" s="55">
        <v>0</v>
      </c>
      <c r="I873" s="56">
        <f>+B873/M873</f>
        <v>9.555555555555555</v>
      </c>
      <c r="M873" s="2">
        <v>450</v>
      </c>
    </row>
    <row r="874" spans="1:13" s="15" customFormat="1" ht="12.75">
      <c r="A874" s="12"/>
      <c r="B874" s="292"/>
      <c r="C874" s="12"/>
      <c r="D874" s="12"/>
      <c r="E874" s="12"/>
      <c r="F874" s="72"/>
      <c r="G874" s="29"/>
      <c r="H874" s="5">
        <f>H873-B874</f>
        <v>0</v>
      </c>
      <c r="I874" s="22">
        <f>+B874/M874</f>
        <v>0</v>
      </c>
      <c r="M874" s="2">
        <v>450</v>
      </c>
    </row>
    <row r="875" spans="2:13" ht="12.75">
      <c r="B875" s="426"/>
      <c r="D875" s="12"/>
      <c r="H875" s="5">
        <f>H874-B875</f>
        <v>0</v>
      </c>
      <c r="I875" s="22">
        <f>+B875/M875</f>
        <v>0</v>
      </c>
      <c r="M875" s="2">
        <v>450</v>
      </c>
    </row>
    <row r="876" spans="2:13" ht="12.75">
      <c r="B876" s="426">
        <v>5000</v>
      </c>
      <c r="C876" s="1" t="s">
        <v>51</v>
      </c>
      <c r="D876" s="12" t="s">
        <v>27</v>
      </c>
      <c r="E876" s="1" t="s">
        <v>38</v>
      </c>
      <c r="F876" s="47" t="s">
        <v>410</v>
      </c>
      <c r="G876" s="27" t="s">
        <v>323</v>
      </c>
      <c r="H876" s="5">
        <f>H875-B876</f>
        <v>-5000</v>
      </c>
      <c r="I876" s="22">
        <v>10</v>
      </c>
      <c r="K876" t="s">
        <v>30</v>
      </c>
      <c r="L876">
        <v>24</v>
      </c>
      <c r="M876" s="2">
        <v>450</v>
      </c>
    </row>
    <row r="877" spans="2:13" ht="12.75">
      <c r="B877" s="426">
        <v>5000</v>
      </c>
      <c r="C877" s="1" t="s">
        <v>51</v>
      </c>
      <c r="D877" s="12" t="s">
        <v>27</v>
      </c>
      <c r="E877" s="1" t="s">
        <v>38</v>
      </c>
      <c r="F877" s="47" t="s">
        <v>410</v>
      </c>
      <c r="G877" s="27" t="s">
        <v>318</v>
      </c>
      <c r="H877" s="5">
        <f t="shared" si="41"/>
        <v>-10000</v>
      </c>
      <c r="I877" s="22">
        <v>10</v>
      </c>
      <c r="K877" t="s">
        <v>30</v>
      </c>
      <c r="L877">
        <v>24</v>
      </c>
      <c r="M877" s="2">
        <v>450</v>
      </c>
    </row>
    <row r="878" spans="2:13" ht="12.75">
      <c r="B878" s="426">
        <v>5000</v>
      </c>
      <c r="C878" s="1" t="s">
        <v>51</v>
      </c>
      <c r="D878" s="12" t="s">
        <v>27</v>
      </c>
      <c r="E878" s="1" t="s">
        <v>38</v>
      </c>
      <c r="F878" s="47" t="s">
        <v>410</v>
      </c>
      <c r="G878" s="27" t="s">
        <v>320</v>
      </c>
      <c r="H878" s="5">
        <f t="shared" si="41"/>
        <v>-15000</v>
      </c>
      <c r="I878" s="22">
        <v>10</v>
      </c>
      <c r="K878" t="s">
        <v>30</v>
      </c>
      <c r="L878">
        <v>24</v>
      </c>
      <c r="M878" s="2">
        <v>450</v>
      </c>
    </row>
    <row r="879" spans="1:13" s="57" customFormat="1" ht="12.75">
      <c r="A879" s="11"/>
      <c r="B879" s="427">
        <f>SUM(B876:B878)</f>
        <v>15000</v>
      </c>
      <c r="C879" s="11" t="s">
        <v>51</v>
      </c>
      <c r="D879" s="11"/>
      <c r="E879" s="11"/>
      <c r="F879" s="319"/>
      <c r="G879" s="18"/>
      <c r="H879" s="55">
        <v>0</v>
      </c>
      <c r="I879" s="56">
        <f>+B879/M879</f>
        <v>33.333333333333336</v>
      </c>
      <c r="M879" s="2">
        <v>450</v>
      </c>
    </row>
    <row r="880" spans="2:13" ht="12.75">
      <c r="B880" s="426"/>
      <c r="D880" s="12"/>
      <c r="H880" s="5">
        <f t="shared" si="41"/>
        <v>0</v>
      </c>
      <c r="I880" s="22">
        <f>+B880/M880</f>
        <v>0</v>
      </c>
      <c r="M880" s="2">
        <v>450</v>
      </c>
    </row>
    <row r="881" spans="2:13" ht="12.75">
      <c r="B881" s="426"/>
      <c r="D881" s="12"/>
      <c r="H881" s="5">
        <f t="shared" si="41"/>
        <v>0</v>
      </c>
      <c r="I881" s="22">
        <f>+B881/M881</f>
        <v>0</v>
      </c>
      <c r="M881" s="2">
        <v>450</v>
      </c>
    </row>
    <row r="882" spans="2:13" ht="12.75">
      <c r="B882" s="426">
        <v>2000</v>
      </c>
      <c r="C882" s="1" t="s">
        <v>53</v>
      </c>
      <c r="D882" s="12" t="s">
        <v>27</v>
      </c>
      <c r="E882" s="1" t="s">
        <v>38</v>
      </c>
      <c r="F882" s="47" t="s">
        <v>294</v>
      </c>
      <c r="G882" s="27" t="s">
        <v>297</v>
      </c>
      <c r="H882" s="5">
        <f t="shared" si="41"/>
        <v>-2000</v>
      </c>
      <c r="I882" s="22">
        <v>4</v>
      </c>
      <c r="K882" t="s">
        <v>30</v>
      </c>
      <c r="L882">
        <v>24</v>
      </c>
      <c r="M882" s="2">
        <v>450</v>
      </c>
    </row>
    <row r="883" spans="2:13" ht="12.75">
      <c r="B883" s="426">
        <v>2000</v>
      </c>
      <c r="C883" s="1" t="s">
        <v>53</v>
      </c>
      <c r="D883" s="12" t="s">
        <v>27</v>
      </c>
      <c r="E883" s="1" t="s">
        <v>38</v>
      </c>
      <c r="F883" s="47" t="s">
        <v>409</v>
      </c>
      <c r="G883" s="27" t="s">
        <v>323</v>
      </c>
      <c r="H883" s="5">
        <f t="shared" si="41"/>
        <v>-4000</v>
      </c>
      <c r="I883" s="22">
        <v>4</v>
      </c>
      <c r="K883" t="s">
        <v>30</v>
      </c>
      <c r="L883">
        <v>24</v>
      </c>
      <c r="M883" s="2">
        <v>450</v>
      </c>
    </row>
    <row r="884" spans="2:13" ht="12.75">
      <c r="B884" s="426">
        <v>2000</v>
      </c>
      <c r="C884" s="1" t="s">
        <v>53</v>
      </c>
      <c r="D884" s="12" t="s">
        <v>27</v>
      </c>
      <c r="E884" s="1" t="s">
        <v>38</v>
      </c>
      <c r="F884" s="47" t="s">
        <v>409</v>
      </c>
      <c r="G884" s="27" t="s">
        <v>318</v>
      </c>
      <c r="H884" s="5">
        <f t="shared" si="41"/>
        <v>-6000</v>
      </c>
      <c r="I884" s="22">
        <v>4</v>
      </c>
      <c r="K884" t="s">
        <v>30</v>
      </c>
      <c r="L884">
        <v>24</v>
      </c>
      <c r="M884" s="2">
        <v>450</v>
      </c>
    </row>
    <row r="885" spans="2:13" ht="12.75">
      <c r="B885" s="426">
        <v>2000</v>
      </c>
      <c r="C885" s="75" t="s">
        <v>53</v>
      </c>
      <c r="D885" s="12" t="s">
        <v>27</v>
      </c>
      <c r="E885" s="1" t="s">
        <v>38</v>
      </c>
      <c r="F885" s="47" t="s">
        <v>409</v>
      </c>
      <c r="G885" s="27" t="s">
        <v>320</v>
      </c>
      <c r="H885" s="5">
        <f t="shared" si="41"/>
        <v>-8000</v>
      </c>
      <c r="I885" s="22">
        <v>4</v>
      </c>
      <c r="K885" t="s">
        <v>30</v>
      </c>
      <c r="L885">
        <v>24</v>
      </c>
      <c r="M885" s="2">
        <v>450</v>
      </c>
    </row>
    <row r="886" spans="1:13" s="57" customFormat="1" ht="12.75">
      <c r="A886" s="11"/>
      <c r="B886" s="427">
        <f>SUM(B882:B885)</f>
        <v>8000</v>
      </c>
      <c r="C886" s="11" t="s">
        <v>53</v>
      </c>
      <c r="D886" s="11"/>
      <c r="E886" s="11"/>
      <c r="F886" s="319"/>
      <c r="G886" s="18"/>
      <c r="H886" s="55">
        <v>0</v>
      </c>
      <c r="I886" s="56">
        <f>+B886/M886</f>
        <v>17.77777777777778</v>
      </c>
      <c r="M886" s="2">
        <v>450</v>
      </c>
    </row>
    <row r="887" spans="2:13" ht="12.75">
      <c r="B887" s="426"/>
      <c r="D887" s="12"/>
      <c r="G887" s="29"/>
      <c r="H887" s="5">
        <f t="shared" si="41"/>
        <v>0</v>
      </c>
      <c r="I887" s="22">
        <f>+B887/M887</f>
        <v>0</v>
      </c>
      <c r="M887" s="2">
        <v>450</v>
      </c>
    </row>
    <row r="888" spans="2:13" ht="12.75">
      <c r="B888" s="426"/>
      <c r="D888" s="12"/>
      <c r="H888" s="5">
        <f t="shared" si="41"/>
        <v>0</v>
      </c>
      <c r="I888" s="22">
        <f>+B888/M888</f>
        <v>0</v>
      </c>
      <c r="M888" s="2">
        <v>450</v>
      </c>
    </row>
    <row r="889" spans="1:13" ht="12.75">
      <c r="A889" s="68"/>
      <c r="B889" s="292">
        <v>500</v>
      </c>
      <c r="C889" s="68" t="s">
        <v>54</v>
      </c>
      <c r="D889" s="68" t="s">
        <v>27</v>
      </c>
      <c r="E889" s="68" t="s">
        <v>55</v>
      </c>
      <c r="F889" s="323" t="s">
        <v>409</v>
      </c>
      <c r="G889" s="66" t="s">
        <v>123</v>
      </c>
      <c r="H889" s="5">
        <f t="shared" si="41"/>
        <v>-500</v>
      </c>
      <c r="I889" s="76">
        <v>1</v>
      </c>
      <c r="J889" s="70"/>
      <c r="K889" s="77" t="s">
        <v>30</v>
      </c>
      <c r="L889" s="77">
        <v>24</v>
      </c>
      <c r="M889" s="2">
        <v>450</v>
      </c>
    </row>
    <row r="890" spans="2:13" ht="12.75">
      <c r="B890" s="426">
        <v>1000</v>
      </c>
      <c r="C890" s="1" t="s">
        <v>54</v>
      </c>
      <c r="D890" s="12" t="s">
        <v>27</v>
      </c>
      <c r="E890" s="1" t="s">
        <v>55</v>
      </c>
      <c r="F890" s="47" t="s">
        <v>409</v>
      </c>
      <c r="G890" s="27" t="s">
        <v>181</v>
      </c>
      <c r="H890" s="5">
        <f t="shared" si="41"/>
        <v>-1500</v>
      </c>
      <c r="I890" s="22">
        <v>2</v>
      </c>
      <c r="K890" t="s">
        <v>30</v>
      </c>
      <c r="L890">
        <v>24</v>
      </c>
      <c r="M890" s="2">
        <v>450</v>
      </c>
    </row>
    <row r="891" spans="2:13" ht="12.75">
      <c r="B891" s="426">
        <v>1000</v>
      </c>
      <c r="C891" s="1" t="s">
        <v>54</v>
      </c>
      <c r="D891" s="12" t="s">
        <v>27</v>
      </c>
      <c r="E891" s="1" t="s">
        <v>55</v>
      </c>
      <c r="F891" s="47" t="s">
        <v>409</v>
      </c>
      <c r="G891" s="27" t="s">
        <v>323</v>
      </c>
      <c r="H891" s="5">
        <f t="shared" si="41"/>
        <v>-2500</v>
      </c>
      <c r="I891" s="22">
        <v>2</v>
      </c>
      <c r="K891" t="s">
        <v>30</v>
      </c>
      <c r="L891">
        <v>24</v>
      </c>
      <c r="M891" s="2">
        <v>450</v>
      </c>
    </row>
    <row r="892" spans="2:13" ht="12.75">
      <c r="B892" s="426">
        <v>1500</v>
      </c>
      <c r="C892" s="75" t="s">
        <v>54</v>
      </c>
      <c r="D892" s="12" t="s">
        <v>27</v>
      </c>
      <c r="E892" s="1" t="s">
        <v>55</v>
      </c>
      <c r="F892" s="47" t="s">
        <v>409</v>
      </c>
      <c r="G892" s="27" t="s">
        <v>320</v>
      </c>
      <c r="H892" s="5">
        <f t="shared" si="41"/>
        <v>-4000</v>
      </c>
      <c r="I892" s="22">
        <v>3</v>
      </c>
      <c r="K892" t="s">
        <v>30</v>
      </c>
      <c r="L892">
        <v>24</v>
      </c>
      <c r="M892" s="2">
        <v>450</v>
      </c>
    </row>
    <row r="893" spans="1:13" s="57" customFormat="1" ht="12.75">
      <c r="A893" s="11"/>
      <c r="B893" s="427">
        <f>SUM(B889:B892)</f>
        <v>4000</v>
      </c>
      <c r="C893" s="11"/>
      <c r="D893" s="11"/>
      <c r="E893" s="11" t="s">
        <v>55</v>
      </c>
      <c r="F893" s="319"/>
      <c r="G893" s="18"/>
      <c r="H893" s="55">
        <v>0</v>
      </c>
      <c r="I893" s="56">
        <f aca="true" t="shared" si="42" ref="I893:I913">+B893/M893</f>
        <v>8.88888888888889</v>
      </c>
      <c r="M893" s="2">
        <v>450</v>
      </c>
    </row>
    <row r="894" spans="2:13" ht="12.75">
      <c r="B894" s="426"/>
      <c r="D894" s="12"/>
      <c r="H894" s="5">
        <f t="shared" si="41"/>
        <v>0</v>
      </c>
      <c r="I894" s="22">
        <f t="shared" si="42"/>
        <v>0</v>
      </c>
      <c r="M894" s="2">
        <v>450</v>
      </c>
    </row>
    <row r="895" spans="2:13" ht="12.75">
      <c r="B895" s="426"/>
      <c r="D895" s="12"/>
      <c r="H895" s="5">
        <f t="shared" si="41"/>
        <v>0</v>
      </c>
      <c r="I895" s="22">
        <f t="shared" si="42"/>
        <v>0</v>
      </c>
      <c r="M895" s="2">
        <v>450</v>
      </c>
    </row>
    <row r="896" spans="2:13" ht="12.75">
      <c r="B896" s="426"/>
      <c r="D896" s="12"/>
      <c r="H896" s="5">
        <f t="shared" si="41"/>
        <v>0</v>
      </c>
      <c r="I896" s="22">
        <f t="shared" si="42"/>
        <v>0</v>
      </c>
      <c r="M896" s="2">
        <v>450</v>
      </c>
    </row>
    <row r="897" spans="1:14" s="15" customFormat="1" ht="12.75">
      <c r="A897" s="12"/>
      <c r="B897" s="292">
        <v>170000</v>
      </c>
      <c r="C897" s="12" t="s">
        <v>206</v>
      </c>
      <c r="D897" s="12" t="s">
        <v>17</v>
      </c>
      <c r="E897" s="12"/>
      <c r="F897" s="326" t="s">
        <v>413</v>
      </c>
      <c r="G897" s="29" t="s">
        <v>79</v>
      </c>
      <c r="H897" s="5">
        <f t="shared" si="41"/>
        <v>-170000</v>
      </c>
      <c r="I897" s="65">
        <f t="shared" si="42"/>
        <v>377.77777777777777</v>
      </c>
      <c r="M897" s="2">
        <v>450</v>
      </c>
      <c r="N897" s="78"/>
    </row>
    <row r="898" spans="1:14" s="15" customFormat="1" ht="12.75">
      <c r="A898" s="12"/>
      <c r="B898" s="292">
        <v>30000</v>
      </c>
      <c r="C898" s="12" t="s">
        <v>206</v>
      </c>
      <c r="D898" s="12" t="s">
        <v>17</v>
      </c>
      <c r="E898" s="12" t="s">
        <v>238</v>
      </c>
      <c r="F898" s="354"/>
      <c r="G898" s="29" t="s">
        <v>79</v>
      </c>
      <c r="H898" s="5">
        <f t="shared" si="41"/>
        <v>-200000</v>
      </c>
      <c r="I898" s="65">
        <f>+B898/M898</f>
        <v>66.66666666666667</v>
      </c>
      <c r="M898" s="2">
        <v>450</v>
      </c>
      <c r="N898" s="78"/>
    </row>
    <row r="899" spans="1:14" s="15" customFormat="1" ht="12.75">
      <c r="A899" s="12"/>
      <c r="B899" s="292">
        <v>30000</v>
      </c>
      <c r="C899" s="12" t="s">
        <v>206</v>
      </c>
      <c r="D899" s="12" t="s">
        <v>17</v>
      </c>
      <c r="E899" s="12" t="s">
        <v>238</v>
      </c>
      <c r="F899" s="354"/>
      <c r="G899" s="29" t="s">
        <v>79</v>
      </c>
      <c r="H899" s="5">
        <f t="shared" si="41"/>
        <v>-230000</v>
      </c>
      <c r="I899" s="65">
        <f>+B899/M899</f>
        <v>66.66666666666667</v>
      </c>
      <c r="M899" s="2">
        <v>450</v>
      </c>
      <c r="N899" s="78"/>
    </row>
    <row r="900" spans="1:14" s="15" customFormat="1" ht="12.75">
      <c r="A900" s="12"/>
      <c r="B900" s="292">
        <v>40000</v>
      </c>
      <c r="C900" s="12" t="s">
        <v>206</v>
      </c>
      <c r="D900" s="12" t="s">
        <v>17</v>
      </c>
      <c r="E900" s="12" t="s">
        <v>238</v>
      </c>
      <c r="F900" s="354"/>
      <c r="G900" s="29" t="s">
        <v>79</v>
      </c>
      <c r="H900" s="5">
        <f t="shared" si="41"/>
        <v>-270000</v>
      </c>
      <c r="I900" s="65">
        <f>+B900/M900</f>
        <v>88.88888888888889</v>
      </c>
      <c r="M900" s="2">
        <v>450</v>
      </c>
      <c r="N900" s="78"/>
    </row>
    <row r="901" spans="1:13" s="15" customFormat="1" ht="12.75">
      <c r="A901" s="12"/>
      <c r="B901" s="292">
        <v>22015</v>
      </c>
      <c r="C901" s="12" t="s">
        <v>206</v>
      </c>
      <c r="D901" s="12" t="s">
        <v>17</v>
      </c>
      <c r="E901" s="12" t="s">
        <v>414</v>
      </c>
      <c r="F901" s="326"/>
      <c r="G901" s="29" t="s">
        <v>79</v>
      </c>
      <c r="H901" s="5">
        <f t="shared" si="41"/>
        <v>-292015</v>
      </c>
      <c r="I901" s="65">
        <f t="shared" si="42"/>
        <v>48.922222222222224</v>
      </c>
      <c r="M901" s="2">
        <v>450</v>
      </c>
    </row>
    <row r="902" spans="1:13" s="15" customFormat="1" ht="12.75">
      <c r="A902" s="12"/>
      <c r="B902" s="292">
        <v>60000</v>
      </c>
      <c r="C902" s="12" t="s">
        <v>76</v>
      </c>
      <c r="D902" s="12" t="s">
        <v>17</v>
      </c>
      <c r="E902" s="12" t="s">
        <v>238</v>
      </c>
      <c r="F902" s="326" t="s">
        <v>413</v>
      </c>
      <c r="G902" s="29" t="s">
        <v>79</v>
      </c>
      <c r="H902" s="28">
        <f>H901-B902</f>
        <v>-352015</v>
      </c>
      <c r="I902" s="65">
        <f t="shared" si="42"/>
        <v>133.33333333333334</v>
      </c>
      <c r="M902" s="2">
        <v>450</v>
      </c>
    </row>
    <row r="903" spans="1:13" s="15" customFormat="1" ht="12.75">
      <c r="A903" s="12"/>
      <c r="B903" s="292">
        <v>60000</v>
      </c>
      <c r="C903" s="12" t="s">
        <v>30</v>
      </c>
      <c r="D903" s="12" t="s">
        <v>27</v>
      </c>
      <c r="E903" s="12" t="s">
        <v>238</v>
      </c>
      <c r="F903" s="326"/>
      <c r="G903" s="29" t="s">
        <v>79</v>
      </c>
      <c r="H903" s="28">
        <f>H902-B903</f>
        <v>-412015</v>
      </c>
      <c r="I903" s="65">
        <f t="shared" si="42"/>
        <v>133.33333333333334</v>
      </c>
      <c r="M903" s="2">
        <v>450</v>
      </c>
    </row>
    <row r="904" spans="1:13" s="57" customFormat="1" ht="12.75">
      <c r="A904" s="11"/>
      <c r="B904" s="427">
        <f>SUM(B897:B903)</f>
        <v>412015</v>
      </c>
      <c r="C904" s="132" t="s">
        <v>415</v>
      </c>
      <c r="D904" s="11"/>
      <c r="E904" s="11"/>
      <c r="F904" s="319"/>
      <c r="G904" s="18"/>
      <c r="H904" s="55">
        <v>0</v>
      </c>
      <c r="I904" s="56">
        <f t="shared" si="42"/>
        <v>915.5888888888888</v>
      </c>
      <c r="M904" s="2">
        <v>450</v>
      </c>
    </row>
    <row r="905" spans="4:13" ht="12.75">
      <c r="D905" s="12"/>
      <c r="H905" s="5">
        <f t="shared" si="41"/>
        <v>0</v>
      </c>
      <c r="I905" s="22">
        <f t="shared" si="42"/>
        <v>0</v>
      </c>
      <c r="M905" s="2">
        <v>450</v>
      </c>
    </row>
    <row r="906" spans="4:13" ht="12.75">
      <c r="D906" s="12"/>
      <c r="H906" s="5">
        <f t="shared" si="41"/>
        <v>0</v>
      </c>
      <c r="I906" s="22">
        <f t="shared" si="42"/>
        <v>0</v>
      </c>
      <c r="M906" s="2">
        <v>450</v>
      </c>
    </row>
    <row r="907" spans="4:13" ht="12.75">
      <c r="D907" s="12"/>
      <c r="H907" s="5">
        <f t="shared" si="41"/>
        <v>0</v>
      </c>
      <c r="I907" s="22">
        <f t="shared" si="42"/>
        <v>0</v>
      </c>
      <c r="M907" s="2">
        <v>450</v>
      </c>
    </row>
    <row r="908" spans="1:13" s="34" customFormat="1" ht="12.75">
      <c r="A908" s="33"/>
      <c r="B908" s="35"/>
      <c r="C908" s="36"/>
      <c r="D908" s="12"/>
      <c r="E908" s="33"/>
      <c r="F908" s="47"/>
      <c r="G908" s="30"/>
      <c r="H908" s="5">
        <f t="shared" si="41"/>
        <v>0</v>
      </c>
      <c r="I908" s="22">
        <f t="shared" si="42"/>
        <v>0</v>
      </c>
      <c r="K908"/>
      <c r="M908" s="2">
        <v>450</v>
      </c>
    </row>
    <row r="909" spans="1:13" ht="13.5" thickBot="1">
      <c r="A909" s="38"/>
      <c r="B909" s="48">
        <f>+B911+B967</f>
        <v>513100</v>
      </c>
      <c r="C909" s="38"/>
      <c r="D909" s="49" t="s">
        <v>416</v>
      </c>
      <c r="E909" s="41"/>
      <c r="F909" s="42"/>
      <c r="G909" s="43"/>
      <c r="H909" s="44">
        <v>0</v>
      </c>
      <c r="I909" s="45">
        <f t="shared" si="42"/>
        <v>1140.2222222222222</v>
      </c>
      <c r="J909" s="46"/>
      <c r="K909" s="46"/>
      <c r="L909" s="46"/>
      <c r="M909" s="2">
        <v>450</v>
      </c>
    </row>
    <row r="910" spans="2:13" ht="12.75">
      <c r="B910" s="28"/>
      <c r="D910" s="12"/>
      <c r="G910" s="66"/>
      <c r="H910" s="5">
        <f>H909-B910</f>
        <v>0</v>
      </c>
      <c r="I910" s="22">
        <f t="shared" si="42"/>
        <v>0</v>
      </c>
      <c r="M910" s="2">
        <v>450</v>
      </c>
    </row>
    <row r="911" spans="1:13" s="57" customFormat="1" ht="12.75">
      <c r="A911" s="11"/>
      <c r="B911" s="408">
        <f>+B917+B928+B942+B952+B961+B957+B937</f>
        <v>203100</v>
      </c>
      <c r="C911" s="52" t="s">
        <v>316</v>
      </c>
      <c r="D911" s="53" t="s">
        <v>334</v>
      </c>
      <c r="E911" s="52" t="s">
        <v>150</v>
      </c>
      <c r="F911" s="324" t="s">
        <v>278</v>
      </c>
      <c r="G911" s="54" t="s">
        <v>111</v>
      </c>
      <c r="H911" s="55"/>
      <c r="I911" s="56">
        <f t="shared" si="42"/>
        <v>451.3333333333333</v>
      </c>
      <c r="J911" s="56"/>
      <c r="K911" s="56"/>
      <c r="M911" s="2">
        <v>450</v>
      </c>
    </row>
    <row r="912" spans="2:13" ht="12.75">
      <c r="B912" s="7"/>
      <c r="D912" s="12"/>
      <c r="H912" s="5">
        <f t="shared" si="41"/>
        <v>0</v>
      </c>
      <c r="I912" s="22">
        <f t="shared" si="42"/>
        <v>0</v>
      </c>
      <c r="M912" s="2">
        <v>450</v>
      </c>
    </row>
    <row r="913" spans="1:13" s="37" customFormat="1" ht="12.75">
      <c r="A913" s="1"/>
      <c r="B913" s="7">
        <v>3000</v>
      </c>
      <c r="C913" s="1" t="s">
        <v>29</v>
      </c>
      <c r="D913" s="1" t="s">
        <v>416</v>
      </c>
      <c r="E913" s="1" t="s">
        <v>418</v>
      </c>
      <c r="F913" s="47" t="s">
        <v>419</v>
      </c>
      <c r="G913" s="27" t="s">
        <v>79</v>
      </c>
      <c r="H913" s="5">
        <f t="shared" si="41"/>
        <v>-3000</v>
      </c>
      <c r="I913" s="22">
        <f t="shared" si="42"/>
        <v>6.666666666666667</v>
      </c>
      <c r="J913"/>
      <c r="K913" t="s">
        <v>29</v>
      </c>
      <c r="L913"/>
      <c r="M913" s="2">
        <v>450</v>
      </c>
    </row>
    <row r="914" spans="1:13" s="15" customFormat="1" ht="12.75">
      <c r="A914" s="12"/>
      <c r="B914" s="307">
        <v>2000</v>
      </c>
      <c r="C914" s="12" t="s">
        <v>29</v>
      </c>
      <c r="D914" s="1" t="s">
        <v>416</v>
      </c>
      <c r="E914" s="12" t="s">
        <v>1282</v>
      </c>
      <c r="F914" s="72" t="s">
        <v>355</v>
      </c>
      <c r="G914" s="29" t="s">
        <v>323</v>
      </c>
      <c r="H914" s="5">
        <f t="shared" si="41"/>
        <v>-5000</v>
      </c>
      <c r="I914" s="65">
        <v>4</v>
      </c>
      <c r="K914" s="15" t="s">
        <v>29</v>
      </c>
      <c r="L914" s="15">
        <v>21</v>
      </c>
      <c r="M914" s="2">
        <v>450</v>
      </c>
    </row>
    <row r="915" spans="1:13" s="15" customFormat="1" ht="12.75">
      <c r="A915" s="12"/>
      <c r="B915" s="307">
        <v>5000</v>
      </c>
      <c r="C915" s="12" t="s">
        <v>29</v>
      </c>
      <c r="D915" s="1" t="s">
        <v>416</v>
      </c>
      <c r="E915" s="12" t="s">
        <v>1282</v>
      </c>
      <c r="F915" s="72" t="s">
        <v>356</v>
      </c>
      <c r="G915" s="29" t="s">
        <v>318</v>
      </c>
      <c r="H915" s="5">
        <f t="shared" si="41"/>
        <v>-10000</v>
      </c>
      <c r="I915" s="65">
        <v>10</v>
      </c>
      <c r="K915" s="15" t="s">
        <v>29</v>
      </c>
      <c r="L915" s="15">
        <v>21</v>
      </c>
      <c r="M915" s="2">
        <v>450</v>
      </c>
    </row>
    <row r="916" spans="1:13" s="15" customFormat="1" ht="12.75">
      <c r="A916" s="12"/>
      <c r="B916" s="307">
        <v>25000</v>
      </c>
      <c r="C916" s="12" t="s">
        <v>362</v>
      </c>
      <c r="D916" s="12" t="s">
        <v>18</v>
      </c>
      <c r="E916" s="12" t="s">
        <v>216</v>
      </c>
      <c r="F916" s="72" t="s">
        <v>1299</v>
      </c>
      <c r="G916" s="29" t="s">
        <v>320</v>
      </c>
      <c r="H916" s="5">
        <f t="shared" si="41"/>
        <v>-35000</v>
      </c>
      <c r="I916" s="65">
        <v>28</v>
      </c>
      <c r="K916" s="15" t="s">
        <v>1282</v>
      </c>
      <c r="L916" s="15">
        <v>21</v>
      </c>
      <c r="M916" s="2">
        <v>450</v>
      </c>
    </row>
    <row r="917" spans="1:13" s="57" customFormat="1" ht="12.75">
      <c r="A917" s="11"/>
      <c r="B917" s="408">
        <f>SUM(B913:B916)</f>
        <v>35000</v>
      </c>
      <c r="C917" s="11" t="s">
        <v>29</v>
      </c>
      <c r="D917" s="11"/>
      <c r="E917" s="11"/>
      <c r="F917" s="319"/>
      <c r="G917" s="18"/>
      <c r="H917" s="55">
        <v>0</v>
      </c>
      <c r="I917" s="56">
        <f aca="true" t="shared" si="43" ref="I917:I930">+B917/M917</f>
        <v>77.77777777777777</v>
      </c>
      <c r="M917" s="2">
        <v>450</v>
      </c>
    </row>
    <row r="918" spans="2:13" ht="12.75">
      <c r="B918" s="7"/>
      <c r="D918" s="12"/>
      <c r="H918" s="5">
        <f t="shared" si="41"/>
        <v>0</v>
      </c>
      <c r="I918" s="22">
        <f t="shared" si="43"/>
        <v>0</v>
      </c>
      <c r="M918" s="2">
        <v>450</v>
      </c>
    </row>
    <row r="919" spans="2:13" ht="12.75">
      <c r="B919" s="7"/>
      <c r="D919" s="12"/>
      <c r="H919" s="5">
        <f t="shared" si="41"/>
        <v>0</v>
      </c>
      <c r="I919" s="22">
        <f t="shared" si="43"/>
        <v>0</v>
      </c>
      <c r="M919" s="2">
        <v>450</v>
      </c>
    </row>
    <row r="920" spans="2:13" ht="12.75">
      <c r="B920" s="7">
        <v>3500</v>
      </c>
      <c r="C920" s="12" t="s">
        <v>152</v>
      </c>
      <c r="D920" s="12" t="s">
        <v>18</v>
      </c>
      <c r="E920" s="1" t="s">
        <v>38</v>
      </c>
      <c r="F920" s="47" t="s">
        <v>420</v>
      </c>
      <c r="G920" s="27" t="s">
        <v>323</v>
      </c>
      <c r="H920" s="5">
        <f t="shared" si="41"/>
        <v>-3500</v>
      </c>
      <c r="I920" s="22">
        <f t="shared" si="43"/>
        <v>7.777777777777778</v>
      </c>
      <c r="K920" t="s">
        <v>394</v>
      </c>
      <c r="L920">
        <v>24</v>
      </c>
      <c r="M920" s="2">
        <v>450</v>
      </c>
    </row>
    <row r="921" spans="1:13" s="15" customFormat="1" ht="12.75">
      <c r="A921" s="1"/>
      <c r="B921" s="7">
        <v>3500</v>
      </c>
      <c r="C921" s="1" t="s">
        <v>154</v>
      </c>
      <c r="D921" s="12" t="s">
        <v>18</v>
      </c>
      <c r="E921" s="1" t="s">
        <v>38</v>
      </c>
      <c r="F921" s="47" t="s">
        <v>421</v>
      </c>
      <c r="G921" s="27" t="s">
        <v>318</v>
      </c>
      <c r="H921" s="5">
        <f t="shared" si="41"/>
        <v>-7000</v>
      </c>
      <c r="I921" s="22">
        <f t="shared" si="43"/>
        <v>7.777777777777778</v>
      </c>
      <c r="J921"/>
      <c r="K921" t="s">
        <v>394</v>
      </c>
      <c r="L921">
        <v>24</v>
      </c>
      <c r="M921" s="2">
        <v>450</v>
      </c>
    </row>
    <row r="922" spans="2:13" ht="12.75">
      <c r="B922" s="7">
        <v>3500</v>
      </c>
      <c r="C922" s="12" t="s">
        <v>152</v>
      </c>
      <c r="D922" s="12" t="s">
        <v>18</v>
      </c>
      <c r="E922" s="1" t="s">
        <v>38</v>
      </c>
      <c r="F922" s="47" t="s">
        <v>422</v>
      </c>
      <c r="G922" s="27" t="s">
        <v>323</v>
      </c>
      <c r="H922" s="5">
        <f t="shared" si="41"/>
        <v>-10500</v>
      </c>
      <c r="I922" s="22">
        <f t="shared" si="43"/>
        <v>7.777777777777778</v>
      </c>
      <c r="K922" t="s">
        <v>394</v>
      </c>
      <c r="L922">
        <v>24</v>
      </c>
      <c r="M922" s="2">
        <v>450</v>
      </c>
    </row>
    <row r="923" spans="2:13" ht="12.75">
      <c r="B923" s="7">
        <v>3500</v>
      </c>
      <c r="C923" s="1" t="s">
        <v>154</v>
      </c>
      <c r="D923" s="12" t="s">
        <v>18</v>
      </c>
      <c r="E923" s="1" t="s">
        <v>38</v>
      </c>
      <c r="F923" s="47" t="s">
        <v>423</v>
      </c>
      <c r="G923" s="27" t="s">
        <v>318</v>
      </c>
      <c r="H923" s="5">
        <f t="shared" si="41"/>
        <v>-14000</v>
      </c>
      <c r="I923" s="22">
        <f t="shared" si="43"/>
        <v>7.777777777777778</v>
      </c>
      <c r="K923" t="s">
        <v>394</v>
      </c>
      <c r="L923">
        <v>24</v>
      </c>
      <c r="M923" s="2">
        <v>450</v>
      </c>
    </row>
    <row r="924" spans="1:13" s="15" customFormat="1" ht="12.75">
      <c r="A924" s="12"/>
      <c r="B924" s="307">
        <v>40000</v>
      </c>
      <c r="C924" s="12" t="s">
        <v>154</v>
      </c>
      <c r="D924" s="12" t="s">
        <v>416</v>
      </c>
      <c r="E924" s="12" t="s">
        <v>38</v>
      </c>
      <c r="F924" s="72" t="s">
        <v>332</v>
      </c>
      <c r="G924" s="29" t="s">
        <v>318</v>
      </c>
      <c r="H924" s="5">
        <f>H923-B924</f>
        <v>-54000</v>
      </c>
      <c r="I924" s="65">
        <f t="shared" si="43"/>
        <v>88.88888888888889</v>
      </c>
      <c r="K924" s="15" t="s">
        <v>206</v>
      </c>
      <c r="L924" s="15">
        <v>19</v>
      </c>
      <c r="M924" s="2">
        <v>450</v>
      </c>
    </row>
    <row r="925" spans="1:13" s="15" customFormat="1" ht="12.75">
      <c r="A925" s="12"/>
      <c r="B925" s="307">
        <v>6500</v>
      </c>
      <c r="C925" s="12" t="s">
        <v>1248</v>
      </c>
      <c r="D925" s="12" t="s">
        <v>416</v>
      </c>
      <c r="E925" s="12" t="s">
        <v>38</v>
      </c>
      <c r="F925" s="72" t="s">
        <v>333</v>
      </c>
      <c r="G925" s="29" t="s">
        <v>318</v>
      </c>
      <c r="H925" s="5">
        <f>H924-B925</f>
        <v>-60500</v>
      </c>
      <c r="I925" s="65">
        <f t="shared" si="43"/>
        <v>14.444444444444445</v>
      </c>
      <c r="K925" s="15" t="s">
        <v>206</v>
      </c>
      <c r="L925" s="15">
        <v>19</v>
      </c>
      <c r="M925" s="2">
        <v>450</v>
      </c>
    </row>
    <row r="926" spans="1:13" s="15" customFormat="1" ht="12.75">
      <c r="A926" s="12"/>
      <c r="B926" s="307">
        <v>3500</v>
      </c>
      <c r="C926" s="12" t="s">
        <v>1249</v>
      </c>
      <c r="D926" s="12" t="s">
        <v>416</v>
      </c>
      <c r="E926" s="12" t="s">
        <v>38</v>
      </c>
      <c r="F926" s="72" t="s">
        <v>333</v>
      </c>
      <c r="G926" s="29" t="s">
        <v>318</v>
      </c>
      <c r="H926" s="5">
        <f>H925-B926</f>
        <v>-64000</v>
      </c>
      <c r="I926" s="65">
        <f t="shared" si="43"/>
        <v>7.777777777777778</v>
      </c>
      <c r="K926" s="15" t="s">
        <v>206</v>
      </c>
      <c r="L926" s="15">
        <v>19</v>
      </c>
      <c r="M926" s="2">
        <v>450</v>
      </c>
    </row>
    <row r="927" spans="1:13" s="15" customFormat="1" ht="12.75">
      <c r="A927" s="12"/>
      <c r="B927" s="307">
        <v>20000</v>
      </c>
      <c r="C927" s="12" t="s">
        <v>1250</v>
      </c>
      <c r="D927" s="12" t="s">
        <v>416</v>
      </c>
      <c r="E927" s="12" t="s">
        <v>38</v>
      </c>
      <c r="F927" s="72" t="s">
        <v>333</v>
      </c>
      <c r="G927" s="29" t="s">
        <v>318</v>
      </c>
      <c r="H927" s="5">
        <f>H926-B927</f>
        <v>-84000</v>
      </c>
      <c r="I927" s="65">
        <f t="shared" si="43"/>
        <v>44.44444444444444</v>
      </c>
      <c r="K927" s="15" t="s">
        <v>206</v>
      </c>
      <c r="L927" s="15">
        <v>19</v>
      </c>
      <c r="M927" s="2">
        <v>450</v>
      </c>
    </row>
    <row r="928" spans="1:13" s="57" customFormat="1" ht="12.75">
      <c r="A928" s="11"/>
      <c r="B928" s="408">
        <f>SUM(B920:B927)</f>
        <v>84000</v>
      </c>
      <c r="C928" s="79" t="s">
        <v>1276</v>
      </c>
      <c r="D928" s="11"/>
      <c r="E928" s="79"/>
      <c r="F928" s="319"/>
      <c r="G928" s="18"/>
      <c r="H928" s="55">
        <v>0</v>
      </c>
      <c r="I928" s="56">
        <f t="shared" si="43"/>
        <v>186.66666666666666</v>
      </c>
      <c r="J928" s="79"/>
      <c r="L928" s="79"/>
      <c r="M928" s="2">
        <v>450</v>
      </c>
    </row>
    <row r="929" spans="1:13" s="15" customFormat="1" ht="12.75">
      <c r="A929" s="12"/>
      <c r="B929" s="409"/>
      <c r="C929" s="60"/>
      <c r="D929" s="12"/>
      <c r="E929" s="60"/>
      <c r="F929" s="72"/>
      <c r="G929" s="29"/>
      <c r="H929" s="5">
        <f>H928-B929</f>
        <v>0</v>
      </c>
      <c r="I929" s="65">
        <f t="shared" si="43"/>
        <v>0</v>
      </c>
      <c r="J929" s="60"/>
      <c r="L929" s="60"/>
      <c r="M929" s="2">
        <v>450</v>
      </c>
    </row>
    <row r="930" spans="1:13" s="15" customFormat="1" ht="12.75">
      <c r="A930" s="12"/>
      <c r="B930" s="409"/>
      <c r="C930" s="60"/>
      <c r="D930" s="12"/>
      <c r="E930" s="60"/>
      <c r="F930" s="72"/>
      <c r="G930" s="29"/>
      <c r="H930" s="5">
        <f aca="true" t="shared" si="44" ref="H930:H936">H929-B930</f>
        <v>0</v>
      </c>
      <c r="I930" s="65">
        <f t="shared" si="43"/>
        <v>0</v>
      </c>
      <c r="J930" s="60"/>
      <c r="L930" s="60"/>
      <c r="M930" s="2">
        <v>450</v>
      </c>
    </row>
    <row r="931" spans="1:13" s="15" customFormat="1" ht="12.75">
      <c r="A931" s="1"/>
      <c r="B931" s="7">
        <v>1500</v>
      </c>
      <c r="C931" s="1" t="s">
        <v>425</v>
      </c>
      <c r="D931" s="12" t="s">
        <v>416</v>
      </c>
      <c r="E931" s="1" t="s">
        <v>235</v>
      </c>
      <c r="F931" s="47" t="s">
        <v>426</v>
      </c>
      <c r="G931" s="27" t="s">
        <v>323</v>
      </c>
      <c r="H931" s="5">
        <f t="shared" si="44"/>
        <v>-1500</v>
      </c>
      <c r="I931" s="22">
        <v>3</v>
      </c>
      <c r="J931"/>
      <c r="K931" t="s">
        <v>394</v>
      </c>
      <c r="L931">
        <v>24</v>
      </c>
      <c r="M931" s="2">
        <v>450</v>
      </c>
    </row>
    <row r="932" spans="1:13" s="15" customFormat="1" ht="12.75">
      <c r="A932" s="1"/>
      <c r="B932" s="7">
        <v>1300</v>
      </c>
      <c r="C932" s="1" t="s">
        <v>425</v>
      </c>
      <c r="D932" s="12" t="s">
        <v>416</v>
      </c>
      <c r="E932" s="1" t="s">
        <v>235</v>
      </c>
      <c r="F932" s="47" t="s">
        <v>426</v>
      </c>
      <c r="G932" s="27" t="s">
        <v>318</v>
      </c>
      <c r="H932" s="5">
        <f t="shared" si="44"/>
        <v>-2800</v>
      </c>
      <c r="I932" s="22">
        <v>2.6</v>
      </c>
      <c r="J932"/>
      <c r="K932" t="s">
        <v>394</v>
      </c>
      <c r="L932">
        <v>24</v>
      </c>
      <c r="M932" s="2">
        <v>450</v>
      </c>
    </row>
    <row r="933" spans="1:13" s="15" customFormat="1" ht="12.75">
      <c r="A933" s="1"/>
      <c r="B933" s="7">
        <v>1500</v>
      </c>
      <c r="C933" s="1" t="s">
        <v>425</v>
      </c>
      <c r="D933" s="12" t="s">
        <v>416</v>
      </c>
      <c r="E933" s="1" t="s">
        <v>235</v>
      </c>
      <c r="F933" s="47" t="s">
        <v>427</v>
      </c>
      <c r="G933" s="27" t="s">
        <v>323</v>
      </c>
      <c r="H933" s="5">
        <f t="shared" si="44"/>
        <v>-4300</v>
      </c>
      <c r="I933" s="22">
        <v>3</v>
      </c>
      <c r="J933"/>
      <c r="K933" t="s">
        <v>394</v>
      </c>
      <c r="L933">
        <v>24</v>
      </c>
      <c r="M933" s="2">
        <v>450</v>
      </c>
    </row>
    <row r="934" spans="1:13" s="15" customFormat="1" ht="12.75">
      <c r="A934" s="1"/>
      <c r="B934" s="7">
        <v>1300</v>
      </c>
      <c r="C934" s="1" t="s">
        <v>425</v>
      </c>
      <c r="D934" s="12" t="s">
        <v>416</v>
      </c>
      <c r="E934" s="1" t="s">
        <v>235</v>
      </c>
      <c r="F934" s="47" t="s">
        <v>427</v>
      </c>
      <c r="G934" s="27" t="s">
        <v>318</v>
      </c>
      <c r="H934" s="5">
        <f t="shared" si="44"/>
        <v>-5600</v>
      </c>
      <c r="I934" s="22">
        <v>2.6</v>
      </c>
      <c r="J934"/>
      <c r="K934" t="s">
        <v>394</v>
      </c>
      <c r="L934">
        <v>24</v>
      </c>
      <c r="M934" s="2">
        <v>450</v>
      </c>
    </row>
    <row r="935" spans="1:13" s="15" customFormat="1" ht="12.75">
      <c r="A935" s="12"/>
      <c r="B935" s="307">
        <v>10000</v>
      </c>
      <c r="C935" s="12" t="s">
        <v>1247</v>
      </c>
      <c r="D935" s="12" t="s">
        <v>416</v>
      </c>
      <c r="E935" s="12" t="s">
        <v>235</v>
      </c>
      <c r="F935" s="72" t="s">
        <v>1300</v>
      </c>
      <c r="G935" s="29" t="s">
        <v>320</v>
      </c>
      <c r="H935" s="28">
        <f t="shared" si="44"/>
        <v>-15600</v>
      </c>
      <c r="I935" s="65">
        <v>9</v>
      </c>
      <c r="K935" s="15" t="s">
        <v>1282</v>
      </c>
      <c r="L935" s="15">
        <v>21</v>
      </c>
      <c r="M935" s="2">
        <v>450</v>
      </c>
    </row>
    <row r="936" spans="1:13" s="15" customFormat="1" ht="12.75">
      <c r="A936" s="12"/>
      <c r="B936" s="307">
        <v>5000</v>
      </c>
      <c r="C936" s="12" t="s">
        <v>328</v>
      </c>
      <c r="D936" s="12" t="s">
        <v>416</v>
      </c>
      <c r="E936" s="12" t="s">
        <v>235</v>
      </c>
      <c r="F936" s="72" t="s">
        <v>322</v>
      </c>
      <c r="G936" s="29" t="s">
        <v>318</v>
      </c>
      <c r="H936" s="28">
        <f t="shared" si="44"/>
        <v>-20600</v>
      </c>
      <c r="I936" s="65">
        <v>10</v>
      </c>
      <c r="K936" s="15" t="s">
        <v>206</v>
      </c>
      <c r="L936" s="15">
        <v>19</v>
      </c>
      <c r="M936" s="2">
        <v>450</v>
      </c>
    </row>
    <row r="937" spans="1:13" s="57" customFormat="1" ht="12.75">
      <c r="A937" s="11"/>
      <c r="B937" s="408">
        <f>SUM(B931:B936)</f>
        <v>20600</v>
      </c>
      <c r="C937" s="11"/>
      <c r="D937" s="11"/>
      <c r="E937" s="11" t="s">
        <v>235</v>
      </c>
      <c r="F937" s="319"/>
      <c r="G937" s="18"/>
      <c r="H937" s="55">
        <v>0</v>
      </c>
      <c r="I937" s="56">
        <f aca="true" t="shared" si="45" ref="I937:I1003">+B937/M937</f>
        <v>45.77777777777778</v>
      </c>
      <c r="M937" s="2">
        <v>450</v>
      </c>
    </row>
    <row r="938" spans="2:13" ht="12.75">
      <c r="B938" s="7"/>
      <c r="D938" s="12"/>
      <c r="H938" s="5">
        <f>H937-B938</f>
        <v>0</v>
      </c>
      <c r="I938" s="22">
        <f t="shared" si="45"/>
        <v>0</v>
      </c>
      <c r="M938" s="2">
        <v>450</v>
      </c>
    </row>
    <row r="939" spans="2:13" ht="12.75">
      <c r="B939" s="7"/>
      <c r="D939" s="12"/>
      <c r="H939" s="5">
        <f>H938-B939</f>
        <v>0</v>
      </c>
      <c r="I939" s="22">
        <f t="shared" si="45"/>
        <v>0</v>
      </c>
      <c r="M939" s="2">
        <v>450</v>
      </c>
    </row>
    <row r="940" spans="2:13" ht="12.75">
      <c r="B940" s="7">
        <v>5000</v>
      </c>
      <c r="C940" s="1" t="s">
        <v>51</v>
      </c>
      <c r="D940" s="12" t="s">
        <v>18</v>
      </c>
      <c r="E940" s="1" t="s">
        <v>38</v>
      </c>
      <c r="F940" s="47" t="s">
        <v>429</v>
      </c>
      <c r="G940" s="27" t="s">
        <v>323</v>
      </c>
      <c r="H940" s="5">
        <f>H939-B940</f>
        <v>-5000</v>
      </c>
      <c r="I940" s="22">
        <v>10</v>
      </c>
      <c r="K940" t="s">
        <v>394</v>
      </c>
      <c r="L940">
        <v>24</v>
      </c>
      <c r="M940" s="2">
        <v>450</v>
      </c>
    </row>
    <row r="941" spans="2:13" ht="12.75">
      <c r="B941" s="7">
        <v>5000</v>
      </c>
      <c r="C941" s="1" t="s">
        <v>51</v>
      </c>
      <c r="D941" s="12" t="s">
        <v>18</v>
      </c>
      <c r="E941" s="1" t="s">
        <v>38</v>
      </c>
      <c r="F941" s="47" t="s">
        <v>430</v>
      </c>
      <c r="G941" s="27" t="s">
        <v>323</v>
      </c>
      <c r="H941" s="5">
        <f>H940-B941</f>
        <v>-10000</v>
      </c>
      <c r="I941" s="22">
        <v>10</v>
      </c>
      <c r="K941" t="s">
        <v>394</v>
      </c>
      <c r="L941">
        <v>24</v>
      </c>
      <c r="M941" s="2">
        <v>450</v>
      </c>
    </row>
    <row r="942" spans="1:13" s="57" customFormat="1" ht="12.75">
      <c r="A942" s="11"/>
      <c r="B942" s="408">
        <f>SUM(B940:B941)</f>
        <v>10000</v>
      </c>
      <c r="C942" s="11" t="s">
        <v>51</v>
      </c>
      <c r="D942" s="11"/>
      <c r="E942" s="11"/>
      <c r="F942" s="319"/>
      <c r="G942" s="18"/>
      <c r="H942" s="55">
        <v>0</v>
      </c>
      <c r="I942" s="56">
        <f t="shared" si="45"/>
        <v>22.22222222222222</v>
      </c>
      <c r="M942" s="2">
        <v>450</v>
      </c>
    </row>
    <row r="943" spans="2:13" ht="12.75">
      <c r="B943" s="7"/>
      <c r="D943" s="12"/>
      <c r="H943" s="5">
        <f aca="true" t="shared" si="46" ref="H943:H948">H942-B943</f>
        <v>0</v>
      </c>
      <c r="I943" s="22">
        <f t="shared" si="45"/>
        <v>0</v>
      </c>
      <c r="M943" s="2">
        <v>450</v>
      </c>
    </row>
    <row r="944" spans="2:13" ht="12.75">
      <c r="B944" s="7"/>
      <c r="D944" s="12"/>
      <c r="H944" s="5">
        <f t="shared" si="46"/>
        <v>0</v>
      </c>
      <c r="I944" s="22">
        <f t="shared" si="45"/>
        <v>0</v>
      </c>
      <c r="M944" s="2">
        <v>450</v>
      </c>
    </row>
    <row r="945" spans="2:13" ht="12.75">
      <c r="B945" s="7">
        <v>2000</v>
      </c>
      <c r="C945" s="1" t="s">
        <v>428</v>
      </c>
      <c r="D945" s="12" t="s">
        <v>18</v>
      </c>
      <c r="E945" s="1" t="s">
        <v>38</v>
      </c>
      <c r="F945" s="47" t="s">
        <v>426</v>
      </c>
      <c r="G945" s="27" t="s">
        <v>323</v>
      </c>
      <c r="H945" s="5">
        <f t="shared" si="46"/>
        <v>-2000</v>
      </c>
      <c r="I945" s="22">
        <v>4</v>
      </c>
      <c r="K945" t="s">
        <v>394</v>
      </c>
      <c r="L945">
        <v>24</v>
      </c>
      <c r="M945" s="2">
        <v>450</v>
      </c>
    </row>
    <row r="946" spans="2:13" ht="12.75">
      <c r="B946" s="7">
        <v>2000</v>
      </c>
      <c r="C946" s="1" t="s">
        <v>428</v>
      </c>
      <c r="D946" s="12" t="s">
        <v>18</v>
      </c>
      <c r="E946" s="1" t="s">
        <v>38</v>
      </c>
      <c r="F946" s="47" t="s">
        <v>426</v>
      </c>
      <c r="G946" s="27" t="s">
        <v>318</v>
      </c>
      <c r="H946" s="5">
        <f t="shared" si="46"/>
        <v>-4000</v>
      </c>
      <c r="I946" s="22">
        <v>4</v>
      </c>
      <c r="K946" t="s">
        <v>394</v>
      </c>
      <c r="L946">
        <v>24</v>
      </c>
      <c r="M946" s="2">
        <v>450</v>
      </c>
    </row>
    <row r="947" spans="2:13" ht="12.75">
      <c r="B947" s="7">
        <v>2000</v>
      </c>
      <c r="C947" s="1" t="s">
        <v>428</v>
      </c>
      <c r="D947" s="12" t="s">
        <v>18</v>
      </c>
      <c r="E947" s="1" t="s">
        <v>38</v>
      </c>
      <c r="F947" s="47" t="s">
        <v>427</v>
      </c>
      <c r="G947" s="27" t="s">
        <v>323</v>
      </c>
      <c r="H947" s="5">
        <f t="shared" si="46"/>
        <v>-6000</v>
      </c>
      <c r="I947" s="22">
        <v>4</v>
      </c>
      <c r="K947" t="s">
        <v>394</v>
      </c>
      <c r="L947">
        <v>24</v>
      </c>
      <c r="M947" s="2">
        <v>450</v>
      </c>
    </row>
    <row r="948" spans="2:13" ht="12.75">
      <c r="B948" s="7">
        <v>2000</v>
      </c>
      <c r="C948" s="1" t="s">
        <v>428</v>
      </c>
      <c r="D948" s="12" t="s">
        <v>18</v>
      </c>
      <c r="E948" s="1" t="s">
        <v>38</v>
      </c>
      <c r="F948" s="47" t="s">
        <v>427</v>
      </c>
      <c r="G948" s="27" t="s">
        <v>318</v>
      </c>
      <c r="H948" s="5">
        <f t="shared" si="46"/>
        <v>-8000</v>
      </c>
      <c r="I948" s="22">
        <v>4</v>
      </c>
      <c r="K948" t="s">
        <v>394</v>
      </c>
      <c r="L948">
        <v>24</v>
      </c>
      <c r="M948" s="2">
        <v>450</v>
      </c>
    </row>
    <row r="949" spans="1:13" ht="12.75">
      <c r="A949" s="12"/>
      <c r="B949" s="307">
        <v>3000</v>
      </c>
      <c r="C949" s="68" t="s">
        <v>53</v>
      </c>
      <c r="D949" s="68" t="s">
        <v>18</v>
      </c>
      <c r="E949" s="68" t="s">
        <v>38</v>
      </c>
      <c r="F949" s="323" t="s">
        <v>431</v>
      </c>
      <c r="G949" s="66" t="s">
        <v>183</v>
      </c>
      <c r="H949" s="5">
        <f>H948-B949</f>
        <v>-11000</v>
      </c>
      <c r="I949" s="22">
        <f>+B949/M949</f>
        <v>6.666666666666667</v>
      </c>
      <c r="K949" s="77" t="s">
        <v>424</v>
      </c>
      <c r="L949">
        <v>24</v>
      </c>
      <c r="M949" s="2">
        <v>450</v>
      </c>
    </row>
    <row r="950" spans="1:13" ht="12.75">
      <c r="A950" s="12"/>
      <c r="B950" s="307">
        <v>3000</v>
      </c>
      <c r="C950" s="68" t="s">
        <v>53</v>
      </c>
      <c r="D950" s="68" t="s">
        <v>18</v>
      </c>
      <c r="E950" s="68" t="s">
        <v>38</v>
      </c>
      <c r="F950" s="323" t="s">
        <v>431</v>
      </c>
      <c r="G950" s="66" t="s">
        <v>183</v>
      </c>
      <c r="H950" s="5">
        <f>H949-B950</f>
        <v>-14000</v>
      </c>
      <c r="I950" s="22">
        <f>+B950/M950</f>
        <v>6.666666666666667</v>
      </c>
      <c r="K950" s="77" t="s">
        <v>424</v>
      </c>
      <c r="L950">
        <v>24</v>
      </c>
      <c r="M950" s="2">
        <v>450</v>
      </c>
    </row>
    <row r="951" spans="1:13" ht="12.75">
      <c r="A951" s="12"/>
      <c r="B951" s="307">
        <v>3000</v>
      </c>
      <c r="C951" s="68" t="s">
        <v>53</v>
      </c>
      <c r="D951" s="68" t="s">
        <v>18</v>
      </c>
      <c r="E951" s="68" t="s">
        <v>38</v>
      </c>
      <c r="F951" s="323" t="s">
        <v>431</v>
      </c>
      <c r="G951" s="66" t="s">
        <v>183</v>
      </c>
      <c r="H951" s="5">
        <f>H950-B951</f>
        <v>-17000</v>
      </c>
      <c r="I951" s="22">
        <f>+B951/M951</f>
        <v>6.666666666666667</v>
      </c>
      <c r="K951" s="77" t="s">
        <v>424</v>
      </c>
      <c r="L951">
        <v>24</v>
      </c>
      <c r="M951" s="2">
        <v>450</v>
      </c>
    </row>
    <row r="952" spans="1:13" s="57" customFormat="1" ht="12.75">
      <c r="A952" s="11"/>
      <c r="B952" s="408">
        <f>SUM(B945:B951)</f>
        <v>17000</v>
      </c>
      <c r="C952" s="11" t="s">
        <v>53</v>
      </c>
      <c r="D952" s="11"/>
      <c r="E952" s="11"/>
      <c r="F952" s="319"/>
      <c r="G952" s="18"/>
      <c r="H952" s="55">
        <v>0</v>
      </c>
      <c r="I952" s="56">
        <f t="shared" si="45"/>
        <v>37.77777777777778</v>
      </c>
      <c r="M952" s="2">
        <v>450</v>
      </c>
    </row>
    <row r="953" spans="2:13" ht="12.75">
      <c r="B953" s="7"/>
      <c r="D953" s="12"/>
      <c r="H953" s="5">
        <f>H952-B953</f>
        <v>0</v>
      </c>
      <c r="I953" s="22">
        <f t="shared" si="45"/>
        <v>0</v>
      </c>
      <c r="M953" s="2">
        <v>450</v>
      </c>
    </row>
    <row r="954" spans="2:13" ht="12.75">
      <c r="B954" s="7"/>
      <c r="D954" s="12"/>
      <c r="H954" s="5">
        <f aca="true" t="shared" si="47" ref="H954:H959">H953-B954</f>
        <v>0</v>
      </c>
      <c r="I954" s="22">
        <f aca="true" t="shared" si="48" ref="I954:I959">+B954/M954</f>
        <v>0</v>
      </c>
      <c r="M954" s="2">
        <v>450</v>
      </c>
    </row>
    <row r="955" spans="1:13" s="64" customFormat="1" ht="12.75">
      <c r="A955" s="12"/>
      <c r="B955" s="307">
        <v>5000</v>
      </c>
      <c r="C955" s="12" t="s">
        <v>435</v>
      </c>
      <c r="D955" s="12" t="s">
        <v>416</v>
      </c>
      <c r="E955" s="12" t="s">
        <v>25</v>
      </c>
      <c r="F955" s="72" t="s">
        <v>437</v>
      </c>
      <c r="G955" s="29" t="s">
        <v>320</v>
      </c>
      <c r="H955" s="5">
        <f t="shared" si="47"/>
        <v>-5000</v>
      </c>
      <c r="I955" s="22">
        <f t="shared" si="48"/>
        <v>11.11111111111111</v>
      </c>
      <c r="J955" s="15"/>
      <c r="K955" s="15" t="s">
        <v>438</v>
      </c>
      <c r="L955" s="15"/>
      <c r="M955" s="2">
        <v>450</v>
      </c>
    </row>
    <row r="956" spans="1:13" s="64" customFormat="1" ht="12.75">
      <c r="A956" s="12"/>
      <c r="B956" s="410">
        <v>1500</v>
      </c>
      <c r="C956" s="98" t="s">
        <v>439</v>
      </c>
      <c r="D956" s="12" t="s">
        <v>416</v>
      </c>
      <c r="E956" s="98" t="s">
        <v>25</v>
      </c>
      <c r="F956" s="327" t="s">
        <v>440</v>
      </c>
      <c r="G956" s="99" t="s">
        <v>79</v>
      </c>
      <c r="H956" s="28">
        <f t="shared" si="47"/>
        <v>-6500</v>
      </c>
      <c r="I956" s="65">
        <f t="shared" si="48"/>
        <v>3.3333333333333335</v>
      </c>
      <c r="J956" s="15"/>
      <c r="K956" s="15" t="s">
        <v>441</v>
      </c>
      <c r="L956" s="15"/>
      <c r="M956" s="2">
        <v>450</v>
      </c>
    </row>
    <row r="957" spans="1:13" s="57" customFormat="1" ht="12.75">
      <c r="A957" s="11"/>
      <c r="B957" s="408">
        <f>SUM(B955:B956)</f>
        <v>6500</v>
      </c>
      <c r="C957" s="11"/>
      <c r="D957" s="11"/>
      <c r="E957" s="11" t="s">
        <v>25</v>
      </c>
      <c r="F957" s="319"/>
      <c r="G957" s="18"/>
      <c r="H957" s="55">
        <v>0</v>
      </c>
      <c r="I957" s="56">
        <f t="shared" si="48"/>
        <v>14.444444444444445</v>
      </c>
      <c r="M957" s="2">
        <v>450</v>
      </c>
    </row>
    <row r="958" spans="2:13" ht="12.75">
      <c r="B958" s="7"/>
      <c r="D958" s="12"/>
      <c r="H958" s="5">
        <f t="shared" si="47"/>
        <v>0</v>
      </c>
      <c r="I958" s="22">
        <f t="shared" si="48"/>
        <v>0</v>
      </c>
      <c r="M958" s="2">
        <v>450</v>
      </c>
    </row>
    <row r="959" spans="2:13" ht="12.75">
      <c r="B959" s="7"/>
      <c r="D959" s="12"/>
      <c r="H959" s="5">
        <f t="shared" si="47"/>
        <v>0</v>
      </c>
      <c r="I959" s="22">
        <f t="shared" si="48"/>
        <v>0</v>
      </c>
      <c r="M959" s="2">
        <v>450</v>
      </c>
    </row>
    <row r="960" spans="1:13" s="15" customFormat="1" ht="12.75">
      <c r="A960" s="12"/>
      <c r="B960" s="307">
        <v>30000</v>
      </c>
      <c r="C960" s="12" t="s">
        <v>276</v>
      </c>
      <c r="D960" s="12" t="s">
        <v>18</v>
      </c>
      <c r="E960" s="12" t="s">
        <v>238</v>
      </c>
      <c r="F960" s="72" t="s">
        <v>1301</v>
      </c>
      <c r="G960" s="29" t="s">
        <v>210</v>
      </c>
      <c r="H960" s="28">
        <f>H957-B960</f>
        <v>-30000</v>
      </c>
      <c r="I960" s="65">
        <f t="shared" si="45"/>
        <v>66.66666666666667</v>
      </c>
      <c r="K960" s="15" t="s">
        <v>1282</v>
      </c>
      <c r="L960" s="15">
        <v>14</v>
      </c>
      <c r="M960" s="2">
        <v>450</v>
      </c>
    </row>
    <row r="961" spans="1:13" s="57" customFormat="1" ht="12.75">
      <c r="A961" s="11"/>
      <c r="B961" s="408">
        <f>SUM(B960)</f>
        <v>30000</v>
      </c>
      <c r="C961" s="11"/>
      <c r="D961" s="11"/>
      <c r="E961" s="11" t="s">
        <v>238</v>
      </c>
      <c r="F961" s="319"/>
      <c r="G961" s="18"/>
      <c r="H961" s="55">
        <v>0</v>
      </c>
      <c r="I961" s="56">
        <f t="shared" si="45"/>
        <v>66.66666666666667</v>
      </c>
      <c r="M961" s="2">
        <v>450</v>
      </c>
    </row>
    <row r="962" spans="4:13" ht="12.75">
      <c r="D962" s="12"/>
      <c r="H962" s="5">
        <f>H961-B962</f>
        <v>0</v>
      </c>
      <c r="I962" s="22">
        <f t="shared" si="45"/>
        <v>0</v>
      </c>
      <c r="M962" s="2">
        <v>450</v>
      </c>
    </row>
    <row r="963" spans="4:13" ht="12.75">
      <c r="D963" s="12"/>
      <c r="H963" s="5">
        <f>H962-B963</f>
        <v>0</v>
      </c>
      <c r="I963" s="22">
        <f t="shared" si="45"/>
        <v>0</v>
      </c>
      <c r="M963" s="2">
        <v>450</v>
      </c>
    </row>
    <row r="964" spans="4:13" ht="12.75">
      <c r="D964" s="12"/>
      <c r="H964" s="5">
        <f>H963-B964</f>
        <v>0</v>
      </c>
      <c r="I964" s="22">
        <f t="shared" si="45"/>
        <v>0</v>
      </c>
      <c r="M964" s="2">
        <v>450</v>
      </c>
    </row>
    <row r="965" spans="1:13" ht="12.75">
      <c r="A965" s="12"/>
      <c r="B965" s="250">
        <v>180000</v>
      </c>
      <c r="C965" s="1" t="s">
        <v>1282</v>
      </c>
      <c r="D965" s="1" t="s">
        <v>416</v>
      </c>
      <c r="F965" s="323" t="s">
        <v>413</v>
      </c>
      <c r="G965" s="29" t="s">
        <v>79</v>
      </c>
      <c r="H965" s="5">
        <f>H964-B965</f>
        <v>-180000</v>
      </c>
      <c r="I965" s="22">
        <f t="shared" si="45"/>
        <v>400</v>
      </c>
      <c r="J965" s="15"/>
      <c r="K965" s="15"/>
      <c r="L965" s="15"/>
      <c r="M965" s="2">
        <v>450</v>
      </c>
    </row>
    <row r="966" spans="1:13" ht="12.75">
      <c r="A966" s="12"/>
      <c r="B966" s="250">
        <v>130000</v>
      </c>
      <c r="C966" s="1" t="s">
        <v>418</v>
      </c>
      <c r="D966" s="1" t="s">
        <v>416</v>
      </c>
      <c r="F966" s="323" t="s">
        <v>413</v>
      </c>
      <c r="G966" s="29" t="s">
        <v>79</v>
      </c>
      <c r="H966" s="5">
        <f>H965-B966</f>
        <v>-310000</v>
      </c>
      <c r="I966" s="22">
        <f>+B966/M966</f>
        <v>288.8888888888889</v>
      </c>
      <c r="J966" s="15"/>
      <c r="K966" s="15"/>
      <c r="L966" s="15"/>
      <c r="M966" s="2">
        <v>450</v>
      </c>
    </row>
    <row r="967" spans="1:13" ht="12.75">
      <c r="A967" s="11"/>
      <c r="B967" s="259">
        <f>SUM(B965:B966)</f>
        <v>310000</v>
      </c>
      <c r="C967" s="132" t="s">
        <v>434</v>
      </c>
      <c r="D967" s="11"/>
      <c r="E967" s="11"/>
      <c r="F967" s="328"/>
      <c r="G967" s="18"/>
      <c r="H967" s="55">
        <v>0</v>
      </c>
      <c r="I967" s="94">
        <f t="shared" si="45"/>
        <v>688.8888888888889</v>
      </c>
      <c r="J967" s="57"/>
      <c r="K967" s="57"/>
      <c r="L967" s="57"/>
      <c r="M967" s="2">
        <v>450</v>
      </c>
    </row>
    <row r="968" spans="4:13" ht="12.75">
      <c r="D968" s="12"/>
      <c r="H968" s="5">
        <f>H967-B968</f>
        <v>0</v>
      </c>
      <c r="I968" s="22">
        <f t="shared" si="45"/>
        <v>0</v>
      </c>
      <c r="M968" s="2">
        <v>450</v>
      </c>
    </row>
    <row r="969" spans="4:13" ht="12.75">
      <c r="D969" s="12"/>
      <c r="H969" s="5">
        <f>H968-B969</f>
        <v>0</v>
      </c>
      <c r="I969" s="22">
        <f t="shared" si="45"/>
        <v>0</v>
      </c>
      <c r="M969" s="2">
        <v>450</v>
      </c>
    </row>
    <row r="970" spans="4:13" ht="12.75">
      <c r="D970" s="12"/>
      <c r="H970" s="5">
        <f>H969-B970</f>
        <v>0</v>
      </c>
      <c r="I970" s="22">
        <f>+B950/M970</f>
        <v>6.666666666666667</v>
      </c>
      <c r="M970" s="2">
        <v>450</v>
      </c>
    </row>
    <row r="971" spans="4:13" ht="12.75">
      <c r="D971" s="12"/>
      <c r="H971" s="5">
        <f>H970-B971</f>
        <v>0</v>
      </c>
      <c r="I971" s="22">
        <f t="shared" si="45"/>
        <v>0</v>
      </c>
      <c r="M971" s="2">
        <v>450</v>
      </c>
    </row>
    <row r="972" spans="1:13" ht="13.5" thickBot="1">
      <c r="A972" s="38"/>
      <c r="B972" s="39">
        <f>+B1081+B1131+B1250+B1280+B1333+B1358+B1369+B1378+B1391+B1373</f>
        <v>2390655</v>
      </c>
      <c r="C972" s="41"/>
      <c r="D972" s="100" t="s">
        <v>442</v>
      </c>
      <c r="E972" s="38"/>
      <c r="F972" s="329"/>
      <c r="G972" s="43"/>
      <c r="H972" s="44"/>
      <c r="I972" s="45">
        <f t="shared" si="45"/>
        <v>5312.566666666667</v>
      </c>
      <c r="J972" s="46"/>
      <c r="K972" s="46"/>
      <c r="L972" s="46"/>
      <c r="M972" s="2">
        <v>450</v>
      </c>
    </row>
    <row r="973" spans="2:13" ht="12.75">
      <c r="B973" s="28"/>
      <c r="D973" s="12"/>
      <c r="G973" s="66"/>
      <c r="H973" s="5">
        <f>H972-B973</f>
        <v>0</v>
      </c>
      <c r="I973" s="22">
        <f t="shared" si="45"/>
        <v>0</v>
      </c>
      <c r="M973" s="2">
        <v>450</v>
      </c>
    </row>
    <row r="974" spans="2:13" ht="12.75">
      <c r="B974" s="67"/>
      <c r="C974" s="68"/>
      <c r="D974" s="12"/>
      <c r="E974" s="68"/>
      <c r="G974" s="66"/>
      <c r="H974" s="5">
        <f>H973-B974</f>
        <v>0</v>
      </c>
      <c r="I974" s="22">
        <f t="shared" si="45"/>
        <v>0</v>
      </c>
      <c r="M974" s="2">
        <v>450</v>
      </c>
    </row>
    <row r="975" spans="2:13" ht="12.75">
      <c r="B975" s="415">
        <v>2500</v>
      </c>
      <c r="C975" s="1" t="s">
        <v>29</v>
      </c>
      <c r="D975" s="12" t="s">
        <v>442</v>
      </c>
      <c r="E975" s="1" t="s">
        <v>443</v>
      </c>
      <c r="F975" s="47" t="s">
        <v>444</v>
      </c>
      <c r="G975" s="27" t="s">
        <v>368</v>
      </c>
      <c r="H975" s="5">
        <f aca="true" t="shared" si="49" ref="H975:H1038">H974-B975</f>
        <v>-2500</v>
      </c>
      <c r="I975" s="22">
        <f t="shared" si="45"/>
        <v>5.555555555555555</v>
      </c>
      <c r="K975" t="s">
        <v>29</v>
      </c>
      <c r="M975" s="2">
        <v>450</v>
      </c>
    </row>
    <row r="976" spans="2:13" ht="12.75">
      <c r="B976" s="415">
        <v>2500</v>
      </c>
      <c r="C976" s="1" t="s">
        <v>29</v>
      </c>
      <c r="D976" s="12" t="s">
        <v>442</v>
      </c>
      <c r="E976" s="1" t="s">
        <v>443</v>
      </c>
      <c r="F976" s="47" t="s">
        <v>445</v>
      </c>
      <c r="G976" s="27" t="s">
        <v>50</v>
      </c>
      <c r="H976" s="5">
        <f t="shared" si="49"/>
        <v>-5000</v>
      </c>
      <c r="I976" s="22">
        <f t="shared" si="45"/>
        <v>5.555555555555555</v>
      </c>
      <c r="K976" t="s">
        <v>29</v>
      </c>
      <c r="M976" s="2">
        <v>450</v>
      </c>
    </row>
    <row r="977" spans="1:13" s="15" customFormat="1" ht="12.75">
      <c r="A977" s="1"/>
      <c r="B977" s="415">
        <v>2500</v>
      </c>
      <c r="C977" s="1" t="s">
        <v>29</v>
      </c>
      <c r="D977" s="12" t="s">
        <v>442</v>
      </c>
      <c r="E977" s="1" t="s">
        <v>443</v>
      </c>
      <c r="F977" s="47" t="s">
        <v>446</v>
      </c>
      <c r="G977" s="27" t="s">
        <v>32</v>
      </c>
      <c r="H977" s="5">
        <f t="shared" si="49"/>
        <v>-7500</v>
      </c>
      <c r="I977" s="22">
        <f t="shared" si="45"/>
        <v>5.555555555555555</v>
      </c>
      <c r="J977"/>
      <c r="K977" t="s">
        <v>29</v>
      </c>
      <c r="L977"/>
      <c r="M977" s="2">
        <v>450</v>
      </c>
    </row>
    <row r="978" spans="2:13" ht="12.75">
      <c r="B978" s="415">
        <v>2500</v>
      </c>
      <c r="C978" s="1" t="s">
        <v>29</v>
      </c>
      <c r="D978" s="12" t="s">
        <v>442</v>
      </c>
      <c r="E978" s="1" t="s">
        <v>443</v>
      </c>
      <c r="F978" s="47" t="s">
        <v>447</v>
      </c>
      <c r="G978" s="27" t="s">
        <v>34</v>
      </c>
      <c r="H978" s="5">
        <f t="shared" si="49"/>
        <v>-10000</v>
      </c>
      <c r="I978" s="22">
        <f t="shared" si="45"/>
        <v>5.555555555555555</v>
      </c>
      <c r="K978" t="s">
        <v>29</v>
      </c>
      <c r="M978" s="2">
        <v>450</v>
      </c>
    </row>
    <row r="979" spans="2:13" ht="12.75">
      <c r="B979" s="415">
        <v>2500</v>
      </c>
      <c r="C979" s="1" t="s">
        <v>29</v>
      </c>
      <c r="D979" s="12" t="s">
        <v>442</v>
      </c>
      <c r="E979" s="1" t="s">
        <v>443</v>
      </c>
      <c r="F979" s="47" t="s">
        <v>448</v>
      </c>
      <c r="G979" s="27" t="s">
        <v>36</v>
      </c>
      <c r="H979" s="5">
        <f t="shared" si="49"/>
        <v>-12500</v>
      </c>
      <c r="I979" s="22">
        <f t="shared" si="45"/>
        <v>5.555555555555555</v>
      </c>
      <c r="K979" t="s">
        <v>29</v>
      </c>
      <c r="M979" s="2">
        <v>450</v>
      </c>
    </row>
    <row r="980" spans="2:13" ht="12.75">
      <c r="B980" s="415">
        <v>2500</v>
      </c>
      <c r="C980" s="1" t="s">
        <v>29</v>
      </c>
      <c r="D980" s="1" t="s">
        <v>442</v>
      </c>
      <c r="E980" s="1" t="s">
        <v>443</v>
      </c>
      <c r="F980" s="47" t="s">
        <v>449</v>
      </c>
      <c r="G980" s="27" t="s">
        <v>103</v>
      </c>
      <c r="H980" s="5">
        <f t="shared" si="49"/>
        <v>-15000</v>
      </c>
      <c r="I980" s="22">
        <f t="shared" si="45"/>
        <v>5.555555555555555</v>
      </c>
      <c r="K980" t="s">
        <v>29</v>
      </c>
      <c r="M980" s="2">
        <v>450</v>
      </c>
    </row>
    <row r="981" spans="2:14" ht="12.75">
      <c r="B981" s="415">
        <v>2500</v>
      </c>
      <c r="C981" s="1" t="s">
        <v>29</v>
      </c>
      <c r="D981" s="1" t="s">
        <v>442</v>
      </c>
      <c r="E981" s="1" t="s">
        <v>443</v>
      </c>
      <c r="F981" s="47" t="s">
        <v>450</v>
      </c>
      <c r="G981" s="27" t="s">
        <v>337</v>
      </c>
      <c r="H981" s="5">
        <f t="shared" si="49"/>
        <v>-17500</v>
      </c>
      <c r="I981" s="22">
        <f t="shared" si="45"/>
        <v>5.555555555555555</v>
      </c>
      <c r="K981" t="s">
        <v>29</v>
      </c>
      <c r="M981" s="2">
        <v>450</v>
      </c>
      <c r="N981" s="73"/>
    </row>
    <row r="982" spans="2:13" ht="12.75">
      <c r="B982" s="415">
        <v>2500</v>
      </c>
      <c r="C982" s="1" t="s">
        <v>29</v>
      </c>
      <c r="D982" s="1" t="s">
        <v>442</v>
      </c>
      <c r="E982" s="1" t="s">
        <v>443</v>
      </c>
      <c r="F982" s="47" t="s">
        <v>451</v>
      </c>
      <c r="G982" s="27" t="s">
        <v>79</v>
      </c>
      <c r="H982" s="5">
        <f t="shared" si="49"/>
        <v>-20000</v>
      </c>
      <c r="I982" s="22">
        <f t="shared" si="45"/>
        <v>5.555555555555555</v>
      </c>
      <c r="K982" t="s">
        <v>29</v>
      </c>
      <c r="M982" s="2">
        <v>450</v>
      </c>
    </row>
    <row r="983" spans="2:13" ht="12.75">
      <c r="B983" s="415">
        <v>2500</v>
      </c>
      <c r="C983" s="1" t="s">
        <v>29</v>
      </c>
      <c r="D983" s="1" t="s">
        <v>442</v>
      </c>
      <c r="E983" s="1" t="s">
        <v>443</v>
      </c>
      <c r="F983" s="47" t="s">
        <v>452</v>
      </c>
      <c r="G983" s="27" t="s">
        <v>81</v>
      </c>
      <c r="H983" s="5">
        <f t="shared" si="49"/>
        <v>-22500</v>
      </c>
      <c r="I983" s="22">
        <f t="shared" si="45"/>
        <v>5.555555555555555</v>
      </c>
      <c r="K983" t="s">
        <v>29</v>
      </c>
      <c r="M983" s="2">
        <v>450</v>
      </c>
    </row>
    <row r="984" spans="2:13" ht="12.75">
      <c r="B984" s="415">
        <v>2500</v>
      </c>
      <c r="C984" s="1" t="s">
        <v>29</v>
      </c>
      <c r="D984" s="1" t="s">
        <v>442</v>
      </c>
      <c r="E984" s="1" t="s">
        <v>443</v>
      </c>
      <c r="F984" s="47" t="s">
        <v>453</v>
      </c>
      <c r="G984" s="27" t="s">
        <v>83</v>
      </c>
      <c r="H984" s="5">
        <f t="shared" si="49"/>
        <v>-25000</v>
      </c>
      <c r="I984" s="22">
        <f t="shared" si="45"/>
        <v>5.555555555555555</v>
      </c>
      <c r="K984" t="s">
        <v>29</v>
      </c>
      <c r="M984" s="2">
        <v>450</v>
      </c>
    </row>
    <row r="985" spans="2:13" ht="12.75">
      <c r="B985" s="415">
        <v>2500</v>
      </c>
      <c r="C985" s="1" t="s">
        <v>29</v>
      </c>
      <c r="D985" s="1" t="s">
        <v>442</v>
      </c>
      <c r="E985" s="1" t="s">
        <v>443</v>
      </c>
      <c r="F985" s="47" t="s">
        <v>454</v>
      </c>
      <c r="G985" s="27" t="s">
        <v>85</v>
      </c>
      <c r="H985" s="5">
        <f t="shared" si="49"/>
        <v>-27500</v>
      </c>
      <c r="I985" s="22">
        <f t="shared" si="45"/>
        <v>5.555555555555555</v>
      </c>
      <c r="K985" t="s">
        <v>29</v>
      </c>
      <c r="M985" s="2">
        <v>450</v>
      </c>
    </row>
    <row r="986" spans="2:13" ht="12.75">
      <c r="B986" s="415">
        <v>2500</v>
      </c>
      <c r="C986" s="1" t="s">
        <v>29</v>
      </c>
      <c r="D986" s="1" t="s">
        <v>442</v>
      </c>
      <c r="E986" s="1" t="s">
        <v>443</v>
      </c>
      <c r="F986" s="47" t="s">
        <v>455</v>
      </c>
      <c r="G986" s="27" t="s">
        <v>87</v>
      </c>
      <c r="H986" s="5">
        <f t="shared" si="49"/>
        <v>-30000</v>
      </c>
      <c r="I986" s="22">
        <f t="shared" si="45"/>
        <v>5.555555555555555</v>
      </c>
      <c r="K986" t="s">
        <v>29</v>
      </c>
      <c r="M986" s="2">
        <v>450</v>
      </c>
    </row>
    <row r="987" spans="2:13" ht="12.75">
      <c r="B987" s="415">
        <v>2500</v>
      </c>
      <c r="C987" s="1" t="s">
        <v>29</v>
      </c>
      <c r="D987" s="1" t="s">
        <v>442</v>
      </c>
      <c r="E987" s="1" t="s">
        <v>443</v>
      </c>
      <c r="F987" s="47" t="s">
        <v>456</v>
      </c>
      <c r="G987" s="27" t="s">
        <v>115</v>
      </c>
      <c r="H987" s="5">
        <f t="shared" si="49"/>
        <v>-32500</v>
      </c>
      <c r="I987" s="22">
        <f t="shared" si="45"/>
        <v>5.555555555555555</v>
      </c>
      <c r="K987" t="s">
        <v>29</v>
      </c>
      <c r="M987" s="2">
        <v>450</v>
      </c>
    </row>
    <row r="988" spans="2:13" ht="12.75">
      <c r="B988" s="415">
        <v>2500</v>
      </c>
      <c r="C988" s="1" t="s">
        <v>29</v>
      </c>
      <c r="D988" s="1" t="s">
        <v>442</v>
      </c>
      <c r="E988" s="1" t="s">
        <v>443</v>
      </c>
      <c r="F988" s="47" t="s">
        <v>457</v>
      </c>
      <c r="G988" s="27" t="s">
        <v>117</v>
      </c>
      <c r="H988" s="5">
        <f t="shared" si="49"/>
        <v>-35000</v>
      </c>
      <c r="I988" s="22">
        <f t="shared" si="45"/>
        <v>5.555555555555555</v>
      </c>
      <c r="K988" t="s">
        <v>29</v>
      </c>
      <c r="M988" s="2">
        <v>450</v>
      </c>
    </row>
    <row r="989" spans="2:13" ht="12.75">
      <c r="B989" s="415">
        <v>2500</v>
      </c>
      <c r="C989" s="1" t="s">
        <v>29</v>
      </c>
      <c r="D989" s="1" t="s">
        <v>442</v>
      </c>
      <c r="E989" s="1" t="s">
        <v>443</v>
      </c>
      <c r="F989" s="47" t="s">
        <v>458</v>
      </c>
      <c r="G989" s="27" t="s">
        <v>119</v>
      </c>
      <c r="H989" s="5">
        <f t="shared" si="49"/>
        <v>-37500</v>
      </c>
      <c r="I989" s="22">
        <f t="shared" si="45"/>
        <v>5.555555555555555</v>
      </c>
      <c r="K989" t="s">
        <v>29</v>
      </c>
      <c r="M989" s="2">
        <v>450</v>
      </c>
    </row>
    <row r="990" spans="2:13" ht="12.75">
      <c r="B990" s="415">
        <v>2500</v>
      </c>
      <c r="C990" s="1" t="s">
        <v>29</v>
      </c>
      <c r="D990" s="1" t="s">
        <v>442</v>
      </c>
      <c r="E990" s="1" t="s">
        <v>443</v>
      </c>
      <c r="F990" s="47" t="s">
        <v>459</v>
      </c>
      <c r="G990" s="27" t="s">
        <v>121</v>
      </c>
      <c r="H990" s="5">
        <f t="shared" si="49"/>
        <v>-40000</v>
      </c>
      <c r="I990" s="22">
        <f t="shared" si="45"/>
        <v>5.555555555555555</v>
      </c>
      <c r="K990" t="s">
        <v>29</v>
      </c>
      <c r="M990" s="2">
        <v>450</v>
      </c>
    </row>
    <row r="991" spans="2:13" ht="12.75">
      <c r="B991" s="415">
        <v>2500</v>
      </c>
      <c r="C991" s="1" t="s">
        <v>29</v>
      </c>
      <c r="D991" s="1" t="s">
        <v>442</v>
      </c>
      <c r="E991" s="1" t="s">
        <v>443</v>
      </c>
      <c r="F991" s="47" t="s">
        <v>460</v>
      </c>
      <c r="G991" s="27" t="s">
        <v>123</v>
      </c>
      <c r="H991" s="5">
        <f t="shared" si="49"/>
        <v>-42500</v>
      </c>
      <c r="I991" s="22">
        <f t="shared" si="45"/>
        <v>5.555555555555555</v>
      </c>
      <c r="K991" t="s">
        <v>29</v>
      </c>
      <c r="M991" s="2">
        <v>450</v>
      </c>
    </row>
    <row r="992" spans="2:13" ht="12.75">
      <c r="B992" s="415">
        <v>2500</v>
      </c>
      <c r="C992" s="1" t="s">
        <v>29</v>
      </c>
      <c r="D992" s="1" t="s">
        <v>442</v>
      </c>
      <c r="E992" s="1" t="s">
        <v>443</v>
      </c>
      <c r="F992" s="47" t="s">
        <v>461</v>
      </c>
      <c r="G992" s="27" t="s">
        <v>181</v>
      </c>
      <c r="H992" s="5">
        <f t="shared" si="49"/>
        <v>-45000</v>
      </c>
      <c r="I992" s="22">
        <f t="shared" si="45"/>
        <v>5.555555555555555</v>
      </c>
      <c r="K992" t="s">
        <v>29</v>
      </c>
      <c r="M992" s="2">
        <v>450</v>
      </c>
    </row>
    <row r="993" spans="2:13" ht="12.75">
      <c r="B993" s="415">
        <v>2500</v>
      </c>
      <c r="C993" s="1" t="s">
        <v>29</v>
      </c>
      <c r="D993" s="1" t="s">
        <v>442</v>
      </c>
      <c r="E993" s="1" t="s">
        <v>443</v>
      </c>
      <c r="F993" s="47" t="s">
        <v>462</v>
      </c>
      <c r="G993" s="27" t="s">
        <v>183</v>
      </c>
      <c r="H993" s="5">
        <f t="shared" si="49"/>
        <v>-47500</v>
      </c>
      <c r="I993" s="22">
        <f t="shared" si="45"/>
        <v>5.555555555555555</v>
      </c>
      <c r="K993" t="s">
        <v>29</v>
      </c>
      <c r="M993" s="2">
        <v>450</v>
      </c>
    </row>
    <row r="994" spans="2:13" ht="12.75">
      <c r="B994" s="415">
        <v>2500</v>
      </c>
      <c r="C994" s="1" t="s">
        <v>29</v>
      </c>
      <c r="D994" s="1" t="s">
        <v>442</v>
      </c>
      <c r="E994" s="1" t="s">
        <v>443</v>
      </c>
      <c r="F994" s="47" t="s">
        <v>463</v>
      </c>
      <c r="G994" s="27" t="s">
        <v>185</v>
      </c>
      <c r="H994" s="5">
        <f t="shared" si="49"/>
        <v>-50000</v>
      </c>
      <c r="I994" s="22">
        <f t="shared" si="45"/>
        <v>5.555555555555555</v>
      </c>
      <c r="K994" t="s">
        <v>29</v>
      </c>
      <c r="M994" s="2">
        <v>450</v>
      </c>
    </row>
    <row r="995" spans="2:13" ht="12.75">
      <c r="B995" s="415">
        <v>2500</v>
      </c>
      <c r="C995" s="1" t="s">
        <v>29</v>
      </c>
      <c r="D995" s="1" t="s">
        <v>442</v>
      </c>
      <c r="E995" s="1" t="s">
        <v>443</v>
      </c>
      <c r="F995" s="47" t="s">
        <v>464</v>
      </c>
      <c r="G995" s="27" t="s">
        <v>187</v>
      </c>
      <c r="H995" s="5">
        <f t="shared" si="49"/>
        <v>-52500</v>
      </c>
      <c r="I995" s="22">
        <f t="shared" si="45"/>
        <v>5.555555555555555</v>
      </c>
      <c r="K995" t="s">
        <v>29</v>
      </c>
      <c r="M995" s="2">
        <v>450</v>
      </c>
    </row>
    <row r="996" spans="2:13" ht="12.75">
      <c r="B996" s="415">
        <v>5500</v>
      </c>
      <c r="C996" s="1" t="s">
        <v>29</v>
      </c>
      <c r="D996" s="1" t="s">
        <v>442</v>
      </c>
      <c r="E996" s="1" t="s">
        <v>443</v>
      </c>
      <c r="F996" s="47" t="s">
        <v>465</v>
      </c>
      <c r="G996" s="27" t="s">
        <v>208</v>
      </c>
      <c r="H996" s="5">
        <f t="shared" si="49"/>
        <v>-58000</v>
      </c>
      <c r="I996" s="22">
        <f t="shared" si="45"/>
        <v>12.222222222222221</v>
      </c>
      <c r="K996" t="s">
        <v>29</v>
      </c>
      <c r="M996" s="2">
        <v>450</v>
      </c>
    </row>
    <row r="997" spans="2:13" ht="12.75">
      <c r="B997" s="415">
        <v>3000</v>
      </c>
      <c r="C997" s="1" t="s">
        <v>29</v>
      </c>
      <c r="D997" s="1" t="s">
        <v>442</v>
      </c>
      <c r="E997" s="1" t="s">
        <v>443</v>
      </c>
      <c r="F997" s="47" t="s">
        <v>466</v>
      </c>
      <c r="G997" s="27" t="s">
        <v>210</v>
      </c>
      <c r="H997" s="5">
        <f t="shared" si="49"/>
        <v>-61000</v>
      </c>
      <c r="I997" s="22">
        <f t="shared" si="45"/>
        <v>6.666666666666667</v>
      </c>
      <c r="K997" t="s">
        <v>29</v>
      </c>
      <c r="M997" s="2">
        <v>450</v>
      </c>
    </row>
    <row r="998" spans="2:13" ht="12.75">
      <c r="B998" s="415">
        <v>2500</v>
      </c>
      <c r="C998" s="1" t="s">
        <v>29</v>
      </c>
      <c r="D998" s="1" t="s">
        <v>442</v>
      </c>
      <c r="E998" s="1" t="s">
        <v>443</v>
      </c>
      <c r="F998" s="47" t="s">
        <v>467</v>
      </c>
      <c r="G998" s="27" t="s">
        <v>212</v>
      </c>
      <c r="H998" s="5">
        <f t="shared" si="49"/>
        <v>-63500</v>
      </c>
      <c r="I998" s="22">
        <f t="shared" si="45"/>
        <v>5.555555555555555</v>
      </c>
      <c r="K998" t="s">
        <v>29</v>
      </c>
      <c r="M998" s="2">
        <v>450</v>
      </c>
    </row>
    <row r="999" spans="2:13" ht="12.75">
      <c r="B999" s="415">
        <v>2500</v>
      </c>
      <c r="C999" s="1" t="s">
        <v>29</v>
      </c>
      <c r="D999" s="1" t="s">
        <v>442</v>
      </c>
      <c r="E999" s="1" t="s">
        <v>443</v>
      </c>
      <c r="F999" s="47" t="s">
        <v>468</v>
      </c>
      <c r="G999" s="27" t="s">
        <v>214</v>
      </c>
      <c r="H999" s="5">
        <f t="shared" si="49"/>
        <v>-66000</v>
      </c>
      <c r="I999" s="22">
        <f t="shared" si="45"/>
        <v>5.555555555555555</v>
      </c>
      <c r="K999" t="s">
        <v>29</v>
      </c>
      <c r="M999" s="2">
        <v>450</v>
      </c>
    </row>
    <row r="1000" spans="2:13" ht="12.75">
      <c r="B1000" s="415">
        <v>2500</v>
      </c>
      <c r="C1000" s="1" t="s">
        <v>29</v>
      </c>
      <c r="D1000" s="1" t="s">
        <v>442</v>
      </c>
      <c r="E1000" s="1" t="s">
        <v>443</v>
      </c>
      <c r="F1000" s="47" t="s">
        <v>469</v>
      </c>
      <c r="G1000" s="27" t="s">
        <v>318</v>
      </c>
      <c r="H1000" s="5">
        <f t="shared" si="49"/>
        <v>-68500</v>
      </c>
      <c r="I1000" s="22">
        <f t="shared" si="45"/>
        <v>5.555555555555555</v>
      </c>
      <c r="K1000" t="s">
        <v>29</v>
      </c>
      <c r="M1000" s="2">
        <v>450</v>
      </c>
    </row>
    <row r="1001" spans="2:13" ht="12.75">
      <c r="B1001" s="415">
        <v>2500</v>
      </c>
      <c r="C1001" s="1" t="s">
        <v>29</v>
      </c>
      <c r="D1001" s="1" t="s">
        <v>442</v>
      </c>
      <c r="E1001" s="1" t="s">
        <v>443</v>
      </c>
      <c r="F1001" s="47" t="s">
        <v>470</v>
      </c>
      <c r="G1001" s="27" t="s">
        <v>320</v>
      </c>
      <c r="H1001" s="5">
        <f t="shared" si="49"/>
        <v>-71000</v>
      </c>
      <c r="I1001" s="22">
        <f t="shared" si="45"/>
        <v>5.555555555555555</v>
      </c>
      <c r="K1001" t="s">
        <v>29</v>
      </c>
      <c r="M1001" s="2">
        <v>450</v>
      </c>
    </row>
    <row r="1002" spans="2:13" ht="12.75">
      <c r="B1002" s="415">
        <v>7500</v>
      </c>
      <c r="C1002" s="1" t="s">
        <v>29</v>
      </c>
      <c r="D1002" s="12" t="s">
        <v>442</v>
      </c>
      <c r="E1002" s="1" t="s">
        <v>471</v>
      </c>
      <c r="F1002" s="47" t="s">
        <v>472</v>
      </c>
      <c r="G1002" s="27" t="s">
        <v>368</v>
      </c>
      <c r="H1002" s="5">
        <f t="shared" si="49"/>
        <v>-78500</v>
      </c>
      <c r="I1002" s="22">
        <f t="shared" si="45"/>
        <v>16.666666666666668</v>
      </c>
      <c r="K1002" t="s">
        <v>29</v>
      </c>
      <c r="M1002" s="2">
        <v>450</v>
      </c>
    </row>
    <row r="1003" spans="2:13" ht="12.75">
      <c r="B1003" s="415">
        <v>5000</v>
      </c>
      <c r="C1003" s="1" t="s">
        <v>29</v>
      </c>
      <c r="D1003" s="12" t="s">
        <v>442</v>
      </c>
      <c r="E1003" s="1" t="s">
        <v>471</v>
      </c>
      <c r="F1003" s="47" t="s">
        <v>473</v>
      </c>
      <c r="G1003" s="27" t="s">
        <v>50</v>
      </c>
      <c r="H1003" s="5">
        <f t="shared" si="49"/>
        <v>-83500</v>
      </c>
      <c r="I1003" s="22">
        <f t="shared" si="45"/>
        <v>11.11111111111111</v>
      </c>
      <c r="K1003" t="s">
        <v>29</v>
      </c>
      <c r="M1003" s="2">
        <v>450</v>
      </c>
    </row>
    <row r="1004" spans="2:13" ht="12.75">
      <c r="B1004" s="415">
        <v>5000</v>
      </c>
      <c r="C1004" s="1" t="s">
        <v>29</v>
      </c>
      <c r="D1004" s="12" t="s">
        <v>442</v>
      </c>
      <c r="E1004" s="1" t="s">
        <v>471</v>
      </c>
      <c r="F1004" s="47" t="s">
        <v>474</v>
      </c>
      <c r="G1004" s="27" t="s">
        <v>32</v>
      </c>
      <c r="H1004" s="5">
        <f t="shared" si="49"/>
        <v>-88500</v>
      </c>
      <c r="I1004" s="22">
        <f aca="true" t="shared" si="50" ref="I1004:I1067">+B1004/M1004</f>
        <v>11.11111111111111</v>
      </c>
      <c r="K1004" t="s">
        <v>29</v>
      </c>
      <c r="M1004" s="2">
        <v>450</v>
      </c>
    </row>
    <row r="1005" spans="2:13" ht="12.75">
      <c r="B1005" s="415">
        <v>6000</v>
      </c>
      <c r="C1005" s="1" t="s">
        <v>29</v>
      </c>
      <c r="D1005" s="12" t="s">
        <v>442</v>
      </c>
      <c r="E1005" s="1" t="s">
        <v>471</v>
      </c>
      <c r="F1005" s="47" t="s">
        <v>475</v>
      </c>
      <c r="G1005" s="27" t="s">
        <v>34</v>
      </c>
      <c r="H1005" s="5">
        <f t="shared" si="49"/>
        <v>-94500</v>
      </c>
      <c r="I1005" s="22">
        <f t="shared" si="50"/>
        <v>13.333333333333334</v>
      </c>
      <c r="K1005" t="s">
        <v>29</v>
      </c>
      <c r="M1005" s="2">
        <v>450</v>
      </c>
    </row>
    <row r="1006" spans="2:13" ht="12.75">
      <c r="B1006" s="415">
        <v>3000</v>
      </c>
      <c r="C1006" s="1" t="s">
        <v>29</v>
      </c>
      <c r="D1006" s="1" t="s">
        <v>442</v>
      </c>
      <c r="E1006" s="1" t="s">
        <v>471</v>
      </c>
      <c r="F1006" s="47" t="s">
        <v>476</v>
      </c>
      <c r="G1006" s="27" t="s">
        <v>36</v>
      </c>
      <c r="H1006" s="5">
        <f t="shared" si="49"/>
        <v>-97500</v>
      </c>
      <c r="I1006" s="22">
        <f t="shared" si="50"/>
        <v>6.666666666666667</v>
      </c>
      <c r="K1006" t="s">
        <v>29</v>
      </c>
      <c r="M1006" s="2">
        <v>450</v>
      </c>
    </row>
    <row r="1007" spans="2:13" ht="12.75">
      <c r="B1007" s="415">
        <v>6000</v>
      </c>
      <c r="C1007" s="1" t="s">
        <v>29</v>
      </c>
      <c r="D1007" s="1" t="s">
        <v>442</v>
      </c>
      <c r="E1007" s="1" t="s">
        <v>471</v>
      </c>
      <c r="F1007" s="47" t="s">
        <v>477</v>
      </c>
      <c r="G1007" s="27" t="s">
        <v>337</v>
      </c>
      <c r="H1007" s="5">
        <f t="shared" si="49"/>
        <v>-103500</v>
      </c>
      <c r="I1007" s="22">
        <f t="shared" si="50"/>
        <v>13.333333333333334</v>
      </c>
      <c r="K1007" t="s">
        <v>29</v>
      </c>
      <c r="M1007" s="2">
        <v>450</v>
      </c>
    </row>
    <row r="1008" spans="2:13" ht="12.75">
      <c r="B1008" s="415">
        <v>6000</v>
      </c>
      <c r="C1008" s="1" t="s">
        <v>29</v>
      </c>
      <c r="D1008" s="1" t="s">
        <v>442</v>
      </c>
      <c r="E1008" s="1" t="s">
        <v>471</v>
      </c>
      <c r="F1008" s="47" t="s">
        <v>478</v>
      </c>
      <c r="G1008" s="27" t="s">
        <v>79</v>
      </c>
      <c r="H1008" s="5">
        <f t="shared" si="49"/>
        <v>-109500</v>
      </c>
      <c r="I1008" s="22">
        <f t="shared" si="50"/>
        <v>13.333333333333334</v>
      </c>
      <c r="K1008" t="s">
        <v>29</v>
      </c>
      <c r="M1008" s="2">
        <v>450</v>
      </c>
    </row>
    <row r="1009" spans="2:13" ht="12.75">
      <c r="B1009" s="415">
        <v>6000</v>
      </c>
      <c r="C1009" s="1" t="s">
        <v>29</v>
      </c>
      <c r="D1009" s="1" t="s">
        <v>442</v>
      </c>
      <c r="E1009" s="1" t="s">
        <v>471</v>
      </c>
      <c r="F1009" s="47" t="s">
        <v>479</v>
      </c>
      <c r="G1009" s="27" t="s">
        <v>81</v>
      </c>
      <c r="H1009" s="5">
        <f t="shared" si="49"/>
        <v>-115500</v>
      </c>
      <c r="I1009" s="22">
        <f t="shared" si="50"/>
        <v>13.333333333333334</v>
      </c>
      <c r="K1009" t="s">
        <v>29</v>
      </c>
      <c r="M1009" s="2">
        <v>450</v>
      </c>
    </row>
    <row r="1010" spans="2:13" ht="12.75">
      <c r="B1010" s="416">
        <v>11000</v>
      </c>
      <c r="C1010" s="12" t="s">
        <v>29</v>
      </c>
      <c r="D1010" s="1" t="s">
        <v>442</v>
      </c>
      <c r="E1010" s="1" t="s">
        <v>471</v>
      </c>
      <c r="F1010" s="47" t="s">
        <v>480</v>
      </c>
      <c r="G1010" s="27" t="s">
        <v>83</v>
      </c>
      <c r="H1010" s="5">
        <f t="shared" si="49"/>
        <v>-126500</v>
      </c>
      <c r="I1010" s="22">
        <f t="shared" si="50"/>
        <v>24.444444444444443</v>
      </c>
      <c r="K1010" t="s">
        <v>29</v>
      </c>
      <c r="M1010" s="2">
        <v>450</v>
      </c>
    </row>
    <row r="1011" spans="2:13" ht="12.75">
      <c r="B1011" s="415">
        <v>3000</v>
      </c>
      <c r="C1011" s="1" t="s">
        <v>29</v>
      </c>
      <c r="D1011" s="1" t="s">
        <v>442</v>
      </c>
      <c r="E1011" s="1" t="s">
        <v>471</v>
      </c>
      <c r="F1011" s="47" t="s">
        <v>481</v>
      </c>
      <c r="G1011" s="27" t="s">
        <v>85</v>
      </c>
      <c r="H1011" s="5">
        <f t="shared" si="49"/>
        <v>-129500</v>
      </c>
      <c r="I1011" s="22">
        <f t="shared" si="50"/>
        <v>6.666666666666667</v>
      </c>
      <c r="K1011" t="s">
        <v>29</v>
      </c>
      <c r="M1011" s="2">
        <v>450</v>
      </c>
    </row>
    <row r="1012" spans="2:13" ht="12.75">
      <c r="B1012" s="415">
        <v>3000</v>
      </c>
      <c r="C1012" s="1" t="s">
        <v>29</v>
      </c>
      <c r="D1012" s="1" t="s">
        <v>442</v>
      </c>
      <c r="E1012" s="1" t="s">
        <v>471</v>
      </c>
      <c r="F1012" s="47" t="s">
        <v>482</v>
      </c>
      <c r="G1012" s="27" t="s">
        <v>115</v>
      </c>
      <c r="H1012" s="5">
        <f t="shared" si="49"/>
        <v>-132500</v>
      </c>
      <c r="I1012" s="22">
        <f t="shared" si="50"/>
        <v>6.666666666666667</v>
      </c>
      <c r="K1012" t="s">
        <v>29</v>
      </c>
      <c r="M1012" s="2">
        <v>450</v>
      </c>
    </row>
    <row r="1013" spans="2:13" ht="12.75">
      <c r="B1013" s="415">
        <v>3000</v>
      </c>
      <c r="C1013" s="1" t="s">
        <v>29</v>
      </c>
      <c r="D1013" s="1" t="s">
        <v>442</v>
      </c>
      <c r="E1013" s="1" t="s">
        <v>471</v>
      </c>
      <c r="F1013" s="47" t="s">
        <v>483</v>
      </c>
      <c r="G1013" s="27" t="s">
        <v>117</v>
      </c>
      <c r="H1013" s="5">
        <f t="shared" si="49"/>
        <v>-135500</v>
      </c>
      <c r="I1013" s="22">
        <f t="shared" si="50"/>
        <v>6.666666666666667</v>
      </c>
      <c r="K1013" t="s">
        <v>29</v>
      </c>
      <c r="M1013" s="2">
        <v>450</v>
      </c>
    </row>
    <row r="1014" spans="2:13" ht="12.75">
      <c r="B1014" s="415">
        <v>6000</v>
      </c>
      <c r="C1014" s="1" t="s">
        <v>29</v>
      </c>
      <c r="D1014" s="1" t="s">
        <v>442</v>
      </c>
      <c r="E1014" s="1" t="s">
        <v>471</v>
      </c>
      <c r="F1014" s="47" t="s">
        <v>484</v>
      </c>
      <c r="G1014" s="27" t="s">
        <v>119</v>
      </c>
      <c r="H1014" s="5">
        <f t="shared" si="49"/>
        <v>-141500</v>
      </c>
      <c r="I1014" s="22">
        <f t="shared" si="50"/>
        <v>13.333333333333334</v>
      </c>
      <c r="K1014" t="s">
        <v>29</v>
      </c>
      <c r="M1014" s="2">
        <v>450</v>
      </c>
    </row>
    <row r="1015" spans="2:13" ht="12.75">
      <c r="B1015" s="415">
        <v>6000</v>
      </c>
      <c r="C1015" s="1" t="s">
        <v>29</v>
      </c>
      <c r="D1015" s="1" t="s">
        <v>442</v>
      </c>
      <c r="E1015" s="1" t="s">
        <v>471</v>
      </c>
      <c r="F1015" s="47" t="s">
        <v>485</v>
      </c>
      <c r="G1015" s="27" t="s">
        <v>121</v>
      </c>
      <c r="H1015" s="5">
        <f t="shared" si="49"/>
        <v>-147500</v>
      </c>
      <c r="I1015" s="22">
        <f t="shared" si="50"/>
        <v>13.333333333333334</v>
      </c>
      <c r="K1015" t="s">
        <v>29</v>
      </c>
      <c r="M1015" s="2">
        <v>450</v>
      </c>
    </row>
    <row r="1016" spans="2:13" ht="12.75">
      <c r="B1016" s="415">
        <v>5000</v>
      </c>
      <c r="C1016" s="1" t="s">
        <v>29</v>
      </c>
      <c r="D1016" s="1" t="s">
        <v>442</v>
      </c>
      <c r="E1016" s="1" t="s">
        <v>471</v>
      </c>
      <c r="F1016" s="47" t="s">
        <v>486</v>
      </c>
      <c r="G1016" s="27" t="s">
        <v>214</v>
      </c>
      <c r="H1016" s="5">
        <f t="shared" si="49"/>
        <v>-152500</v>
      </c>
      <c r="I1016" s="22">
        <f t="shared" si="50"/>
        <v>11.11111111111111</v>
      </c>
      <c r="K1016" t="s">
        <v>29</v>
      </c>
      <c r="M1016" s="2">
        <v>450</v>
      </c>
    </row>
    <row r="1017" spans="2:13" ht="12.75">
      <c r="B1017" s="417">
        <v>9000</v>
      </c>
      <c r="C1017" s="1" t="s">
        <v>29</v>
      </c>
      <c r="D1017" s="1" t="s">
        <v>442</v>
      </c>
      <c r="E1017" s="1" t="s">
        <v>471</v>
      </c>
      <c r="F1017" s="47" t="s">
        <v>487</v>
      </c>
      <c r="G1017" s="27" t="s">
        <v>323</v>
      </c>
      <c r="H1017" s="5">
        <f t="shared" si="49"/>
        <v>-161500</v>
      </c>
      <c r="I1017" s="22">
        <f t="shared" si="50"/>
        <v>20</v>
      </c>
      <c r="K1017" t="s">
        <v>29</v>
      </c>
      <c r="M1017" s="2">
        <v>450</v>
      </c>
    </row>
    <row r="1018" spans="2:13" ht="12.75">
      <c r="B1018" s="415">
        <v>5000</v>
      </c>
      <c r="C1018" s="1" t="s">
        <v>29</v>
      </c>
      <c r="D1018" s="1" t="s">
        <v>442</v>
      </c>
      <c r="E1018" s="1" t="s">
        <v>471</v>
      </c>
      <c r="F1018" s="47" t="s">
        <v>488</v>
      </c>
      <c r="G1018" s="27" t="s">
        <v>318</v>
      </c>
      <c r="H1018" s="5">
        <f t="shared" si="49"/>
        <v>-166500</v>
      </c>
      <c r="I1018" s="22">
        <f t="shared" si="50"/>
        <v>11.11111111111111</v>
      </c>
      <c r="K1018" t="s">
        <v>29</v>
      </c>
      <c r="M1018" s="2">
        <v>450</v>
      </c>
    </row>
    <row r="1019" spans="2:13" ht="12.75">
      <c r="B1019" s="415">
        <v>7000</v>
      </c>
      <c r="C1019" s="1" t="s">
        <v>29</v>
      </c>
      <c r="D1019" s="1" t="s">
        <v>442</v>
      </c>
      <c r="E1019" s="1" t="s">
        <v>471</v>
      </c>
      <c r="F1019" s="47" t="s">
        <v>489</v>
      </c>
      <c r="G1019" s="27" t="s">
        <v>320</v>
      </c>
      <c r="H1019" s="5">
        <f t="shared" si="49"/>
        <v>-173500</v>
      </c>
      <c r="I1019" s="22">
        <f t="shared" si="50"/>
        <v>15.555555555555555</v>
      </c>
      <c r="K1019" t="s">
        <v>29</v>
      </c>
      <c r="M1019" s="2">
        <v>450</v>
      </c>
    </row>
    <row r="1020" spans="1:13" ht="12.75">
      <c r="A1020" s="12"/>
      <c r="B1020" s="417">
        <v>2500</v>
      </c>
      <c r="C1020" s="1" t="s">
        <v>29</v>
      </c>
      <c r="D1020" s="12" t="s">
        <v>442</v>
      </c>
      <c r="E1020" s="12" t="s">
        <v>490</v>
      </c>
      <c r="F1020" s="47" t="s">
        <v>491</v>
      </c>
      <c r="G1020" s="29" t="s">
        <v>368</v>
      </c>
      <c r="H1020" s="5">
        <f t="shared" si="49"/>
        <v>-176000</v>
      </c>
      <c r="I1020" s="22">
        <f t="shared" si="50"/>
        <v>5.555555555555555</v>
      </c>
      <c r="J1020" s="15"/>
      <c r="K1020" t="s">
        <v>29</v>
      </c>
      <c r="L1020" s="15"/>
      <c r="M1020" s="2">
        <v>450</v>
      </c>
    </row>
    <row r="1021" spans="2:13" ht="12.75">
      <c r="B1021" s="415">
        <v>2500</v>
      </c>
      <c r="C1021" s="1" t="s">
        <v>29</v>
      </c>
      <c r="D1021" s="12" t="s">
        <v>442</v>
      </c>
      <c r="E1021" s="1" t="s">
        <v>490</v>
      </c>
      <c r="F1021" s="47" t="s">
        <v>492</v>
      </c>
      <c r="G1021" s="27" t="s">
        <v>50</v>
      </c>
      <c r="H1021" s="5">
        <f t="shared" si="49"/>
        <v>-178500</v>
      </c>
      <c r="I1021" s="22">
        <f t="shared" si="50"/>
        <v>5.555555555555555</v>
      </c>
      <c r="K1021" t="s">
        <v>29</v>
      </c>
      <c r="M1021" s="2">
        <v>450</v>
      </c>
    </row>
    <row r="1022" spans="2:13" ht="12.75">
      <c r="B1022" s="415">
        <v>2500</v>
      </c>
      <c r="C1022" s="1" t="s">
        <v>29</v>
      </c>
      <c r="D1022" s="12" t="s">
        <v>442</v>
      </c>
      <c r="E1022" s="1" t="s">
        <v>490</v>
      </c>
      <c r="F1022" s="47" t="s">
        <v>493</v>
      </c>
      <c r="G1022" s="27" t="s">
        <v>32</v>
      </c>
      <c r="H1022" s="5">
        <f t="shared" si="49"/>
        <v>-181000</v>
      </c>
      <c r="I1022" s="22">
        <f t="shared" si="50"/>
        <v>5.555555555555555</v>
      </c>
      <c r="K1022" t="s">
        <v>29</v>
      </c>
      <c r="M1022" s="2">
        <v>450</v>
      </c>
    </row>
    <row r="1023" spans="2:13" ht="12.75">
      <c r="B1023" s="415">
        <v>2500</v>
      </c>
      <c r="C1023" s="1" t="s">
        <v>29</v>
      </c>
      <c r="D1023" s="12" t="s">
        <v>442</v>
      </c>
      <c r="E1023" s="1" t="s">
        <v>490</v>
      </c>
      <c r="F1023" s="47" t="s">
        <v>494</v>
      </c>
      <c r="G1023" s="27" t="s">
        <v>34</v>
      </c>
      <c r="H1023" s="5">
        <f t="shared" si="49"/>
        <v>-183500</v>
      </c>
      <c r="I1023" s="22">
        <f t="shared" si="50"/>
        <v>5.555555555555555</v>
      </c>
      <c r="K1023" t="s">
        <v>29</v>
      </c>
      <c r="M1023" s="2">
        <v>450</v>
      </c>
    </row>
    <row r="1024" spans="2:13" ht="12.75">
      <c r="B1024" s="415">
        <v>2500</v>
      </c>
      <c r="C1024" s="1" t="s">
        <v>29</v>
      </c>
      <c r="D1024" s="12" t="s">
        <v>442</v>
      </c>
      <c r="E1024" s="1" t="s">
        <v>490</v>
      </c>
      <c r="F1024" s="47" t="s">
        <v>495</v>
      </c>
      <c r="G1024" s="27" t="s">
        <v>36</v>
      </c>
      <c r="H1024" s="5">
        <f t="shared" si="49"/>
        <v>-186000</v>
      </c>
      <c r="I1024" s="22">
        <f t="shared" si="50"/>
        <v>5.555555555555555</v>
      </c>
      <c r="K1024" t="s">
        <v>29</v>
      </c>
      <c r="M1024" s="2">
        <v>450</v>
      </c>
    </row>
    <row r="1025" spans="1:13" s="34" customFormat="1" ht="12.75">
      <c r="A1025" s="1"/>
      <c r="B1025" s="415">
        <v>2500</v>
      </c>
      <c r="C1025" s="1" t="s">
        <v>29</v>
      </c>
      <c r="D1025" s="1" t="s">
        <v>442</v>
      </c>
      <c r="E1025" s="1" t="s">
        <v>490</v>
      </c>
      <c r="F1025" s="47" t="s">
        <v>496</v>
      </c>
      <c r="G1025" s="27" t="s">
        <v>337</v>
      </c>
      <c r="H1025" s="5">
        <f t="shared" si="49"/>
        <v>-188500</v>
      </c>
      <c r="I1025" s="22">
        <f t="shared" si="50"/>
        <v>5.555555555555555</v>
      </c>
      <c r="J1025"/>
      <c r="K1025" t="s">
        <v>29</v>
      </c>
      <c r="L1025"/>
      <c r="M1025" s="2">
        <v>450</v>
      </c>
    </row>
    <row r="1026" spans="2:13" ht="12.75">
      <c r="B1026" s="415">
        <v>2500</v>
      </c>
      <c r="C1026" s="1" t="s">
        <v>29</v>
      </c>
      <c r="D1026" s="1" t="s">
        <v>442</v>
      </c>
      <c r="E1026" s="1" t="s">
        <v>490</v>
      </c>
      <c r="F1026" s="47" t="s">
        <v>497</v>
      </c>
      <c r="G1026" s="27" t="s">
        <v>79</v>
      </c>
      <c r="H1026" s="5">
        <f t="shared" si="49"/>
        <v>-191000</v>
      </c>
      <c r="I1026" s="22">
        <f t="shared" si="50"/>
        <v>5.555555555555555</v>
      </c>
      <c r="K1026" t="s">
        <v>29</v>
      </c>
      <c r="M1026" s="2">
        <v>450</v>
      </c>
    </row>
    <row r="1027" spans="2:13" ht="12.75">
      <c r="B1027" s="415">
        <v>2500</v>
      </c>
      <c r="C1027" s="1" t="s">
        <v>29</v>
      </c>
      <c r="D1027" s="1" t="s">
        <v>442</v>
      </c>
      <c r="E1027" s="1" t="s">
        <v>490</v>
      </c>
      <c r="F1027" s="47" t="s">
        <v>498</v>
      </c>
      <c r="G1027" s="27" t="s">
        <v>81</v>
      </c>
      <c r="H1027" s="5">
        <f t="shared" si="49"/>
        <v>-193500</v>
      </c>
      <c r="I1027" s="22">
        <f t="shared" si="50"/>
        <v>5.555555555555555</v>
      </c>
      <c r="K1027" t="s">
        <v>29</v>
      </c>
      <c r="M1027" s="2">
        <v>450</v>
      </c>
    </row>
    <row r="1028" spans="2:13" ht="12.75">
      <c r="B1028" s="415">
        <v>2500</v>
      </c>
      <c r="C1028" s="1" t="s">
        <v>29</v>
      </c>
      <c r="D1028" s="1" t="s">
        <v>442</v>
      </c>
      <c r="E1028" s="1" t="s">
        <v>490</v>
      </c>
      <c r="F1028" s="47" t="s">
        <v>499</v>
      </c>
      <c r="G1028" s="27" t="s">
        <v>83</v>
      </c>
      <c r="H1028" s="5">
        <f t="shared" si="49"/>
        <v>-196000</v>
      </c>
      <c r="I1028" s="22">
        <f t="shared" si="50"/>
        <v>5.555555555555555</v>
      </c>
      <c r="K1028" t="s">
        <v>29</v>
      </c>
      <c r="M1028" s="2">
        <v>450</v>
      </c>
    </row>
    <row r="1029" spans="2:13" ht="12.75">
      <c r="B1029" s="415">
        <v>2500</v>
      </c>
      <c r="C1029" s="1" t="s">
        <v>29</v>
      </c>
      <c r="D1029" s="1" t="s">
        <v>442</v>
      </c>
      <c r="E1029" s="1" t="s">
        <v>490</v>
      </c>
      <c r="F1029" s="47" t="s">
        <v>500</v>
      </c>
      <c r="G1029" s="27" t="s">
        <v>85</v>
      </c>
      <c r="H1029" s="5">
        <f t="shared" si="49"/>
        <v>-198500</v>
      </c>
      <c r="I1029" s="22">
        <f t="shared" si="50"/>
        <v>5.555555555555555</v>
      </c>
      <c r="K1029" t="s">
        <v>29</v>
      </c>
      <c r="M1029" s="2">
        <v>450</v>
      </c>
    </row>
    <row r="1030" spans="2:13" ht="12.75">
      <c r="B1030" s="415">
        <v>2500</v>
      </c>
      <c r="C1030" s="1" t="s">
        <v>29</v>
      </c>
      <c r="D1030" s="1" t="s">
        <v>442</v>
      </c>
      <c r="E1030" s="1" t="s">
        <v>490</v>
      </c>
      <c r="F1030" s="47" t="s">
        <v>501</v>
      </c>
      <c r="G1030" s="27" t="s">
        <v>87</v>
      </c>
      <c r="H1030" s="5">
        <f t="shared" si="49"/>
        <v>-201000</v>
      </c>
      <c r="I1030" s="22">
        <f t="shared" si="50"/>
        <v>5.555555555555555</v>
      </c>
      <c r="K1030" t="s">
        <v>29</v>
      </c>
      <c r="M1030" s="2">
        <v>450</v>
      </c>
    </row>
    <row r="1031" spans="2:13" ht="12.75">
      <c r="B1031" s="415">
        <v>2500</v>
      </c>
      <c r="C1031" s="1" t="s">
        <v>29</v>
      </c>
      <c r="D1031" s="1" t="s">
        <v>442</v>
      </c>
      <c r="E1031" s="1" t="s">
        <v>490</v>
      </c>
      <c r="F1031" s="47" t="s">
        <v>502</v>
      </c>
      <c r="G1031" s="27" t="s">
        <v>115</v>
      </c>
      <c r="H1031" s="5">
        <f t="shared" si="49"/>
        <v>-203500</v>
      </c>
      <c r="I1031" s="22">
        <f t="shared" si="50"/>
        <v>5.555555555555555</v>
      </c>
      <c r="K1031" t="s">
        <v>29</v>
      </c>
      <c r="M1031" s="2">
        <v>450</v>
      </c>
    </row>
    <row r="1032" spans="2:13" ht="12.75">
      <c r="B1032" s="415">
        <v>2500</v>
      </c>
      <c r="C1032" s="1" t="s">
        <v>29</v>
      </c>
      <c r="D1032" s="1" t="s">
        <v>442</v>
      </c>
      <c r="E1032" s="1" t="s">
        <v>490</v>
      </c>
      <c r="F1032" s="47" t="s">
        <v>503</v>
      </c>
      <c r="G1032" s="27" t="s">
        <v>117</v>
      </c>
      <c r="H1032" s="5">
        <f t="shared" si="49"/>
        <v>-206000</v>
      </c>
      <c r="I1032" s="22">
        <f t="shared" si="50"/>
        <v>5.555555555555555</v>
      </c>
      <c r="K1032" t="s">
        <v>29</v>
      </c>
      <c r="M1032" s="2">
        <v>450</v>
      </c>
    </row>
    <row r="1033" spans="2:13" ht="12.75">
      <c r="B1033" s="415">
        <v>2500</v>
      </c>
      <c r="C1033" s="1" t="s">
        <v>29</v>
      </c>
      <c r="D1033" s="1" t="s">
        <v>442</v>
      </c>
      <c r="E1033" s="1" t="s">
        <v>490</v>
      </c>
      <c r="F1033" s="47" t="s">
        <v>504</v>
      </c>
      <c r="G1033" s="27" t="s">
        <v>119</v>
      </c>
      <c r="H1033" s="5">
        <f t="shared" si="49"/>
        <v>-208500</v>
      </c>
      <c r="I1033" s="22">
        <f t="shared" si="50"/>
        <v>5.555555555555555</v>
      </c>
      <c r="K1033" t="s">
        <v>29</v>
      </c>
      <c r="M1033" s="2">
        <v>450</v>
      </c>
    </row>
    <row r="1034" spans="2:13" ht="12.75">
      <c r="B1034" s="415">
        <v>2500</v>
      </c>
      <c r="C1034" s="1" t="s">
        <v>29</v>
      </c>
      <c r="D1034" s="1" t="s">
        <v>442</v>
      </c>
      <c r="E1034" s="1" t="s">
        <v>490</v>
      </c>
      <c r="F1034" s="47" t="s">
        <v>505</v>
      </c>
      <c r="G1034" s="27" t="s">
        <v>121</v>
      </c>
      <c r="H1034" s="5">
        <f t="shared" si="49"/>
        <v>-211000</v>
      </c>
      <c r="I1034" s="22">
        <f t="shared" si="50"/>
        <v>5.555555555555555</v>
      </c>
      <c r="K1034" t="s">
        <v>29</v>
      </c>
      <c r="M1034" s="2">
        <v>450</v>
      </c>
    </row>
    <row r="1035" spans="2:13" ht="12.75">
      <c r="B1035" s="415">
        <v>2500</v>
      </c>
      <c r="C1035" s="1" t="s">
        <v>29</v>
      </c>
      <c r="D1035" s="1" t="s">
        <v>442</v>
      </c>
      <c r="E1035" s="1" t="s">
        <v>490</v>
      </c>
      <c r="F1035" s="47" t="s">
        <v>506</v>
      </c>
      <c r="G1035" s="27" t="s">
        <v>123</v>
      </c>
      <c r="H1035" s="5">
        <f t="shared" si="49"/>
        <v>-213500</v>
      </c>
      <c r="I1035" s="22">
        <f t="shared" si="50"/>
        <v>5.555555555555555</v>
      </c>
      <c r="K1035" t="s">
        <v>29</v>
      </c>
      <c r="M1035" s="2">
        <v>450</v>
      </c>
    </row>
    <row r="1036" spans="2:13" ht="12.75">
      <c r="B1036" s="415">
        <v>2500</v>
      </c>
      <c r="C1036" s="1" t="s">
        <v>29</v>
      </c>
      <c r="D1036" s="1" t="s">
        <v>442</v>
      </c>
      <c r="E1036" s="1" t="s">
        <v>490</v>
      </c>
      <c r="F1036" s="47" t="s">
        <v>507</v>
      </c>
      <c r="G1036" s="27" t="s">
        <v>181</v>
      </c>
      <c r="H1036" s="5">
        <f t="shared" si="49"/>
        <v>-216000</v>
      </c>
      <c r="I1036" s="22">
        <f t="shared" si="50"/>
        <v>5.555555555555555</v>
      </c>
      <c r="K1036" t="s">
        <v>29</v>
      </c>
      <c r="M1036" s="2">
        <v>450</v>
      </c>
    </row>
    <row r="1037" spans="2:13" ht="12.75">
      <c r="B1037" s="415">
        <v>2500</v>
      </c>
      <c r="C1037" s="1" t="s">
        <v>29</v>
      </c>
      <c r="D1037" s="1" t="s">
        <v>442</v>
      </c>
      <c r="E1037" s="1" t="s">
        <v>490</v>
      </c>
      <c r="F1037" s="47" t="s">
        <v>508</v>
      </c>
      <c r="G1037" s="27" t="s">
        <v>183</v>
      </c>
      <c r="H1037" s="5">
        <f t="shared" si="49"/>
        <v>-218500</v>
      </c>
      <c r="I1037" s="22">
        <f t="shared" si="50"/>
        <v>5.555555555555555</v>
      </c>
      <c r="K1037" t="s">
        <v>29</v>
      </c>
      <c r="M1037" s="2">
        <v>450</v>
      </c>
    </row>
    <row r="1038" spans="2:13" ht="12.75">
      <c r="B1038" s="415">
        <v>2500</v>
      </c>
      <c r="C1038" s="1" t="s">
        <v>29</v>
      </c>
      <c r="D1038" s="1" t="s">
        <v>442</v>
      </c>
      <c r="E1038" s="1" t="s">
        <v>490</v>
      </c>
      <c r="F1038" s="47" t="s">
        <v>509</v>
      </c>
      <c r="G1038" s="27" t="s">
        <v>185</v>
      </c>
      <c r="H1038" s="5">
        <f t="shared" si="49"/>
        <v>-221000</v>
      </c>
      <c r="I1038" s="22">
        <f t="shared" si="50"/>
        <v>5.555555555555555</v>
      </c>
      <c r="K1038" t="s">
        <v>29</v>
      </c>
      <c r="M1038" s="2">
        <v>450</v>
      </c>
    </row>
    <row r="1039" spans="2:13" ht="12.75">
      <c r="B1039" s="415">
        <v>2500</v>
      </c>
      <c r="C1039" s="1" t="s">
        <v>29</v>
      </c>
      <c r="D1039" s="1" t="s">
        <v>442</v>
      </c>
      <c r="E1039" s="1" t="s">
        <v>490</v>
      </c>
      <c r="F1039" s="47" t="s">
        <v>510</v>
      </c>
      <c r="G1039" s="27" t="s">
        <v>187</v>
      </c>
      <c r="H1039" s="5">
        <f aca="true" t="shared" si="51" ref="H1039:H1097">H1038-B1039</f>
        <v>-223500</v>
      </c>
      <c r="I1039" s="22">
        <f t="shared" si="50"/>
        <v>5.555555555555555</v>
      </c>
      <c r="K1039" t="s">
        <v>29</v>
      </c>
      <c r="M1039" s="2">
        <v>450</v>
      </c>
    </row>
    <row r="1040" spans="2:13" ht="12.75">
      <c r="B1040" s="415">
        <v>5000</v>
      </c>
      <c r="C1040" s="1" t="s">
        <v>29</v>
      </c>
      <c r="D1040" s="1" t="s">
        <v>442</v>
      </c>
      <c r="E1040" s="1" t="s">
        <v>490</v>
      </c>
      <c r="F1040" s="47" t="s">
        <v>511</v>
      </c>
      <c r="G1040" s="27" t="s">
        <v>208</v>
      </c>
      <c r="H1040" s="5">
        <f t="shared" si="51"/>
        <v>-228500</v>
      </c>
      <c r="I1040" s="22">
        <f t="shared" si="50"/>
        <v>11.11111111111111</v>
      </c>
      <c r="K1040" t="s">
        <v>29</v>
      </c>
      <c r="M1040" s="2">
        <v>450</v>
      </c>
    </row>
    <row r="1041" spans="2:13" ht="12.75">
      <c r="B1041" s="415">
        <v>3000</v>
      </c>
      <c r="C1041" s="1" t="s">
        <v>29</v>
      </c>
      <c r="D1041" s="1" t="s">
        <v>442</v>
      </c>
      <c r="E1041" s="1" t="s">
        <v>490</v>
      </c>
      <c r="F1041" s="47" t="s">
        <v>512</v>
      </c>
      <c r="G1041" s="27" t="s">
        <v>210</v>
      </c>
      <c r="H1041" s="5">
        <f t="shared" si="51"/>
        <v>-231500</v>
      </c>
      <c r="I1041" s="22">
        <f t="shared" si="50"/>
        <v>6.666666666666667</v>
      </c>
      <c r="K1041" t="s">
        <v>29</v>
      </c>
      <c r="M1041" s="2">
        <v>450</v>
      </c>
    </row>
    <row r="1042" spans="2:13" ht="12.75">
      <c r="B1042" s="415">
        <v>5000</v>
      </c>
      <c r="C1042" s="1" t="s">
        <v>29</v>
      </c>
      <c r="D1042" s="1" t="s">
        <v>442</v>
      </c>
      <c r="E1042" s="1" t="s">
        <v>490</v>
      </c>
      <c r="F1042" s="47" t="s">
        <v>513</v>
      </c>
      <c r="G1042" s="27" t="s">
        <v>212</v>
      </c>
      <c r="H1042" s="5">
        <f t="shared" si="51"/>
        <v>-236500</v>
      </c>
      <c r="I1042" s="22">
        <f t="shared" si="50"/>
        <v>11.11111111111111</v>
      </c>
      <c r="K1042" t="s">
        <v>29</v>
      </c>
      <c r="M1042" s="2">
        <v>450</v>
      </c>
    </row>
    <row r="1043" spans="2:13" ht="12.75">
      <c r="B1043" s="415">
        <v>3000</v>
      </c>
      <c r="C1043" s="1" t="s">
        <v>29</v>
      </c>
      <c r="D1043" s="1" t="s">
        <v>442</v>
      </c>
      <c r="E1043" s="1" t="s">
        <v>490</v>
      </c>
      <c r="F1043" s="47" t="s">
        <v>514</v>
      </c>
      <c r="G1043" s="27" t="s">
        <v>214</v>
      </c>
      <c r="H1043" s="5">
        <f t="shared" si="51"/>
        <v>-239500</v>
      </c>
      <c r="I1043" s="22">
        <f t="shared" si="50"/>
        <v>6.666666666666667</v>
      </c>
      <c r="K1043" t="s">
        <v>29</v>
      </c>
      <c r="M1043" s="2">
        <v>450</v>
      </c>
    </row>
    <row r="1044" spans="2:13" ht="12.75">
      <c r="B1044" s="415">
        <v>2000</v>
      </c>
      <c r="C1044" s="1" t="s">
        <v>29</v>
      </c>
      <c r="D1044" s="1" t="s">
        <v>442</v>
      </c>
      <c r="E1044" s="1" t="s">
        <v>490</v>
      </c>
      <c r="F1044" s="47" t="s">
        <v>515</v>
      </c>
      <c r="G1044" s="27" t="s">
        <v>214</v>
      </c>
      <c r="H1044" s="5">
        <f t="shared" si="51"/>
        <v>-241500</v>
      </c>
      <c r="I1044" s="22">
        <f t="shared" si="50"/>
        <v>4.444444444444445</v>
      </c>
      <c r="K1044" t="s">
        <v>29</v>
      </c>
      <c r="M1044" s="2">
        <v>450</v>
      </c>
    </row>
    <row r="1045" spans="2:13" ht="12.75">
      <c r="B1045" s="417">
        <v>5000</v>
      </c>
      <c r="C1045" s="1" t="s">
        <v>29</v>
      </c>
      <c r="D1045" s="1" t="s">
        <v>442</v>
      </c>
      <c r="E1045" s="1" t="s">
        <v>490</v>
      </c>
      <c r="F1045" s="47" t="s">
        <v>516</v>
      </c>
      <c r="G1045" s="27" t="s">
        <v>323</v>
      </c>
      <c r="H1045" s="5">
        <f t="shared" si="51"/>
        <v>-246500</v>
      </c>
      <c r="I1045" s="22">
        <f t="shared" si="50"/>
        <v>11.11111111111111</v>
      </c>
      <c r="K1045" t="s">
        <v>29</v>
      </c>
      <c r="M1045" s="2">
        <v>450</v>
      </c>
    </row>
    <row r="1046" spans="2:13" ht="12.75">
      <c r="B1046" s="415">
        <v>3000</v>
      </c>
      <c r="C1046" s="1" t="s">
        <v>29</v>
      </c>
      <c r="D1046" s="1" t="s">
        <v>442</v>
      </c>
      <c r="E1046" s="1" t="s">
        <v>490</v>
      </c>
      <c r="F1046" s="47" t="s">
        <v>517</v>
      </c>
      <c r="G1046" s="27" t="s">
        <v>318</v>
      </c>
      <c r="H1046" s="5">
        <f t="shared" si="51"/>
        <v>-249500</v>
      </c>
      <c r="I1046" s="22">
        <f t="shared" si="50"/>
        <v>6.666666666666667</v>
      </c>
      <c r="K1046" t="s">
        <v>29</v>
      </c>
      <c r="M1046" s="2">
        <v>450</v>
      </c>
    </row>
    <row r="1047" spans="2:13" ht="12.75">
      <c r="B1047" s="415">
        <v>3000</v>
      </c>
      <c r="C1047" s="1" t="s">
        <v>29</v>
      </c>
      <c r="D1047" s="1" t="s">
        <v>442</v>
      </c>
      <c r="E1047" s="1" t="s">
        <v>490</v>
      </c>
      <c r="F1047" s="47" t="s">
        <v>518</v>
      </c>
      <c r="G1047" s="27" t="s">
        <v>320</v>
      </c>
      <c r="H1047" s="5">
        <f t="shared" si="51"/>
        <v>-252500</v>
      </c>
      <c r="I1047" s="22">
        <f t="shared" si="50"/>
        <v>6.666666666666667</v>
      </c>
      <c r="K1047" t="s">
        <v>29</v>
      </c>
      <c r="M1047" s="2">
        <v>450</v>
      </c>
    </row>
    <row r="1048" spans="2:13" ht="12.75">
      <c r="B1048" s="417">
        <v>2500</v>
      </c>
      <c r="C1048" s="1" t="s">
        <v>29</v>
      </c>
      <c r="D1048" s="12" t="s">
        <v>442</v>
      </c>
      <c r="E1048" s="1" t="s">
        <v>519</v>
      </c>
      <c r="F1048" s="47" t="s">
        <v>520</v>
      </c>
      <c r="G1048" s="66" t="s">
        <v>368</v>
      </c>
      <c r="H1048" s="5">
        <f t="shared" si="51"/>
        <v>-255000</v>
      </c>
      <c r="I1048" s="22">
        <f t="shared" si="50"/>
        <v>5.555555555555555</v>
      </c>
      <c r="K1048" t="s">
        <v>29</v>
      </c>
      <c r="M1048" s="2">
        <v>450</v>
      </c>
    </row>
    <row r="1049" spans="2:13" ht="12.75">
      <c r="B1049" s="415">
        <v>2500</v>
      </c>
      <c r="C1049" s="1" t="s">
        <v>29</v>
      </c>
      <c r="D1049" s="12" t="s">
        <v>442</v>
      </c>
      <c r="E1049" s="1" t="s">
        <v>519</v>
      </c>
      <c r="F1049" s="47" t="s">
        <v>521</v>
      </c>
      <c r="G1049" s="27" t="s">
        <v>50</v>
      </c>
      <c r="H1049" s="5">
        <f t="shared" si="51"/>
        <v>-257500</v>
      </c>
      <c r="I1049" s="22">
        <f t="shared" si="50"/>
        <v>5.555555555555555</v>
      </c>
      <c r="K1049" t="s">
        <v>29</v>
      </c>
      <c r="M1049" s="2">
        <v>450</v>
      </c>
    </row>
    <row r="1050" spans="2:13" ht="12.75">
      <c r="B1050" s="415">
        <v>5000</v>
      </c>
      <c r="C1050" s="1" t="s">
        <v>29</v>
      </c>
      <c r="D1050" s="12" t="s">
        <v>442</v>
      </c>
      <c r="E1050" s="1" t="s">
        <v>519</v>
      </c>
      <c r="F1050" s="47" t="s">
        <v>522</v>
      </c>
      <c r="G1050" s="27" t="s">
        <v>32</v>
      </c>
      <c r="H1050" s="5">
        <f t="shared" si="51"/>
        <v>-262500</v>
      </c>
      <c r="I1050" s="22">
        <f t="shared" si="50"/>
        <v>11.11111111111111</v>
      </c>
      <c r="K1050" t="s">
        <v>29</v>
      </c>
      <c r="M1050" s="2">
        <v>450</v>
      </c>
    </row>
    <row r="1051" spans="2:13" ht="12.75">
      <c r="B1051" s="415">
        <v>2500</v>
      </c>
      <c r="C1051" s="1" t="s">
        <v>29</v>
      </c>
      <c r="D1051" s="12" t="s">
        <v>442</v>
      </c>
      <c r="E1051" s="1" t="s">
        <v>519</v>
      </c>
      <c r="F1051" s="47" t="s">
        <v>523</v>
      </c>
      <c r="G1051" s="27" t="s">
        <v>34</v>
      </c>
      <c r="H1051" s="5">
        <f t="shared" si="51"/>
        <v>-265000</v>
      </c>
      <c r="I1051" s="22">
        <f t="shared" si="50"/>
        <v>5.555555555555555</v>
      </c>
      <c r="K1051" t="s">
        <v>29</v>
      </c>
      <c r="M1051" s="2">
        <v>450</v>
      </c>
    </row>
    <row r="1052" spans="2:13" ht="12.75">
      <c r="B1052" s="415">
        <v>2500</v>
      </c>
      <c r="C1052" s="1" t="s">
        <v>29</v>
      </c>
      <c r="D1052" s="12" t="s">
        <v>442</v>
      </c>
      <c r="E1052" s="1" t="s">
        <v>519</v>
      </c>
      <c r="F1052" s="47" t="s">
        <v>524</v>
      </c>
      <c r="G1052" s="27" t="s">
        <v>36</v>
      </c>
      <c r="H1052" s="5">
        <f t="shared" si="51"/>
        <v>-267500</v>
      </c>
      <c r="I1052" s="22">
        <f t="shared" si="50"/>
        <v>5.555555555555555</v>
      </c>
      <c r="K1052" t="s">
        <v>29</v>
      </c>
      <c r="M1052" s="2">
        <v>450</v>
      </c>
    </row>
    <row r="1053" spans="2:13" ht="12.75">
      <c r="B1053" s="415">
        <v>5000</v>
      </c>
      <c r="C1053" s="1" t="s">
        <v>29</v>
      </c>
      <c r="D1053" s="1" t="s">
        <v>442</v>
      </c>
      <c r="E1053" s="1" t="s">
        <v>519</v>
      </c>
      <c r="F1053" s="47" t="s">
        <v>525</v>
      </c>
      <c r="G1053" s="27" t="s">
        <v>337</v>
      </c>
      <c r="H1053" s="5">
        <f t="shared" si="51"/>
        <v>-272500</v>
      </c>
      <c r="I1053" s="22">
        <f t="shared" si="50"/>
        <v>11.11111111111111</v>
      </c>
      <c r="K1053" t="s">
        <v>29</v>
      </c>
      <c r="M1053" s="2">
        <v>450</v>
      </c>
    </row>
    <row r="1054" spans="2:13" ht="12.75">
      <c r="B1054" s="415">
        <v>5000</v>
      </c>
      <c r="C1054" s="1" t="s">
        <v>29</v>
      </c>
      <c r="D1054" s="1" t="s">
        <v>442</v>
      </c>
      <c r="E1054" s="1" t="s">
        <v>519</v>
      </c>
      <c r="F1054" s="47" t="s">
        <v>526</v>
      </c>
      <c r="G1054" s="27" t="s">
        <v>79</v>
      </c>
      <c r="H1054" s="5">
        <f t="shared" si="51"/>
        <v>-277500</v>
      </c>
      <c r="I1054" s="22">
        <f t="shared" si="50"/>
        <v>11.11111111111111</v>
      </c>
      <c r="K1054" t="s">
        <v>29</v>
      </c>
      <c r="M1054" s="2">
        <v>450</v>
      </c>
    </row>
    <row r="1055" spans="2:13" ht="12.75">
      <c r="B1055" s="415">
        <v>10000</v>
      </c>
      <c r="C1055" s="1" t="s">
        <v>29</v>
      </c>
      <c r="D1055" s="1" t="s">
        <v>442</v>
      </c>
      <c r="E1055" s="1" t="s">
        <v>519</v>
      </c>
      <c r="F1055" s="47" t="s">
        <v>527</v>
      </c>
      <c r="G1055" s="27" t="s">
        <v>81</v>
      </c>
      <c r="H1055" s="5">
        <f t="shared" si="51"/>
        <v>-287500</v>
      </c>
      <c r="I1055" s="22">
        <f t="shared" si="50"/>
        <v>22.22222222222222</v>
      </c>
      <c r="K1055" t="s">
        <v>29</v>
      </c>
      <c r="M1055" s="2">
        <v>450</v>
      </c>
    </row>
    <row r="1056" spans="2:13" ht="12.75">
      <c r="B1056" s="415">
        <v>2500</v>
      </c>
      <c r="C1056" s="1" t="s">
        <v>29</v>
      </c>
      <c r="D1056" s="1" t="s">
        <v>442</v>
      </c>
      <c r="E1056" s="1" t="s">
        <v>519</v>
      </c>
      <c r="F1056" s="47" t="s">
        <v>528</v>
      </c>
      <c r="G1056" s="27" t="s">
        <v>83</v>
      </c>
      <c r="H1056" s="5">
        <f t="shared" si="51"/>
        <v>-290000</v>
      </c>
      <c r="I1056" s="22">
        <f t="shared" si="50"/>
        <v>5.555555555555555</v>
      </c>
      <c r="K1056" t="s">
        <v>29</v>
      </c>
      <c r="M1056" s="2">
        <v>450</v>
      </c>
    </row>
    <row r="1057" spans="2:13" ht="12.75">
      <c r="B1057" s="415">
        <v>2500</v>
      </c>
      <c r="C1057" s="1" t="s">
        <v>29</v>
      </c>
      <c r="D1057" s="1" t="s">
        <v>442</v>
      </c>
      <c r="E1057" s="1" t="s">
        <v>519</v>
      </c>
      <c r="F1057" s="47" t="s">
        <v>529</v>
      </c>
      <c r="G1057" s="27" t="s">
        <v>85</v>
      </c>
      <c r="H1057" s="5">
        <f t="shared" si="51"/>
        <v>-292500</v>
      </c>
      <c r="I1057" s="22">
        <f t="shared" si="50"/>
        <v>5.555555555555555</v>
      </c>
      <c r="K1057" t="s">
        <v>29</v>
      </c>
      <c r="M1057" s="2">
        <v>450</v>
      </c>
    </row>
    <row r="1058" spans="2:13" ht="12.75">
      <c r="B1058" s="415">
        <v>2500</v>
      </c>
      <c r="C1058" s="1" t="s">
        <v>29</v>
      </c>
      <c r="D1058" s="1" t="s">
        <v>442</v>
      </c>
      <c r="E1058" s="1" t="s">
        <v>519</v>
      </c>
      <c r="F1058" s="47" t="s">
        <v>530</v>
      </c>
      <c r="G1058" s="27" t="s">
        <v>87</v>
      </c>
      <c r="H1058" s="5">
        <f t="shared" si="51"/>
        <v>-295000</v>
      </c>
      <c r="I1058" s="22">
        <f t="shared" si="50"/>
        <v>5.555555555555555</v>
      </c>
      <c r="K1058" t="s">
        <v>29</v>
      </c>
      <c r="M1058" s="2">
        <v>450</v>
      </c>
    </row>
    <row r="1059" spans="2:13" ht="12.75">
      <c r="B1059" s="415">
        <v>2500</v>
      </c>
      <c r="C1059" s="1" t="s">
        <v>29</v>
      </c>
      <c r="D1059" s="1" t="s">
        <v>442</v>
      </c>
      <c r="E1059" s="1" t="s">
        <v>519</v>
      </c>
      <c r="F1059" s="47" t="s">
        <v>531</v>
      </c>
      <c r="G1059" s="27" t="s">
        <v>115</v>
      </c>
      <c r="H1059" s="5">
        <f t="shared" si="51"/>
        <v>-297500</v>
      </c>
      <c r="I1059" s="22">
        <f t="shared" si="50"/>
        <v>5.555555555555555</v>
      </c>
      <c r="K1059" t="s">
        <v>29</v>
      </c>
      <c r="M1059" s="2">
        <v>450</v>
      </c>
    </row>
    <row r="1060" spans="2:13" ht="12.75">
      <c r="B1060" s="415">
        <v>2500</v>
      </c>
      <c r="C1060" s="1" t="s">
        <v>29</v>
      </c>
      <c r="D1060" s="1" t="s">
        <v>442</v>
      </c>
      <c r="E1060" s="1" t="s">
        <v>519</v>
      </c>
      <c r="F1060" s="47" t="s">
        <v>532</v>
      </c>
      <c r="G1060" s="27" t="s">
        <v>117</v>
      </c>
      <c r="H1060" s="5">
        <f t="shared" si="51"/>
        <v>-300000</v>
      </c>
      <c r="I1060" s="22">
        <f t="shared" si="50"/>
        <v>5.555555555555555</v>
      </c>
      <c r="K1060" t="s">
        <v>29</v>
      </c>
      <c r="M1060" s="2">
        <v>450</v>
      </c>
    </row>
    <row r="1061" spans="2:13" ht="12.75">
      <c r="B1061" s="417">
        <v>5000</v>
      </c>
      <c r="C1061" s="1" t="s">
        <v>29</v>
      </c>
      <c r="D1061" s="1" t="s">
        <v>442</v>
      </c>
      <c r="E1061" s="1" t="s">
        <v>519</v>
      </c>
      <c r="F1061" s="47" t="s">
        <v>533</v>
      </c>
      <c r="G1061" s="27" t="s">
        <v>119</v>
      </c>
      <c r="H1061" s="5">
        <f t="shared" si="51"/>
        <v>-305000</v>
      </c>
      <c r="I1061" s="22">
        <f t="shared" si="50"/>
        <v>11.11111111111111</v>
      </c>
      <c r="K1061" t="s">
        <v>29</v>
      </c>
      <c r="M1061" s="2">
        <v>450</v>
      </c>
    </row>
    <row r="1062" spans="2:13" ht="12.75">
      <c r="B1062" s="415">
        <v>2500</v>
      </c>
      <c r="C1062" s="1" t="s">
        <v>29</v>
      </c>
      <c r="D1062" s="1" t="s">
        <v>442</v>
      </c>
      <c r="E1062" s="1" t="s">
        <v>519</v>
      </c>
      <c r="F1062" s="47" t="s">
        <v>534</v>
      </c>
      <c r="G1062" s="27" t="s">
        <v>121</v>
      </c>
      <c r="H1062" s="5">
        <f t="shared" si="51"/>
        <v>-307500</v>
      </c>
      <c r="I1062" s="22">
        <f t="shared" si="50"/>
        <v>5.555555555555555</v>
      </c>
      <c r="K1062" t="s">
        <v>29</v>
      </c>
      <c r="M1062" s="2">
        <v>450</v>
      </c>
    </row>
    <row r="1063" spans="2:13" ht="12.75">
      <c r="B1063" s="415">
        <v>2500</v>
      </c>
      <c r="C1063" s="1" t="s">
        <v>29</v>
      </c>
      <c r="D1063" s="12" t="s">
        <v>442</v>
      </c>
      <c r="E1063" s="1" t="s">
        <v>535</v>
      </c>
      <c r="F1063" s="47" t="s">
        <v>536</v>
      </c>
      <c r="G1063" s="27" t="s">
        <v>32</v>
      </c>
      <c r="H1063" s="5">
        <f t="shared" si="51"/>
        <v>-310000</v>
      </c>
      <c r="I1063" s="22">
        <f t="shared" si="50"/>
        <v>5.555555555555555</v>
      </c>
      <c r="K1063" t="s">
        <v>29</v>
      </c>
      <c r="M1063" s="2">
        <v>450</v>
      </c>
    </row>
    <row r="1064" spans="2:13" ht="12.75">
      <c r="B1064" s="415">
        <v>2500</v>
      </c>
      <c r="C1064" s="1" t="s">
        <v>29</v>
      </c>
      <c r="D1064" s="1" t="s">
        <v>442</v>
      </c>
      <c r="E1064" s="1" t="s">
        <v>535</v>
      </c>
      <c r="F1064" s="47" t="s">
        <v>537</v>
      </c>
      <c r="G1064" s="27" t="s">
        <v>337</v>
      </c>
      <c r="H1064" s="5">
        <f t="shared" si="51"/>
        <v>-312500</v>
      </c>
      <c r="I1064" s="22">
        <f t="shared" si="50"/>
        <v>5.555555555555555</v>
      </c>
      <c r="K1064" t="s">
        <v>29</v>
      </c>
      <c r="M1064" s="2">
        <v>450</v>
      </c>
    </row>
    <row r="1065" spans="2:13" ht="12.75">
      <c r="B1065" s="415">
        <v>2500</v>
      </c>
      <c r="C1065" s="1" t="s">
        <v>29</v>
      </c>
      <c r="D1065" s="1" t="s">
        <v>442</v>
      </c>
      <c r="E1065" s="1" t="s">
        <v>538</v>
      </c>
      <c r="F1065" s="47" t="s">
        <v>539</v>
      </c>
      <c r="G1065" s="27" t="s">
        <v>323</v>
      </c>
      <c r="H1065" s="5">
        <f t="shared" si="51"/>
        <v>-315000</v>
      </c>
      <c r="I1065" s="22">
        <f t="shared" si="50"/>
        <v>5.555555555555555</v>
      </c>
      <c r="K1065" t="s">
        <v>29</v>
      </c>
      <c r="M1065" s="2">
        <v>450</v>
      </c>
    </row>
    <row r="1066" spans="2:13" ht="12.75">
      <c r="B1066" s="415">
        <v>2500</v>
      </c>
      <c r="C1066" s="1" t="s">
        <v>29</v>
      </c>
      <c r="D1066" s="1" t="s">
        <v>442</v>
      </c>
      <c r="E1066" s="1" t="s">
        <v>540</v>
      </c>
      <c r="F1066" s="47" t="s">
        <v>541</v>
      </c>
      <c r="G1066" s="27" t="s">
        <v>323</v>
      </c>
      <c r="H1066" s="5">
        <f t="shared" si="51"/>
        <v>-317500</v>
      </c>
      <c r="I1066" s="22">
        <f t="shared" si="50"/>
        <v>5.555555555555555</v>
      </c>
      <c r="K1066" t="s">
        <v>29</v>
      </c>
      <c r="M1066" s="2">
        <v>450</v>
      </c>
    </row>
    <row r="1067" spans="2:13" ht="12.75">
      <c r="B1067" s="415">
        <v>2500</v>
      </c>
      <c r="C1067" s="1" t="s">
        <v>29</v>
      </c>
      <c r="D1067" s="12" t="s">
        <v>442</v>
      </c>
      <c r="E1067" s="1" t="s">
        <v>542</v>
      </c>
      <c r="F1067" s="47" t="s">
        <v>543</v>
      </c>
      <c r="G1067" s="27" t="s">
        <v>34</v>
      </c>
      <c r="H1067" s="5">
        <f t="shared" si="51"/>
        <v>-320000</v>
      </c>
      <c r="I1067" s="22">
        <f t="shared" si="50"/>
        <v>5.555555555555555</v>
      </c>
      <c r="K1067" t="s">
        <v>29</v>
      </c>
      <c r="M1067" s="2">
        <v>450</v>
      </c>
    </row>
    <row r="1068" spans="2:13" ht="12.75">
      <c r="B1068" s="415">
        <v>2500</v>
      </c>
      <c r="C1068" s="1" t="s">
        <v>29</v>
      </c>
      <c r="D1068" s="1" t="s">
        <v>442</v>
      </c>
      <c r="E1068" s="1" t="s">
        <v>542</v>
      </c>
      <c r="F1068" s="47" t="s">
        <v>544</v>
      </c>
      <c r="G1068" s="27" t="s">
        <v>115</v>
      </c>
      <c r="H1068" s="5">
        <f t="shared" si="51"/>
        <v>-322500</v>
      </c>
      <c r="I1068" s="22">
        <f aca="true" t="shared" si="52" ref="I1068:I1122">+B1068/M1068</f>
        <v>5.555555555555555</v>
      </c>
      <c r="K1068" t="s">
        <v>29</v>
      </c>
      <c r="M1068" s="2">
        <v>450</v>
      </c>
    </row>
    <row r="1069" spans="2:13" ht="12.75">
      <c r="B1069" s="415">
        <v>2500</v>
      </c>
      <c r="C1069" s="1" t="s">
        <v>29</v>
      </c>
      <c r="D1069" s="1" t="s">
        <v>442</v>
      </c>
      <c r="E1069" s="1" t="s">
        <v>542</v>
      </c>
      <c r="F1069" s="47" t="s">
        <v>545</v>
      </c>
      <c r="G1069" s="27" t="s">
        <v>119</v>
      </c>
      <c r="H1069" s="5">
        <f t="shared" si="51"/>
        <v>-325000</v>
      </c>
      <c r="I1069" s="22">
        <f t="shared" si="52"/>
        <v>5.555555555555555</v>
      </c>
      <c r="K1069" t="s">
        <v>29</v>
      </c>
      <c r="M1069" s="2">
        <v>450</v>
      </c>
    </row>
    <row r="1070" spans="2:13" ht="12.75">
      <c r="B1070" s="415">
        <v>2500</v>
      </c>
      <c r="C1070" s="1" t="s">
        <v>29</v>
      </c>
      <c r="D1070" s="1" t="s">
        <v>442</v>
      </c>
      <c r="E1070" s="1" t="s">
        <v>542</v>
      </c>
      <c r="F1070" s="47" t="s">
        <v>546</v>
      </c>
      <c r="G1070" s="27" t="s">
        <v>121</v>
      </c>
      <c r="H1070" s="5">
        <f t="shared" si="51"/>
        <v>-327500</v>
      </c>
      <c r="I1070" s="22">
        <f t="shared" si="52"/>
        <v>5.555555555555555</v>
      </c>
      <c r="K1070" t="s">
        <v>29</v>
      </c>
      <c r="M1070" s="2">
        <v>450</v>
      </c>
    </row>
    <row r="1071" spans="2:13" ht="12.75">
      <c r="B1071" s="415">
        <v>2500</v>
      </c>
      <c r="C1071" s="1" t="s">
        <v>29</v>
      </c>
      <c r="D1071" s="1" t="s">
        <v>442</v>
      </c>
      <c r="E1071" s="1" t="s">
        <v>542</v>
      </c>
      <c r="F1071" s="47" t="s">
        <v>547</v>
      </c>
      <c r="G1071" s="27" t="s">
        <v>187</v>
      </c>
      <c r="H1071" s="5">
        <f t="shared" si="51"/>
        <v>-330000</v>
      </c>
      <c r="I1071" s="22">
        <f t="shared" si="52"/>
        <v>5.555555555555555</v>
      </c>
      <c r="K1071" t="s">
        <v>29</v>
      </c>
      <c r="M1071" s="2">
        <v>450</v>
      </c>
    </row>
    <row r="1072" spans="2:13" ht="12.75">
      <c r="B1072" s="415">
        <v>2500</v>
      </c>
      <c r="C1072" s="1" t="s">
        <v>29</v>
      </c>
      <c r="D1072" s="1" t="s">
        <v>442</v>
      </c>
      <c r="E1072" s="1" t="s">
        <v>542</v>
      </c>
      <c r="F1072" s="47" t="s">
        <v>548</v>
      </c>
      <c r="G1072" s="27" t="s">
        <v>208</v>
      </c>
      <c r="H1072" s="5">
        <f t="shared" si="51"/>
        <v>-332500</v>
      </c>
      <c r="I1072" s="22">
        <f t="shared" si="52"/>
        <v>5.555555555555555</v>
      </c>
      <c r="K1072" t="s">
        <v>29</v>
      </c>
      <c r="M1072" s="2">
        <v>450</v>
      </c>
    </row>
    <row r="1073" spans="2:13" ht="12.75">
      <c r="B1073" s="415">
        <v>2500</v>
      </c>
      <c r="C1073" s="1" t="s">
        <v>29</v>
      </c>
      <c r="D1073" s="1" t="s">
        <v>442</v>
      </c>
      <c r="E1073" s="1" t="s">
        <v>542</v>
      </c>
      <c r="F1073" s="47" t="s">
        <v>549</v>
      </c>
      <c r="G1073" s="27" t="s">
        <v>210</v>
      </c>
      <c r="H1073" s="5">
        <f t="shared" si="51"/>
        <v>-335000</v>
      </c>
      <c r="I1073" s="22">
        <f t="shared" si="52"/>
        <v>5.555555555555555</v>
      </c>
      <c r="K1073" t="s">
        <v>29</v>
      </c>
      <c r="M1073" s="2">
        <v>450</v>
      </c>
    </row>
    <row r="1074" spans="2:13" ht="12.75">
      <c r="B1074" s="415">
        <v>2500</v>
      </c>
      <c r="C1074" s="1" t="s">
        <v>29</v>
      </c>
      <c r="D1074" s="1" t="s">
        <v>442</v>
      </c>
      <c r="E1074" s="1" t="s">
        <v>542</v>
      </c>
      <c r="F1074" s="47" t="s">
        <v>550</v>
      </c>
      <c r="G1074" s="27" t="s">
        <v>323</v>
      </c>
      <c r="H1074" s="5">
        <f t="shared" si="51"/>
        <v>-337500</v>
      </c>
      <c r="I1074" s="22">
        <f t="shared" si="52"/>
        <v>5.555555555555555</v>
      </c>
      <c r="K1074" t="s">
        <v>29</v>
      </c>
      <c r="M1074" s="2">
        <v>450</v>
      </c>
    </row>
    <row r="1075" spans="2:13" ht="12.75">
      <c r="B1075" s="415">
        <v>2500</v>
      </c>
      <c r="C1075" s="1" t="s">
        <v>29</v>
      </c>
      <c r="D1075" s="1" t="s">
        <v>442</v>
      </c>
      <c r="E1075" s="1" t="s">
        <v>542</v>
      </c>
      <c r="F1075" s="47" t="s">
        <v>551</v>
      </c>
      <c r="G1075" s="27" t="s">
        <v>318</v>
      </c>
      <c r="H1075" s="5">
        <f t="shared" si="51"/>
        <v>-340000</v>
      </c>
      <c r="I1075" s="22">
        <f t="shared" si="52"/>
        <v>5.555555555555555</v>
      </c>
      <c r="K1075" t="s">
        <v>29</v>
      </c>
      <c r="M1075" s="2">
        <v>450</v>
      </c>
    </row>
    <row r="1076" spans="2:13" ht="12.75">
      <c r="B1076" s="415">
        <v>2500</v>
      </c>
      <c r="C1076" s="1" t="s">
        <v>29</v>
      </c>
      <c r="D1076" s="1" t="s">
        <v>442</v>
      </c>
      <c r="E1076" s="1" t="s">
        <v>542</v>
      </c>
      <c r="F1076" s="47" t="s">
        <v>552</v>
      </c>
      <c r="G1076" s="27" t="s">
        <v>320</v>
      </c>
      <c r="H1076" s="5">
        <f t="shared" si="51"/>
        <v>-342500</v>
      </c>
      <c r="I1076" s="22">
        <f t="shared" si="52"/>
        <v>5.555555555555555</v>
      </c>
      <c r="K1076" t="s">
        <v>29</v>
      </c>
      <c r="M1076" s="2">
        <v>450</v>
      </c>
    </row>
    <row r="1077" spans="1:13" s="64" customFormat="1" ht="12.75">
      <c r="A1077" s="12"/>
      <c r="B1077" s="418">
        <v>300</v>
      </c>
      <c r="C1077" s="101" t="s">
        <v>0</v>
      </c>
      <c r="D1077" s="101" t="s">
        <v>19</v>
      </c>
      <c r="E1077" s="101" t="s">
        <v>553</v>
      </c>
      <c r="F1077" s="330" t="s">
        <v>437</v>
      </c>
      <c r="G1077" s="102" t="s">
        <v>81</v>
      </c>
      <c r="H1077" s="5">
        <f t="shared" si="51"/>
        <v>-342800</v>
      </c>
      <c r="I1077" s="22">
        <f t="shared" si="52"/>
        <v>0.6666666666666666</v>
      </c>
      <c r="J1077" s="15"/>
      <c r="K1077" s="15" t="s">
        <v>438</v>
      </c>
      <c r="L1077" s="15"/>
      <c r="M1077" s="2">
        <v>450</v>
      </c>
    </row>
    <row r="1078" spans="1:13" s="64" customFormat="1" ht="12.75">
      <c r="A1078" s="12"/>
      <c r="B1078" s="415">
        <v>500</v>
      </c>
      <c r="C1078" s="12" t="s">
        <v>0</v>
      </c>
      <c r="D1078" s="1" t="s">
        <v>19</v>
      </c>
      <c r="E1078" s="1" t="s">
        <v>553</v>
      </c>
      <c r="F1078" s="47" t="s">
        <v>437</v>
      </c>
      <c r="G1078" s="27" t="s">
        <v>208</v>
      </c>
      <c r="H1078" s="5">
        <f t="shared" si="51"/>
        <v>-343300</v>
      </c>
      <c r="I1078" s="22">
        <f t="shared" si="52"/>
        <v>1.1111111111111112</v>
      </c>
      <c r="J1078" s="15"/>
      <c r="K1078" s="15" t="s">
        <v>438</v>
      </c>
      <c r="L1078" s="15"/>
      <c r="M1078" s="2">
        <v>450</v>
      </c>
    </row>
    <row r="1079" spans="1:13" s="64" customFormat="1" ht="12.75">
      <c r="A1079" s="12"/>
      <c r="B1079" s="415">
        <v>1500</v>
      </c>
      <c r="C1079" s="12" t="s">
        <v>0</v>
      </c>
      <c r="D1079" s="1" t="s">
        <v>19</v>
      </c>
      <c r="E1079" s="1" t="s">
        <v>553</v>
      </c>
      <c r="F1079" s="47" t="s">
        <v>437</v>
      </c>
      <c r="G1079" s="27" t="s">
        <v>210</v>
      </c>
      <c r="H1079" s="5">
        <f t="shared" si="51"/>
        <v>-344800</v>
      </c>
      <c r="I1079" s="22">
        <f t="shared" si="52"/>
        <v>3.3333333333333335</v>
      </c>
      <c r="J1079" s="15"/>
      <c r="K1079" s="15" t="s">
        <v>438</v>
      </c>
      <c r="L1079" s="15"/>
      <c r="M1079" s="2">
        <v>450</v>
      </c>
    </row>
    <row r="1080" spans="1:13" s="64" customFormat="1" ht="12.75">
      <c r="A1080" s="12"/>
      <c r="B1080" s="417">
        <v>4500</v>
      </c>
      <c r="C1080" s="12" t="s">
        <v>0</v>
      </c>
      <c r="D1080" s="12" t="s">
        <v>19</v>
      </c>
      <c r="E1080" s="12" t="s">
        <v>553</v>
      </c>
      <c r="F1080" s="72" t="s">
        <v>554</v>
      </c>
      <c r="G1080" s="29" t="s">
        <v>323</v>
      </c>
      <c r="H1080" s="5">
        <f t="shared" si="51"/>
        <v>-349300</v>
      </c>
      <c r="I1080" s="22">
        <f t="shared" si="52"/>
        <v>10</v>
      </c>
      <c r="J1080" s="15"/>
      <c r="K1080" s="15" t="s">
        <v>438</v>
      </c>
      <c r="L1080" s="15"/>
      <c r="M1080" s="2">
        <v>450</v>
      </c>
    </row>
    <row r="1081" spans="1:13" s="57" customFormat="1" ht="12.75">
      <c r="A1081" s="11"/>
      <c r="B1081" s="419">
        <f>SUM(B975:B1080)</f>
        <v>349300</v>
      </c>
      <c r="C1081" s="11" t="s">
        <v>29</v>
      </c>
      <c r="D1081" s="11"/>
      <c r="E1081" s="11"/>
      <c r="F1081" s="319"/>
      <c r="G1081" s="18"/>
      <c r="H1081" s="55">
        <v>0</v>
      </c>
      <c r="I1081" s="56">
        <f t="shared" si="52"/>
        <v>776.2222222222222</v>
      </c>
      <c r="M1081" s="2">
        <v>450</v>
      </c>
    </row>
    <row r="1082" spans="2:13" ht="12.75">
      <c r="B1082" s="415"/>
      <c r="H1082" s="5">
        <f t="shared" si="51"/>
        <v>0</v>
      </c>
      <c r="I1082" s="22">
        <f t="shared" si="52"/>
        <v>0</v>
      </c>
      <c r="M1082" s="2">
        <v>450</v>
      </c>
    </row>
    <row r="1083" spans="2:13" ht="12.75">
      <c r="B1083" s="415"/>
      <c r="H1083" s="5">
        <f t="shared" si="51"/>
        <v>0</v>
      </c>
      <c r="I1083" s="22">
        <f t="shared" si="52"/>
        <v>0</v>
      </c>
      <c r="M1083" s="2">
        <v>450</v>
      </c>
    </row>
    <row r="1084" spans="1:14" s="15" customFormat="1" ht="12.75">
      <c r="A1084" s="12"/>
      <c r="B1084" s="417">
        <v>4500</v>
      </c>
      <c r="C1084" s="12" t="s">
        <v>555</v>
      </c>
      <c r="D1084" s="12" t="s">
        <v>19</v>
      </c>
      <c r="E1084" s="60" t="s">
        <v>38</v>
      </c>
      <c r="F1084" s="72" t="s">
        <v>556</v>
      </c>
      <c r="G1084" s="29" t="s">
        <v>103</v>
      </c>
      <c r="H1084" s="5">
        <f t="shared" si="51"/>
        <v>-4500</v>
      </c>
      <c r="I1084" s="22">
        <f t="shared" si="52"/>
        <v>10</v>
      </c>
      <c r="J1084" s="60"/>
      <c r="K1084" s="15" t="s">
        <v>557</v>
      </c>
      <c r="L1084" s="60"/>
      <c r="M1084" s="2">
        <v>450</v>
      </c>
      <c r="N1084" s="78">
        <v>500</v>
      </c>
    </row>
    <row r="1085" spans="1:13" s="15" customFormat="1" ht="12.75">
      <c r="A1085" s="12"/>
      <c r="B1085" s="417">
        <v>4000</v>
      </c>
      <c r="C1085" s="12" t="s">
        <v>558</v>
      </c>
      <c r="D1085" s="12" t="s">
        <v>19</v>
      </c>
      <c r="E1085" s="12" t="s">
        <v>38</v>
      </c>
      <c r="F1085" s="72" t="s">
        <v>559</v>
      </c>
      <c r="G1085" s="29" t="s">
        <v>337</v>
      </c>
      <c r="H1085" s="5">
        <f t="shared" si="51"/>
        <v>-8500</v>
      </c>
      <c r="I1085" s="22">
        <f t="shared" si="52"/>
        <v>8.88888888888889</v>
      </c>
      <c r="K1085" s="15" t="s">
        <v>557</v>
      </c>
      <c r="M1085" s="2">
        <v>450</v>
      </c>
    </row>
    <row r="1086" spans="1:13" s="15" customFormat="1" ht="12.75">
      <c r="A1086" s="12"/>
      <c r="B1086" s="417">
        <v>1700</v>
      </c>
      <c r="C1086" s="12" t="s">
        <v>560</v>
      </c>
      <c r="D1086" s="12" t="s">
        <v>19</v>
      </c>
      <c r="E1086" s="12" t="s">
        <v>38</v>
      </c>
      <c r="F1086" s="72" t="s">
        <v>561</v>
      </c>
      <c r="G1086" s="29" t="s">
        <v>81</v>
      </c>
      <c r="H1086" s="5">
        <f t="shared" si="51"/>
        <v>-10200</v>
      </c>
      <c r="I1086" s="22">
        <f t="shared" si="52"/>
        <v>3.7777777777777777</v>
      </c>
      <c r="K1086" s="15" t="s">
        <v>557</v>
      </c>
      <c r="M1086" s="2">
        <v>450</v>
      </c>
    </row>
    <row r="1087" spans="1:13" s="15" customFormat="1" ht="12.75">
      <c r="A1087" s="12"/>
      <c r="B1087" s="417">
        <v>1700</v>
      </c>
      <c r="C1087" s="12" t="s">
        <v>562</v>
      </c>
      <c r="D1087" s="12" t="s">
        <v>19</v>
      </c>
      <c r="E1087" s="12" t="s">
        <v>38</v>
      </c>
      <c r="F1087" s="72" t="s">
        <v>563</v>
      </c>
      <c r="G1087" s="29" t="s">
        <v>83</v>
      </c>
      <c r="H1087" s="5">
        <f t="shared" si="51"/>
        <v>-11900</v>
      </c>
      <c r="I1087" s="22">
        <f t="shared" si="52"/>
        <v>3.7777777777777777</v>
      </c>
      <c r="K1087" s="15" t="s">
        <v>557</v>
      </c>
      <c r="M1087" s="2">
        <v>450</v>
      </c>
    </row>
    <row r="1088" spans="1:13" s="15" customFormat="1" ht="12.75">
      <c r="A1088" s="12"/>
      <c r="B1088" s="417">
        <v>2000</v>
      </c>
      <c r="C1088" s="12" t="s">
        <v>564</v>
      </c>
      <c r="D1088" s="12" t="s">
        <v>19</v>
      </c>
      <c r="E1088" s="12" t="s">
        <v>38</v>
      </c>
      <c r="F1088" s="72" t="s">
        <v>565</v>
      </c>
      <c r="G1088" s="29" t="s">
        <v>208</v>
      </c>
      <c r="H1088" s="5">
        <f t="shared" si="51"/>
        <v>-13900</v>
      </c>
      <c r="I1088" s="22">
        <f t="shared" si="52"/>
        <v>4.444444444444445</v>
      </c>
      <c r="K1088" s="15" t="s">
        <v>557</v>
      </c>
      <c r="M1088" s="2">
        <v>450</v>
      </c>
    </row>
    <row r="1089" spans="1:13" s="15" customFormat="1" ht="12.75">
      <c r="A1089" s="12"/>
      <c r="B1089" s="417">
        <v>2500</v>
      </c>
      <c r="C1089" s="12" t="s">
        <v>566</v>
      </c>
      <c r="D1089" s="12" t="s">
        <v>19</v>
      </c>
      <c r="E1089" s="12" t="s">
        <v>38</v>
      </c>
      <c r="F1089" s="325" t="s">
        <v>567</v>
      </c>
      <c r="G1089" s="29" t="s">
        <v>208</v>
      </c>
      <c r="H1089" s="5">
        <f t="shared" si="51"/>
        <v>-16400</v>
      </c>
      <c r="I1089" s="22">
        <f t="shared" si="52"/>
        <v>5.555555555555555</v>
      </c>
      <c r="K1089" s="15" t="s">
        <v>557</v>
      </c>
      <c r="M1089" s="2">
        <v>450</v>
      </c>
    </row>
    <row r="1090" spans="1:13" s="15" customFormat="1" ht="12.75">
      <c r="A1090" s="12"/>
      <c r="B1090" s="417">
        <v>2500</v>
      </c>
      <c r="C1090" s="12" t="s">
        <v>568</v>
      </c>
      <c r="D1090" s="12" t="s">
        <v>19</v>
      </c>
      <c r="E1090" s="12" t="s">
        <v>38</v>
      </c>
      <c r="F1090" s="325" t="s">
        <v>569</v>
      </c>
      <c r="G1090" s="29" t="s">
        <v>210</v>
      </c>
      <c r="H1090" s="5">
        <f t="shared" si="51"/>
        <v>-18900</v>
      </c>
      <c r="I1090" s="22">
        <f t="shared" si="52"/>
        <v>5.555555555555555</v>
      </c>
      <c r="K1090" s="15" t="s">
        <v>557</v>
      </c>
      <c r="M1090" s="2">
        <v>450</v>
      </c>
    </row>
    <row r="1091" spans="1:13" s="15" customFormat="1" ht="12.75">
      <c r="A1091" s="12"/>
      <c r="B1091" s="417">
        <v>2000</v>
      </c>
      <c r="C1091" s="12" t="s">
        <v>570</v>
      </c>
      <c r="D1091" s="12" t="s">
        <v>19</v>
      </c>
      <c r="E1091" s="12" t="s">
        <v>38</v>
      </c>
      <c r="F1091" s="325" t="s">
        <v>571</v>
      </c>
      <c r="G1091" s="29" t="s">
        <v>210</v>
      </c>
      <c r="H1091" s="5">
        <f t="shared" si="51"/>
        <v>-20900</v>
      </c>
      <c r="I1091" s="22">
        <f t="shared" si="52"/>
        <v>4.444444444444445</v>
      </c>
      <c r="K1091" s="15" t="s">
        <v>557</v>
      </c>
      <c r="M1091" s="2">
        <v>450</v>
      </c>
    </row>
    <row r="1092" spans="1:13" s="15" customFormat="1" ht="12.75">
      <c r="A1092" s="12"/>
      <c r="B1092" s="417">
        <v>2000</v>
      </c>
      <c r="C1092" s="12" t="s">
        <v>564</v>
      </c>
      <c r="D1092" s="12" t="s">
        <v>19</v>
      </c>
      <c r="E1092" s="12" t="s">
        <v>38</v>
      </c>
      <c r="F1092" s="72" t="s">
        <v>572</v>
      </c>
      <c r="G1092" s="29" t="s">
        <v>323</v>
      </c>
      <c r="H1092" s="5">
        <f t="shared" si="51"/>
        <v>-22900</v>
      </c>
      <c r="I1092" s="22">
        <f t="shared" si="52"/>
        <v>4.444444444444445</v>
      </c>
      <c r="K1092" s="15" t="s">
        <v>557</v>
      </c>
      <c r="M1092" s="2">
        <v>450</v>
      </c>
    </row>
    <row r="1093" spans="1:13" s="15" customFormat="1" ht="12.75">
      <c r="A1093" s="12"/>
      <c r="B1093" s="417">
        <v>2500</v>
      </c>
      <c r="C1093" s="12" t="s">
        <v>566</v>
      </c>
      <c r="D1093" s="12" t="s">
        <v>19</v>
      </c>
      <c r="E1093" s="12" t="s">
        <v>38</v>
      </c>
      <c r="F1093" s="325" t="s">
        <v>573</v>
      </c>
      <c r="G1093" s="29" t="s">
        <v>323</v>
      </c>
      <c r="H1093" s="5">
        <f t="shared" si="51"/>
        <v>-25400</v>
      </c>
      <c r="I1093" s="22">
        <f t="shared" si="52"/>
        <v>5.555555555555555</v>
      </c>
      <c r="K1093" s="15" t="s">
        <v>557</v>
      </c>
      <c r="M1093" s="2">
        <v>450</v>
      </c>
    </row>
    <row r="1094" spans="1:13" s="15" customFormat="1" ht="12.75">
      <c r="A1094" s="12"/>
      <c r="B1094" s="417">
        <v>2500</v>
      </c>
      <c r="C1094" s="12" t="s">
        <v>568</v>
      </c>
      <c r="D1094" s="12" t="s">
        <v>19</v>
      </c>
      <c r="E1094" s="12" t="s">
        <v>38</v>
      </c>
      <c r="F1094" s="325" t="s">
        <v>574</v>
      </c>
      <c r="G1094" s="29" t="s">
        <v>318</v>
      </c>
      <c r="H1094" s="5">
        <f t="shared" si="51"/>
        <v>-27900</v>
      </c>
      <c r="I1094" s="22">
        <f t="shared" si="52"/>
        <v>5.555555555555555</v>
      </c>
      <c r="K1094" s="15" t="s">
        <v>557</v>
      </c>
      <c r="M1094" s="2">
        <v>450</v>
      </c>
    </row>
    <row r="1095" spans="1:13" s="15" customFormat="1" ht="12.75">
      <c r="A1095" s="12"/>
      <c r="B1095" s="417">
        <v>3000</v>
      </c>
      <c r="C1095" s="12" t="s">
        <v>570</v>
      </c>
      <c r="D1095" s="12" t="s">
        <v>19</v>
      </c>
      <c r="E1095" s="12" t="s">
        <v>38</v>
      </c>
      <c r="F1095" s="72" t="s">
        <v>575</v>
      </c>
      <c r="G1095" s="29" t="s">
        <v>318</v>
      </c>
      <c r="H1095" s="5">
        <f t="shared" si="51"/>
        <v>-30900</v>
      </c>
      <c r="I1095" s="22">
        <f t="shared" si="52"/>
        <v>6.666666666666667</v>
      </c>
      <c r="K1095" s="15" t="s">
        <v>557</v>
      </c>
      <c r="M1095" s="2">
        <v>450</v>
      </c>
    </row>
    <row r="1096" spans="2:13" ht="12.75">
      <c r="B1096" s="415">
        <v>3500</v>
      </c>
      <c r="C1096" s="1" t="s">
        <v>576</v>
      </c>
      <c r="D1096" s="1" t="s">
        <v>19</v>
      </c>
      <c r="E1096" s="1" t="s">
        <v>38</v>
      </c>
      <c r="F1096" s="47" t="s">
        <v>585</v>
      </c>
      <c r="G1096" s="27" t="s">
        <v>323</v>
      </c>
      <c r="H1096" s="5">
        <f t="shared" si="51"/>
        <v>-34400</v>
      </c>
      <c r="I1096" s="22">
        <f t="shared" si="52"/>
        <v>7.777777777777778</v>
      </c>
      <c r="K1096" t="s">
        <v>578</v>
      </c>
      <c r="M1096" s="2">
        <v>450</v>
      </c>
    </row>
    <row r="1097" spans="2:13" ht="12.75">
      <c r="B1097" s="415">
        <v>6000</v>
      </c>
      <c r="C1097" s="1" t="s">
        <v>586</v>
      </c>
      <c r="D1097" s="1" t="s">
        <v>19</v>
      </c>
      <c r="E1097" s="1" t="s">
        <v>38</v>
      </c>
      <c r="F1097" s="47" t="s">
        <v>587</v>
      </c>
      <c r="G1097" s="27" t="s">
        <v>320</v>
      </c>
      <c r="H1097" s="5">
        <f t="shared" si="51"/>
        <v>-40400</v>
      </c>
      <c r="I1097" s="22">
        <f t="shared" si="52"/>
        <v>13.333333333333334</v>
      </c>
      <c r="K1097" t="s">
        <v>578</v>
      </c>
      <c r="M1097" s="2">
        <v>450</v>
      </c>
    </row>
    <row r="1098" spans="1:13" s="15" customFormat="1" ht="12.75">
      <c r="A1098" s="12"/>
      <c r="B1098" s="417">
        <v>3000</v>
      </c>
      <c r="C1098" s="12" t="s">
        <v>588</v>
      </c>
      <c r="D1098" s="12" t="s">
        <v>19</v>
      </c>
      <c r="E1098" s="12" t="s">
        <v>38</v>
      </c>
      <c r="F1098" s="72" t="s">
        <v>589</v>
      </c>
      <c r="G1098" s="27" t="s">
        <v>337</v>
      </c>
      <c r="H1098" s="5">
        <f aca="true" t="shared" si="53" ref="H1098:H1157">H1097-B1098</f>
        <v>-43400</v>
      </c>
      <c r="I1098" s="22">
        <f t="shared" si="52"/>
        <v>6.666666666666667</v>
      </c>
      <c r="K1098" s="15" t="s">
        <v>438</v>
      </c>
      <c r="M1098" s="2">
        <v>450</v>
      </c>
    </row>
    <row r="1099" spans="1:13" s="15" customFormat="1" ht="12.75">
      <c r="A1099" s="12"/>
      <c r="B1099" s="417">
        <v>2000</v>
      </c>
      <c r="C1099" s="12" t="s">
        <v>590</v>
      </c>
      <c r="D1099" s="12" t="s">
        <v>19</v>
      </c>
      <c r="E1099" s="12" t="s">
        <v>38</v>
      </c>
      <c r="F1099" s="325" t="s">
        <v>437</v>
      </c>
      <c r="G1099" s="29" t="s">
        <v>79</v>
      </c>
      <c r="H1099" s="5">
        <f t="shared" si="53"/>
        <v>-45400</v>
      </c>
      <c r="I1099" s="22">
        <f t="shared" si="52"/>
        <v>4.444444444444445</v>
      </c>
      <c r="K1099" s="15" t="s">
        <v>438</v>
      </c>
      <c r="M1099" s="2">
        <v>450</v>
      </c>
    </row>
    <row r="1100" spans="1:13" s="64" customFormat="1" ht="12.75">
      <c r="A1100" s="61"/>
      <c r="B1100" s="417">
        <v>12000</v>
      </c>
      <c r="C1100" s="61" t="s">
        <v>591</v>
      </c>
      <c r="D1100" s="61" t="s">
        <v>19</v>
      </c>
      <c r="E1100" s="61" t="s">
        <v>38</v>
      </c>
      <c r="F1100" s="325" t="s">
        <v>437</v>
      </c>
      <c r="G1100" s="30" t="s">
        <v>592</v>
      </c>
      <c r="H1100" s="5">
        <f t="shared" si="53"/>
        <v>-57400</v>
      </c>
      <c r="I1100" s="22">
        <f t="shared" si="52"/>
        <v>26.666666666666668</v>
      </c>
      <c r="K1100" s="64" t="s">
        <v>438</v>
      </c>
      <c r="M1100" s="2">
        <v>450</v>
      </c>
    </row>
    <row r="1101" spans="1:13" s="15" customFormat="1" ht="12.75">
      <c r="A1101" s="12"/>
      <c r="B1101" s="418">
        <v>10000</v>
      </c>
      <c r="C1101" s="101" t="s">
        <v>593</v>
      </c>
      <c r="D1101" s="101" t="s">
        <v>19</v>
      </c>
      <c r="E1101" s="101" t="s">
        <v>38</v>
      </c>
      <c r="F1101" s="330" t="s">
        <v>437</v>
      </c>
      <c r="G1101" s="102" t="s">
        <v>83</v>
      </c>
      <c r="H1101" s="5">
        <f t="shared" si="53"/>
        <v>-67400</v>
      </c>
      <c r="I1101" s="22">
        <f t="shared" si="52"/>
        <v>22.22222222222222</v>
      </c>
      <c r="K1101" s="15" t="s">
        <v>438</v>
      </c>
      <c r="M1101" s="2">
        <v>450</v>
      </c>
    </row>
    <row r="1102" spans="1:13" s="15" customFormat="1" ht="12.75">
      <c r="A1102" s="12"/>
      <c r="B1102" s="415">
        <v>5000</v>
      </c>
      <c r="C1102" s="1" t="s">
        <v>597</v>
      </c>
      <c r="D1102" s="1" t="s">
        <v>19</v>
      </c>
      <c r="E1102" s="1" t="s">
        <v>38</v>
      </c>
      <c r="F1102" s="47" t="s">
        <v>598</v>
      </c>
      <c r="G1102" s="27" t="s">
        <v>121</v>
      </c>
      <c r="H1102" s="5">
        <f t="shared" si="53"/>
        <v>-72400</v>
      </c>
      <c r="I1102" s="22">
        <f t="shared" si="52"/>
        <v>11.11111111111111</v>
      </c>
      <c r="K1102" s="15" t="s">
        <v>438</v>
      </c>
      <c r="M1102" s="2">
        <v>450</v>
      </c>
    </row>
    <row r="1103" spans="1:13" s="15" customFormat="1" ht="12.75">
      <c r="A1103" s="12"/>
      <c r="B1103" s="415">
        <v>5000</v>
      </c>
      <c r="C1103" s="1" t="s">
        <v>599</v>
      </c>
      <c r="D1103" s="1" t="s">
        <v>19</v>
      </c>
      <c r="E1103" s="1" t="s">
        <v>38</v>
      </c>
      <c r="F1103" s="47" t="s">
        <v>600</v>
      </c>
      <c r="G1103" s="27" t="s">
        <v>123</v>
      </c>
      <c r="H1103" s="5">
        <f t="shared" si="53"/>
        <v>-77400</v>
      </c>
      <c r="I1103" s="22">
        <f t="shared" si="52"/>
        <v>11.11111111111111</v>
      </c>
      <c r="K1103" s="15" t="s">
        <v>438</v>
      </c>
      <c r="M1103" s="2">
        <v>450</v>
      </c>
    </row>
    <row r="1104" spans="1:13" s="15" customFormat="1" ht="12.75">
      <c r="A1104" s="12"/>
      <c r="B1104" s="415">
        <v>3500</v>
      </c>
      <c r="C1104" s="12" t="s">
        <v>601</v>
      </c>
      <c r="D1104" s="1" t="s">
        <v>19</v>
      </c>
      <c r="E1104" s="1" t="s">
        <v>38</v>
      </c>
      <c r="F1104" s="331" t="s">
        <v>602</v>
      </c>
      <c r="G1104" s="27" t="s">
        <v>208</v>
      </c>
      <c r="H1104" s="5">
        <f t="shared" si="53"/>
        <v>-80900</v>
      </c>
      <c r="I1104" s="22">
        <f t="shared" si="52"/>
        <v>7.777777777777778</v>
      </c>
      <c r="K1104" s="15" t="s">
        <v>438</v>
      </c>
      <c r="M1104" s="2">
        <v>450</v>
      </c>
    </row>
    <row r="1105" spans="1:13" s="15" customFormat="1" ht="12.75">
      <c r="A1105" s="12"/>
      <c r="B1105" s="417">
        <v>3500</v>
      </c>
      <c r="C1105" s="12" t="s">
        <v>603</v>
      </c>
      <c r="D1105" s="12" t="s">
        <v>19</v>
      </c>
      <c r="E1105" s="12" t="s">
        <v>38</v>
      </c>
      <c r="F1105" s="72" t="s">
        <v>604</v>
      </c>
      <c r="G1105" s="29" t="s">
        <v>358</v>
      </c>
      <c r="H1105" s="5">
        <f t="shared" si="53"/>
        <v>-84400</v>
      </c>
      <c r="I1105" s="22">
        <f t="shared" si="52"/>
        <v>7.777777777777778</v>
      </c>
      <c r="K1105" s="15" t="s">
        <v>438</v>
      </c>
      <c r="M1105" s="2">
        <v>450</v>
      </c>
    </row>
    <row r="1106" spans="1:13" s="15" customFormat="1" ht="12.75">
      <c r="A1106" s="12"/>
      <c r="B1106" s="417">
        <v>3500</v>
      </c>
      <c r="C1106" s="12" t="s">
        <v>586</v>
      </c>
      <c r="D1106" s="12" t="s">
        <v>19</v>
      </c>
      <c r="E1106" s="12" t="s">
        <v>38</v>
      </c>
      <c r="F1106" s="72" t="s">
        <v>605</v>
      </c>
      <c r="G1106" s="29" t="s">
        <v>411</v>
      </c>
      <c r="H1106" s="5">
        <f t="shared" si="53"/>
        <v>-87900</v>
      </c>
      <c r="I1106" s="22">
        <f t="shared" si="52"/>
        <v>7.777777777777778</v>
      </c>
      <c r="K1106" s="15" t="s">
        <v>438</v>
      </c>
      <c r="M1106" s="2">
        <v>450</v>
      </c>
    </row>
    <row r="1107" spans="1:13" s="15" customFormat="1" ht="12.75">
      <c r="A1107" s="12"/>
      <c r="B1107" s="420">
        <v>4500</v>
      </c>
      <c r="C1107" s="98" t="s">
        <v>606</v>
      </c>
      <c r="D1107" s="95" t="s">
        <v>19</v>
      </c>
      <c r="E1107" s="95" t="s">
        <v>38</v>
      </c>
      <c r="F1107" s="332" t="s">
        <v>607</v>
      </c>
      <c r="G1107" s="99" t="s">
        <v>79</v>
      </c>
      <c r="H1107" s="5">
        <f t="shared" si="53"/>
        <v>-92400</v>
      </c>
      <c r="I1107" s="22">
        <f t="shared" si="52"/>
        <v>10</v>
      </c>
      <c r="K1107" s="15" t="s">
        <v>441</v>
      </c>
      <c r="M1107" s="2">
        <v>450</v>
      </c>
    </row>
    <row r="1108" spans="1:13" s="15" customFormat="1" ht="12.75">
      <c r="A1108" s="12"/>
      <c r="B1108" s="420">
        <v>2000</v>
      </c>
      <c r="C1108" s="98" t="s">
        <v>344</v>
      </c>
      <c r="D1108" s="95" t="s">
        <v>19</v>
      </c>
      <c r="E1108" s="95" t="s">
        <v>38</v>
      </c>
      <c r="F1108" s="332" t="s">
        <v>608</v>
      </c>
      <c r="G1108" s="99" t="s">
        <v>79</v>
      </c>
      <c r="H1108" s="5">
        <f t="shared" si="53"/>
        <v>-94400</v>
      </c>
      <c r="I1108" s="22">
        <f t="shared" si="52"/>
        <v>4.444444444444445</v>
      </c>
      <c r="K1108" s="15" t="s">
        <v>441</v>
      </c>
      <c r="M1108" s="2">
        <v>450</v>
      </c>
    </row>
    <row r="1109" spans="1:13" s="15" customFormat="1" ht="12.75">
      <c r="A1109" s="12"/>
      <c r="B1109" s="420">
        <v>2000</v>
      </c>
      <c r="C1109" s="98" t="s">
        <v>609</v>
      </c>
      <c r="D1109" s="98" t="s">
        <v>19</v>
      </c>
      <c r="E1109" s="98" t="s">
        <v>38</v>
      </c>
      <c r="F1109" s="327" t="s">
        <v>608</v>
      </c>
      <c r="G1109" s="103" t="s">
        <v>81</v>
      </c>
      <c r="H1109" s="5">
        <f t="shared" si="53"/>
        <v>-96400</v>
      </c>
      <c r="I1109" s="22">
        <f t="shared" si="52"/>
        <v>4.444444444444445</v>
      </c>
      <c r="K1109" s="15" t="s">
        <v>441</v>
      </c>
      <c r="M1109" s="2">
        <v>450</v>
      </c>
    </row>
    <row r="1110" spans="1:13" s="15" customFormat="1" ht="12.75">
      <c r="A1110" s="12"/>
      <c r="B1110" s="420">
        <v>2000</v>
      </c>
      <c r="C1110" s="98" t="s">
        <v>344</v>
      </c>
      <c r="D1110" s="98" t="s">
        <v>19</v>
      </c>
      <c r="E1110" s="98" t="s">
        <v>38</v>
      </c>
      <c r="F1110" s="327" t="s">
        <v>608</v>
      </c>
      <c r="G1110" s="103" t="s">
        <v>81</v>
      </c>
      <c r="H1110" s="5">
        <f t="shared" si="53"/>
        <v>-98400</v>
      </c>
      <c r="I1110" s="22">
        <f t="shared" si="52"/>
        <v>4.444444444444445</v>
      </c>
      <c r="K1110" s="15" t="s">
        <v>441</v>
      </c>
      <c r="M1110" s="2">
        <v>450</v>
      </c>
    </row>
    <row r="1111" spans="1:13" s="15" customFormat="1" ht="12.75">
      <c r="A1111" s="12"/>
      <c r="B1111" s="421">
        <v>10000</v>
      </c>
      <c r="C1111" s="96" t="s">
        <v>609</v>
      </c>
      <c r="D1111" s="95" t="s">
        <v>19</v>
      </c>
      <c r="E1111" s="104" t="s">
        <v>38</v>
      </c>
      <c r="F1111" s="333" t="s">
        <v>610</v>
      </c>
      <c r="G1111" s="97" t="s">
        <v>81</v>
      </c>
      <c r="H1111" s="5">
        <f t="shared" si="53"/>
        <v>-108400</v>
      </c>
      <c r="I1111" s="22">
        <f t="shared" si="52"/>
        <v>22.22222222222222</v>
      </c>
      <c r="K1111" s="15" t="s">
        <v>441</v>
      </c>
      <c r="M1111" s="2">
        <v>450</v>
      </c>
    </row>
    <row r="1112" spans="1:13" s="15" customFormat="1" ht="12.75">
      <c r="A1112" s="12"/>
      <c r="B1112" s="421">
        <v>500</v>
      </c>
      <c r="C1112" s="96" t="s">
        <v>611</v>
      </c>
      <c r="D1112" s="95" t="s">
        <v>19</v>
      </c>
      <c r="E1112" s="104" t="s">
        <v>38</v>
      </c>
      <c r="F1112" s="333" t="s">
        <v>612</v>
      </c>
      <c r="G1112" s="97" t="s">
        <v>81</v>
      </c>
      <c r="H1112" s="5">
        <f t="shared" si="53"/>
        <v>-108900</v>
      </c>
      <c r="I1112" s="22">
        <f t="shared" si="52"/>
        <v>1.1111111111111112</v>
      </c>
      <c r="K1112" s="15" t="s">
        <v>441</v>
      </c>
      <c r="M1112" s="2">
        <v>450</v>
      </c>
    </row>
    <row r="1113" spans="1:13" s="15" customFormat="1" ht="12.75">
      <c r="A1113" s="12"/>
      <c r="B1113" s="421">
        <v>10000</v>
      </c>
      <c r="C1113" s="96" t="s">
        <v>344</v>
      </c>
      <c r="D1113" s="95" t="s">
        <v>19</v>
      </c>
      <c r="E1113" s="104" t="s">
        <v>38</v>
      </c>
      <c r="F1113" s="333" t="s">
        <v>613</v>
      </c>
      <c r="G1113" s="97" t="s">
        <v>81</v>
      </c>
      <c r="H1113" s="5">
        <f t="shared" si="53"/>
        <v>-118900</v>
      </c>
      <c r="I1113" s="22">
        <f t="shared" si="52"/>
        <v>22.22222222222222</v>
      </c>
      <c r="K1113" s="15" t="s">
        <v>441</v>
      </c>
      <c r="M1113" s="2">
        <v>450</v>
      </c>
    </row>
    <row r="1114" spans="1:13" s="15" customFormat="1" ht="12.75">
      <c r="A1114" s="12"/>
      <c r="B1114" s="421">
        <v>500</v>
      </c>
      <c r="C1114" s="96" t="s">
        <v>611</v>
      </c>
      <c r="D1114" s="104" t="s">
        <v>19</v>
      </c>
      <c r="E1114" s="104" t="s">
        <v>38</v>
      </c>
      <c r="F1114" s="333" t="s">
        <v>614</v>
      </c>
      <c r="G1114" s="97" t="s">
        <v>81</v>
      </c>
      <c r="H1114" s="5">
        <f t="shared" si="53"/>
        <v>-119400</v>
      </c>
      <c r="I1114" s="22">
        <f t="shared" si="52"/>
        <v>1.1111111111111112</v>
      </c>
      <c r="K1114" s="15" t="s">
        <v>441</v>
      </c>
      <c r="M1114" s="2">
        <v>450</v>
      </c>
    </row>
    <row r="1115" spans="1:13" s="15" customFormat="1" ht="12.75">
      <c r="A1115" s="12"/>
      <c r="B1115" s="421">
        <v>2000</v>
      </c>
      <c r="C1115" s="96" t="s">
        <v>615</v>
      </c>
      <c r="D1115" s="96" t="s">
        <v>19</v>
      </c>
      <c r="E1115" s="96" t="s">
        <v>38</v>
      </c>
      <c r="F1115" s="332" t="s">
        <v>608</v>
      </c>
      <c r="G1115" s="105" t="s">
        <v>81</v>
      </c>
      <c r="H1115" s="5">
        <f t="shared" si="53"/>
        <v>-121400</v>
      </c>
      <c r="I1115" s="22">
        <f t="shared" si="52"/>
        <v>4.444444444444445</v>
      </c>
      <c r="K1115" s="15" t="s">
        <v>441</v>
      </c>
      <c r="M1115" s="2">
        <v>450</v>
      </c>
    </row>
    <row r="1116" spans="1:13" s="15" customFormat="1" ht="12.75">
      <c r="A1116" s="12"/>
      <c r="B1116" s="421">
        <v>5000</v>
      </c>
      <c r="C1116" s="96" t="s">
        <v>616</v>
      </c>
      <c r="D1116" s="104" t="s">
        <v>19</v>
      </c>
      <c r="E1116" s="104" t="s">
        <v>38</v>
      </c>
      <c r="F1116" s="332" t="s">
        <v>617</v>
      </c>
      <c r="G1116" s="97" t="s">
        <v>81</v>
      </c>
      <c r="H1116" s="5">
        <f t="shared" si="53"/>
        <v>-126400</v>
      </c>
      <c r="I1116" s="22">
        <f t="shared" si="52"/>
        <v>11.11111111111111</v>
      </c>
      <c r="K1116" s="15" t="s">
        <v>441</v>
      </c>
      <c r="M1116" s="2">
        <v>450</v>
      </c>
    </row>
    <row r="1117" spans="2:13" ht="12.75">
      <c r="B1117" s="417">
        <v>1700</v>
      </c>
      <c r="C1117" s="12" t="s">
        <v>560</v>
      </c>
      <c r="D1117" s="12" t="s">
        <v>19</v>
      </c>
      <c r="E1117" s="12" t="s">
        <v>38</v>
      </c>
      <c r="F1117" s="72" t="s">
        <v>618</v>
      </c>
      <c r="G1117" s="29" t="s">
        <v>81</v>
      </c>
      <c r="H1117" s="5">
        <f t="shared" si="53"/>
        <v>-128100</v>
      </c>
      <c r="I1117" s="22">
        <f t="shared" si="52"/>
        <v>3.7777777777777777</v>
      </c>
      <c r="K1117" t="s">
        <v>619</v>
      </c>
      <c r="M1117" s="2">
        <v>450</v>
      </c>
    </row>
    <row r="1118" spans="1:13" s="15" customFormat="1" ht="12.75">
      <c r="A1118" s="12"/>
      <c r="B1118" s="417">
        <v>1700</v>
      </c>
      <c r="C1118" s="12" t="s">
        <v>562</v>
      </c>
      <c r="D1118" s="12" t="s">
        <v>19</v>
      </c>
      <c r="E1118" s="12" t="s">
        <v>38</v>
      </c>
      <c r="F1118" s="72" t="s">
        <v>620</v>
      </c>
      <c r="G1118" s="29" t="s">
        <v>83</v>
      </c>
      <c r="H1118" s="5">
        <f t="shared" si="53"/>
        <v>-129800</v>
      </c>
      <c r="I1118" s="22">
        <f t="shared" si="52"/>
        <v>3.7777777777777777</v>
      </c>
      <c r="K1118" t="s">
        <v>619</v>
      </c>
      <c r="M1118" s="2">
        <v>450</v>
      </c>
    </row>
    <row r="1119" spans="1:13" s="64" customFormat="1" ht="12.75">
      <c r="A1119" s="61"/>
      <c r="B1119" s="417">
        <v>2000</v>
      </c>
      <c r="C1119" s="61" t="s">
        <v>621</v>
      </c>
      <c r="D1119" s="61" t="s">
        <v>622</v>
      </c>
      <c r="E1119" s="61" t="s">
        <v>623</v>
      </c>
      <c r="F1119" s="325" t="s">
        <v>624</v>
      </c>
      <c r="G1119" s="30" t="s">
        <v>79</v>
      </c>
      <c r="H1119" s="5">
        <f t="shared" si="53"/>
        <v>-131800</v>
      </c>
      <c r="I1119" s="22">
        <f t="shared" si="52"/>
        <v>4.444444444444445</v>
      </c>
      <c r="K1119" t="s">
        <v>625</v>
      </c>
      <c r="M1119" s="2">
        <v>450</v>
      </c>
    </row>
    <row r="1120" spans="1:13" s="64" customFormat="1" ht="12.75">
      <c r="A1120" s="61"/>
      <c r="B1120" s="417">
        <v>2500</v>
      </c>
      <c r="C1120" s="61" t="s">
        <v>626</v>
      </c>
      <c r="D1120" s="61" t="s">
        <v>622</v>
      </c>
      <c r="E1120" s="61" t="s">
        <v>623</v>
      </c>
      <c r="F1120" s="325" t="s">
        <v>627</v>
      </c>
      <c r="G1120" s="30" t="s">
        <v>81</v>
      </c>
      <c r="H1120" s="5">
        <f t="shared" si="53"/>
        <v>-134300</v>
      </c>
      <c r="I1120" s="22">
        <f t="shared" si="52"/>
        <v>5.555555555555555</v>
      </c>
      <c r="K1120" t="s">
        <v>625</v>
      </c>
      <c r="M1120" s="2">
        <v>450</v>
      </c>
    </row>
    <row r="1121" spans="1:13" s="64" customFormat="1" ht="12.75">
      <c r="A1121" s="61"/>
      <c r="B1121" s="417">
        <v>2500</v>
      </c>
      <c r="C1121" s="61" t="s">
        <v>628</v>
      </c>
      <c r="D1121" s="61" t="s">
        <v>622</v>
      </c>
      <c r="E1121" s="61" t="s">
        <v>623</v>
      </c>
      <c r="F1121" s="325" t="s">
        <v>627</v>
      </c>
      <c r="G1121" s="30" t="s">
        <v>81</v>
      </c>
      <c r="H1121" s="5">
        <f t="shared" si="53"/>
        <v>-136800</v>
      </c>
      <c r="I1121" s="22">
        <f t="shared" si="52"/>
        <v>5.555555555555555</v>
      </c>
      <c r="K1121" t="s">
        <v>625</v>
      </c>
      <c r="M1121" s="2">
        <v>450</v>
      </c>
    </row>
    <row r="1122" spans="1:13" s="64" customFormat="1" ht="12.75">
      <c r="A1122" s="61"/>
      <c r="B1122" s="417">
        <v>2000</v>
      </c>
      <c r="C1122" s="61" t="s">
        <v>629</v>
      </c>
      <c r="D1122" s="61" t="s">
        <v>622</v>
      </c>
      <c r="E1122" s="61" t="s">
        <v>623</v>
      </c>
      <c r="F1122" s="325" t="s">
        <v>630</v>
      </c>
      <c r="G1122" s="30" t="s">
        <v>81</v>
      </c>
      <c r="H1122" s="5">
        <f t="shared" si="53"/>
        <v>-138800</v>
      </c>
      <c r="I1122" s="22">
        <f t="shared" si="52"/>
        <v>4.444444444444445</v>
      </c>
      <c r="K1122" t="s">
        <v>625</v>
      </c>
      <c r="M1122" s="2">
        <v>450</v>
      </c>
    </row>
    <row r="1123" spans="1:13" s="15" customFormat="1" ht="12.75">
      <c r="A1123" s="12"/>
      <c r="B1123" s="417">
        <v>4000</v>
      </c>
      <c r="C1123" s="12" t="s">
        <v>631</v>
      </c>
      <c r="D1123" s="12" t="s">
        <v>622</v>
      </c>
      <c r="E1123" s="12" t="s">
        <v>623</v>
      </c>
      <c r="F1123" s="325" t="s">
        <v>632</v>
      </c>
      <c r="G1123" s="29" t="s">
        <v>115</v>
      </c>
      <c r="H1123" s="5">
        <f t="shared" si="53"/>
        <v>-142800</v>
      </c>
      <c r="I1123" s="22">
        <f aca="true" t="shared" si="54" ref="I1123:I1186">+B1123/M1123</f>
        <v>8.88888888888889</v>
      </c>
      <c r="K1123" t="s">
        <v>625</v>
      </c>
      <c r="M1123" s="2">
        <v>450</v>
      </c>
    </row>
    <row r="1124" spans="1:13" s="15" customFormat="1" ht="12.75">
      <c r="A1124" s="12"/>
      <c r="B1124" s="417">
        <v>2500</v>
      </c>
      <c r="C1124" s="12" t="s">
        <v>633</v>
      </c>
      <c r="D1124" s="12" t="s">
        <v>622</v>
      </c>
      <c r="E1124" s="12" t="s">
        <v>623</v>
      </c>
      <c r="F1124" s="72" t="s">
        <v>634</v>
      </c>
      <c r="G1124" s="29" t="s">
        <v>117</v>
      </c>
      <c r="H1124" s="5">
        <f t="shared" si="53"/>
        <v>-145300</v>
      </c>
      <c r="I1124" s="22">
        <f t="shared" si="54"/>
        <v>5.555555555555555</v>
      </c>
      <c r="K1124" t="s">
        <v>625</v>
      </c>
      <c r="M1124" s="2">
        <v>450</v>
      </c>
    </row>
    <row r="1125" spans="1:13" s="15" customFormat="1" ht="12.75">
      <c r="A1125" s="12"/>
      <c r="B1125" s="417">
        <v>5000</v>
      </c>
      <c r="C1125" s="12" t="s">
        <v>635</v>
      </c>
      <c r="D1125" s="12" t="s">
        <v>622</v>
      </c>
      <c r="E1125" s="12" t="s">
        <v>623</v>
      </c>
      <c r="F1125" s="72" t="s">
        <v>636</v>
      </c>
      <c r="G1125" s="29" t="s">
        <v>121</v>
      </c>
      <c r="H1125" s="5">
        <f t="shared" si="53"/>
        <v>-150300</v>
      </c>
      <c r="I1125" s="22">
        <f t="shared" si="54"/>
        <v>11.11111111111111</v>
      </c>
      <c r="K1125" t="s">
        <v>625</v>
      </c>
      <c r="M1125" s="2">
        <v>450</v>
      </c>
    </row>
    <row r="1126" spans="1:13" s="15" customFormat="1" ht="12.75">
      <c r="A1126" s="12"/>
      <c r="B1126" s="418">
        <v>5000</v>
      </c>
      <c r="C1126" s="101" t="s">
        <v>637</v>
      </c>
      <c r="D1126" s="101" t="s">
        <v>622</v>
      </c>
      <c r="E1126" s="101" t="s">
        <v>623</v>
      </c>
      <c r="F1126" s="330" t="s">
        <v>638</v>
      </c>
      <c r="G1126" s="102" t="s">
        <v>123</v>
      </c>
      <c r="H1126" s="5">
        <f t="shared" si="53"/>
        <v>-155300</v>
      </c>
      <c r="I1126" s="22">
        <f t="shared" si="54"/>
        <v>11.11111111111111</v>
      </c>
      <c r="K1126" t="s">
        <v>625</v>
      </c>
      <c r="M1126" s="2">
        <v>450</v>
      </c>
    </row>
    <row r="1127" spans="1:13" s="15" customFormat="1" ht="12.75">
      <c r="A1127" s="12"/>
      <c r="B1127" s="422">
        <v>6000</v>
      </c>
      <c r="C1127" s="107" t="s">
        <v>639</v>
      </c>
      <c r="D1127" s="107" t="s">
        <v>622</v>
      </c>
      <c r="E1127" s="107" t="s">
        <v>623</v>
      </c>
      <c r="F1127" s="334" t="s">
        <v>640</v>
      </c>
      <c r="G1127" s="108" t="s">
        <v>323</v>
      </c>
      <c r="H1127" s="5">
        <f t="shared" si="53"/>
        <v>-161300</v>
      </c>
      <c r="I1127" s="22">
        <f t="shared" si="54"/>
        <v>13.333333333333334</v>
      </c>
      <c r="K1127" t="s">
        <v>625</v>
      </c>
      <c r="M1127" s="2">
        <v>450</v>
      </c>
    </row>
    <row r="1128" spans="1:13" s="15" customFormat="1" ht="12.75">
      <c r="A1128" s="12"/>
      <c r="B1128" s="417">
        <v>10000</v>
      </c>
      <c r="C1128" s="12" t="s">
        <v>641</v>
      </c>
      <c r="D1128" s="12" t="s">
        <v>622</v>
      </c>
      <c r="E1128" s="12" t="s">
        <v>623</v>
      </c>
      <c r="F1128" s="326" t="s">
        <v>642</v>
      </c>
      <c r="G1128" s="29" t="s">
        <v>318</v>
      </c>
      <c r="H1128" s="5">
        <f t="shared" si="53"/>
        <v>-171300</v>
      </c>
      <c r="I1128" s="22">
        <f t="shared" si="54"/>
        <v>22.22222222222222</v>
      </c>
      <c r="K1128" t="s">
        <v>625</v>
      </c>
      <c r="M1128" s="2">
        <v>450</v>
      </c>
    </row>
    <row r="1129" spans="1:13" s="15" customFormat="1" ht="12.75">
      <c r="A1129" s="12"/>
      <c r="B1129" s="422">
        <v>10000</v>
      </c>
      <c r="C1129" s="107" t="s">
        <v>643</v>
      </c>
      <c r="D1129" s="107" t="s">
        <v>622</v>
      </c>
      <c r="E1129" s="107" t="s">
        <v>623</v>
      </c>
      <c r="F1129" s="335" t="s">
        <v>644</v>
      </c>
      <c r="G1129" s="108" t="s">
        <v>320</v>
      </c>
      <c r="H1129" s="5">
        <f t="shared" si="53"/>
        <v>-181300</v>
      </c>
      <c r="I1129" s="22">
        <f t="shared" si="54"/>
        <v>22.22222222222222</v>
      </c>
      <c r="K1129" t="s">
        <v>625</v>
      </c>
      <c r="M1129" s="2">
        <v>450</v>
      </c>
    </row>
    <row r="1130" spans="1:13" s="15" customFormat="1" ht="12.75">
      <c r="A1130" s="12"/>
      <c r="B1130" s="417">
        <v>6000</v>
      </c>
      <c r="C1130" s="12" t="s">
        <v>645</v>
      </c>
      <c r="D1130" s="12" t="s">
        <v>622</v>
      </c>
      <c r="E1130" s="12" t="s">
        <v>623</v>
      </c>
      <c r="F1130" s="72" t="s">
        <v>646</v>
      </c>
      <c r="G1130" s="29" t="s">
        <v>358</v>
      </c>
      <c r="H1130" s="5">
        <f t="shared" si="53"/>
        <v>-187300</v>
      </c>
      <c r="I1130" s="22">
        <f t="shared" si="54"/>
        <v>13.333333333333334</v>
      </c>
      <c r="K1130" t="s">
        <v>625</v>
      </c>
      <c r="M1130" s="2">
        <v>450</v>
      </c>
    </row>
    <row r="1131" spans="1:13" s="109" customFormat="1" ht="12.75">
      <c r="A1131" s="11"/>
      <c r="B1131" s="419">
        <f>SUM(B1084:B1130)</f>
        <v>187300</v>
      </c>
      <c r="C1131" s="11" t="s">
        <v>1277</v>
      </c>
      <c r="D1131" s="11"/>
      <c r="E1131" s="11"/>
      <c r="F1131" s="319"/>
      <c r="G1131" s="18"/>
      <c r="H1131" s="55">
        <v>0</v>
      </c>
      <c r="I1131" s="56">
        <f t="shared" si="54"/>
        <v>416.22222222222223</v>
      </c>
      <c r="J1131" s="57"/>
      <c r="K1131" s="57"/>
      <c r="L1131" s="57"/>
      <c r="M1131" s="2">
        <v>450</v>
      </c>
    </row>
    <row r="1132" spans="1:13" s="64" customFormat="1" ht="12.75">
      <c r="A1132" s="12"/>
      <c r="B1132" s="417"/>
      <c r="C1132" s="12"/>
      <c r="D1132" s="12"/>
      <c r="E1132" s="12"/>
      <c r="F1132" s="72"/>
      <c r="G1132" s="29"/>
      <c r="H1132" s="5">
        <f t="shared" si="53"/>
        <v>0</v>
      </c>
      <c r="I1132" s="22">
        <f t="shared" si="54"/>
        <v>0</v>
      </c>
      <c r="J1132" s="15"/>
      <c r="K1132" s="15"/>
      <c r="L1132" s="15"/>
      <c r="M1132" s="2">
        <v>450</v>
      </c>
    </row>
    <row r="1133" spans="1:13" s="64" customFormat="1" ht="12.75">
      <c r="A1133" s="12"/>
      <c r="B1133" s="417"/>
      <c r="C1133" s="12"/>
      <c r="D1133" s="12"/>
      <c r="E1133" s="12"/>
      <c r="F1133" s="72"/>
      <c r="G1133" s="29"/>
      <c r="H1133" s="5">
        <f t="shared" si="53"/>
        <v>0</v>
      </c>
      <c r="I1133" s="22">
        <f t="shared" si="54"/>
        <v>0</v>
      </c>
      <c r="J1133" s="15"/>
      <c r="K1133" s="15"/>
      <c r="L1133" s="15"/>
      <c r="M1133" s="2">
        <v>450</v>
      </c>
    </row>
    <row r="1134" spans="1:13" s="64" customFormat="1" ht="12.75">
      <c r="A1134" s="1"/>
      <c r="B1134" s="417">
        <v>1800</v>
      </c>
      <c r="C1134" s="1" t="s">
        <v>48</v>
      </c>
      <c r="D1134" s="12" t="s">
        <v>19</v>
      </c>
      <c r="E1134" s="1" t="s">
        <v>235</v>
      </c>
      <c r="F1134" s="47" t="s">
        <v>575</v>
      </c>
      <c r="G1134" s="66" t="s">
        <v>50</v>
      </c>
      <c r="H1134" s="5">
        <f t="shared" si="53"/>
        <v>-1800</v>
      </c>
      <c r="I1134" s="22">
        <f t="shared" si="54"/>
        <v>4</v>
      </c>
      <c r="J1134"/>
      <c r="K1134" t="s">
        <v>557</v>
      </c>
      <c r="L1134"/>
      <c r="M1134" s="2">
        <v>450</v>
      </c>
    </row>
    <row r="1135" spans="1:13" s="64" customFormat="1" ht="12.75">
      <c r="A1135" s="12"/>
      <c r="B1135" s="417">
        <v>1400</v>
      </c>
      <c r="C1135" s="12" t="s">
        <v>48</v>
      </c>
      <c r="D1135" s="12" t="s">
        <v>19</v>
      </c>
      <c r="E1135" s="12" t="s">
        <v>235</v>
      </c>
      <c r="F1135" s="72" t="s">
        <v>575</v>
      </c>
      <c r="G1135" s="29" t="s">
        <v>32</v>
      </c>
      <c r="H1135" s="5">
        <f t="shared" si="53"/>
        <v>-3200</v>
      </c>
      <c r="I1135" s="22">
        <f t="shared" si="54"/>
        <v>3.111111111111111</v>
      </c>
      <c r="J1135" s="15"/>
      <c r="K1135" s="15" t="s">
        <v>557</v>
      </c>
      <c r="L1135" s="15"/>
      <c r="M1135" s="2">
        <v>450</v>
      </c>
    </row>
    <row r="1136" spans="1:13" s="64" customFormat="1" ht="12.75">
      <c r="A1136" s="12"/>
      <c r="B1136" s="417">
        <v>1500</v>
      </c>
      <c r="C1136" s="12" t="s">
        <v>48</v>
      </c>
      <c r="D1136" s="12" t="s">
        <v>19</v>
      </c>
      <c r="E1136" s="12" t="s">
        <v>235</v>
      </c>
      <c r="F1136" s="72" t="s">
        <v>575</v>
      </c>
      <c r="G1136" s="29" t="s">
        <v>32</v>
      </c>
      <c r="H1136" s="5">
        <f t="shared" si="53"/>
        <v>-4700</v>
      </c>
      <c r="I1136" s="22">
        <f t="shared" si="54"/>
        <v>3.3333333333333335</v>
      </c>
      <c r="J1136" s="15"/>
      <c r="K1136" s="15" t="s">
        <v>557</v>
      </c>
      <c r="L1136" s="15"/>
      <c r="M1136" s="2">
        <v>450</v>
      </c>
    </row>
    <row r="1137" spans="1:13" s="64" customFormat="1" ht="12.75">
      <c r="A1137" s="12"/>
      <c r="B1137" s="417">
        <v>1500</v>
      </c>
      <c r="C1137" s="12" t="s">
        <v>48</v>
      </c>
      <c r="D1137" s="12" t="s">
        <v>19</v>
      </c>
      <c r="E1137" s="12" t="s">
        <v>235</v>
      </c>
      <c r="F1137" s="72" t="s">
        <v>575</v>
      </c>
      <c r="G1137" s="29" t="s">
        <v>34</v>
      </c>
      <c r="H1137" s="5">
        <f t="shared" si="53"/>
        <v>-6200</v>
      </c>
      <c r="I1137" s="22">
        <f t="shared" si="54"/>
        <v>3.3333333333333335</v>
      </c>
      <c r="J1137" s="15"/>
      <c r="K1137" s="15" t="s">
        <v>557</v>
      </c>
      <c r="L1137" s="15"/>
      <c r="M1137" s="2">
        <v>450</v>
      </c>
    </row>
    <row r="1138" spans="1:13" s="64" customFormat="1" ht="12.75">
      <c r="A1138" s="12"/>
      <c r="B1138" s="417">
        <v>1000</v>
      </c>
      <c r="C1138" s="60" t="s">
        <v>48</v>
      </c>
      <c r="D1138" s="12" t="s">
        <v>19</v>
      </c>
      <c r="E1138" s="12" t="s">
        <v>235</v>
      </c>
      <c r="F1138" s="72" t="s">
        <v>575</v>
      </c>
      <c r="G1138" s="29" t="s">
        <v>36</v>
      </c>
      <c r="H1138" s="5">
        <f t="shared" si="53"/>
        <v>-7200</v>
      </c>
      <c r="I1138" s="22">
        <f t="shared" si="54"/>
        <v>2.2222222222222223</v>
      </c>
      <c r="J1138" s="15"/>
      <c r="K1138" s="15" t="s">
        <v>557</v>
      </c>
      <c r="L1138" s="15"/>
      <c r="M1138" s="2">
        <v>450</v>
      </c>
    </row>
    <row r="1139" spans="1:13" s="64" customFormat="1" ht="12.75">
      <c r="A1139" s="12"/>
      <c r="B1139" s="417">
        <v>1300</v>
      </c>
      <c r="C1139" s="12" t="s">
        <v>48</v>
      </c>
      <c r="D1139" s="12" t="s">
        <v>19</v>
      </c>
      <c r="E1139" s="12" t="s">
        <v>235</v>
      </c>
      <c r="F1139" s="72" t="s">
        <v>575</v>
      </c>
      <c r="G1139" s="29" t="s">
        <v>103</v>
      </c>
      <c r="H1139" s="5">
        <f t="shared" si="53"/>
        <v>-8500</v>
      </c>
      <c r="I1139" s="22">
        <f t="shared" si="54"/>
        <v>2.888888888888889</v>
      </c>
      <c r="J1139" s="15"/>
      <c r="K1139" s="15" t="s">
        <v>557</v>
      </c>
      <c r="L1139" s="15"/>
      <c r="M1139" s="2">
        <v>450</v>
      </c>
    </row>
    <row r="1140" spans="1:13" s="64" customFormat="1" ht="12.75">
      <c r="A1140" s="12"/>
      <c r="B1140" s="417">
        <v>900</v>
      </c>
      <c r="C1140" s="12" t="s">
        <v>48</v>
      </c>
      <c r="D1140" s="12" t="s">
        <v>19</v>
      </c>
      <c r="E1140" s="12" t="s">
        <v>235</v>
      </c>
      <c r="F1140" s="72" t="s">
        <v>575</v>
      </c>
      <c r="G1140" s="29" t="s">
        <v>337</v>
      </c>
      <c r="H1140" s="5">
        <f t="shared" si="53"/>
        <v>-9400</v>
      </c>
      <c r="I1140" s="22">
        <f t="shared" si="54"/>
        <v>2</v>
      </c>
      <c r="J1140" s="15"/>
      <c r="K1140" s="15" t="s">
        <v>557</v>
      </c>
      <c r="L1140" s="15"/>
      <c r="M1140" s="2">
        <v>450</v>
      </c>
    </row>
    <row r="1141" spans="1:13" s="64" customFormat="1" ht="12.75">
      <c r="A1141" s="12"/>
      <c r="B1141" s="417">
        <v>1500</v>
      </c>
      <c r="C1141" s="12" t="s">
        <v>48</v>
      </c>
      <c r="D1141" s="12" t="s">
        <v>19</v>
      </c>
      <c r="E1141" s="12" t="s">
        <v>235</v>
      </c>
      <c r="F1141" s="72" t="s">
        <v>575</v>
      </c>
      <c r="G1141" s="29" t="s">
        <v>337</v>
      </c>
      <c r="H1141" s="5">
        <f t="shared" si="53"/>
        <v>-10900</v>
      </c>
      <c r="I1141" s="22">
        <f t="shared" si="54"/>
        <v>3.3333333333333335</v>
      </c>
      <c r="J1141" s="15"/>
      <c r="K1141" s="15" t="s">
        <v>557</v>
      </c>
      <c r="L1141" s="15"/>
      <c r="M1141" s="2">
        <v>450</v>
      </c>
    </row>
    <row r="1142" spans="1:13" s="64" customFormat="1" ht="12.75">
      <c r="A1142" s="12"/>
      <c r="B1142" s="417">
        <v>1000</v>
      </c>
      <c r="C1142" s="12" t="s">
        <v>48</v>
      </c>
      <c r="D1142" s="12" t="s">
        <v>19</v>
      </c>
      <c r="E1142" s="12" t="s">
        <v>235</v>
      </c>
      <c r="F1142" s="72" t="s">
        <v>575</v>
      </c>
      <c r="G1142" s="29" t="s">
        <v>79</v>
      </c>
      <c r="H1142" s="5">
        <f t="shared" si="53"/>
        <v>-11900</v>
      </c>
      <c r="I1142" s="22">
        <f t="shared" si="54"/>
        <v>2.2222222222222223</v>
      </c>
      <c r="J1142" s="15"/>
      <c r="K1142" s="15" t="s">
        <v>557</v>
      </c>
      <c r="L1142" s="15"/>
      <c r="M1142" s="2">
        <v>450</v>
      </c>
    </row>
    <row r="1143" spans="1:13" s="64" customFormat="1" ht="12.75">
      <c r="A1143" s="12"/>
      <c r="B1143" s="417">
        <v>1800</v>
      </c>
      <c r="C1143" s="12" t="s">
        <v>48</v>
      </c>
      <c r="D1143" s="12" t="s">
        <v>19</v>
      </c>
      <c r="E1143" s="12" t="s">
        <v>235</v>
      </c>
      <c r="F1143" s="325" t="s">
        <v>575</v>
      </c>
      <c r="G1143" s="29" t="s">
        <v>81</v>
      </c>
      <c r="H1143" s="5">
        <f t="shared" si="53"/>
        <v>-13700</v>
      </c>
      <c r="I1143" s="22">
        <f t="shared" si="54"/>
        <v>4</v>
      </c>
      <c r="J1143" s="15"/>
      <c r="K1143" s="15" t="s">
        <v>557</v>
      </c>
      <c r="L1143" s="15"/>
      <c r="M1143" s="2">
        <v>450</v>
      </c>
    </row>
    <row r="1144" spans="1:13" s="64" customFormat="1" ht="12.75">
      <c r="A1144" s="12"/>
      <c r="B1144" s="417">
        <v>500</v>
      </c>
      <c r="C1144" s="12" t="s">
        <v>48</v>
      </c>
      <c r="D1144" s="12" t="s">
        <v>19</v>
      </c>
      <c r="E1144" s="12" t="s">
        <v>235</v>
      </c>
      <c r="F1144" s="72" t="s">
        <v>575</v>
      </c>
      <c r="G1144" s="29" t="s">
        <v>81</v>
      </c>
      <c r="H1144" s="5">
        <f t="shared" si="53"/>
        <v>-14200</v>
      </c>
      <c r="I1144" s="22">
        <f t="shared" si="54"/>
        <v>1.1111111111111112</v>
      </c>
      <c r="J1144" s="15"/>
      <c r="K1144" s="15" t="s">
        <v>557</v>
      </c>
      <c r="L1144" s="15"/>
      <c r="M1144" s="2">
        <v>450</v>
      </c>
    </row>
    <row r="1145" spans="1:13" s="64" customFormat="1" ht="12.75">
      <c r="A1145" s="12"/>
      <c r="B1145" s="417">
        <v>1600</v>
      </c>
      <c r="C1145" s="12" t="s">
        <v>48</v>
      </c>
      <c r="D1145" s="12" t="s">
        <v>19</v>
      </c>
      <c r="E1145" s="12" t="s">
        <v>235</v>
      </c>
      <c r="F1145" s="72" t="s">
        <v>575</v>
      </c>
      <c r="G1145" s="29" t="s">
        <v>83</v>
      </c>
      <c r="H1145" s="5">
        <f t="shared" si="53"/>
        <v>-15800</v>
      </c>
      <c r="I1145" s="22">
        <f t="shared" si="54"/>
        <v>3.5555555555555554</v>
      </c>
      <c r="J1145" s="15"/>
      <c r="K1145" s="15" t="s">
        <v>557</v>
      </c>
      <c r="L1145" s="15"/>
      <c r="M1145" s="2">
        <v>450</v>
      </c>
    </row>
    <row r="1146" spans="1:13" s="64" customFormat="1" ht="12.75">
      <c r="A1146" s="12"/>
      <c r="B1146" s="417">
        <v>1500</v>
      </c>
      <c r="C1146" s="12" t="s">
        <v>48</v>
      </c>
      <c r="D1146" s="12" t="s">
        <v>19</v>
      </c>
      <c r="E1146" s="12" t="s">
        <v>235</v>
      </c>
      <c r="F1146" s="72" t="s">
        <v>575</v>
      </c>
      <c r="G1146" s="29" t="s">
        <v>85</v>
      </c>
      <c r="H1146" s="5">
        <f t="shared" si="53"/>
        <v>-17300</v>
      </c>
      <c r="I1146" s="22">
        <f t="shared" si="54"/>
        <v>3.3333333333333335</v>
      </c>
      <c r="J1146" s="15"/>
      <c r="K1146" s="15" t="s">
        <v>557</v>
      </c>
      <c r="L1146" s="15"/>
      <c r="M1146" s="2">
        <v>450</v>
      </c>
    </row>
    <row r="1147" spans="1:13" s="64" customFormat="1" ht="12.75">
      <c r="A1147" s="12"/>
      <c r="B1147" s="417">
        <v>1100</v>
      </c>
      <c r="C1147" s="12" t="s">
        <v>48</v>
      </c>
      <c r="D1147" s="12" t="s">
        <v>19</v>
      </c>
      <c r="E1147" s="12" t="s">
        <v>235</v>
      </c>
      <c r="F1147" s="72" t="s">
        <v>575</v>
      </c>
      <c r="G1147" s="29" t="s">
        <v>115</v>
      </c>
      <c r="H1147" s="5">
        <f t="shared" si="53"/>
        <v>-18400</v>
      </c>
      <c r="I1147" s="22">
        <f t="shared" si="54"/>
        <v>2.4444444444444446</v>
      </c>
      <c r="J1147" s="15"/>
      <c r="K1147" s="15" t="s">
        <v>557</v>
      </c>
      <c r="L1147" s="15"/>
      <c r="M1147" s="2">
        <v>450</v>
      </c>
    </row>
    <row r="1148" spans="1:13" s="64" customFormat="1" ht="12.75">
      <c r="A1148" s="12"/>
      <c r="B1148" s="417">
        <v>900</v>
      </c>
      <c r="C1148" s="12" t="s">
        <v>48</v>
      </c>
      <c r="D1148" s="12" t="s">
        <v>19</v>
      </c>
      <c r="E1148" s="12" t="s">
        <v>235</v>
      </c>
      <c r="F1148" s="72" t="s">
        <v>575</v>
      </c>
      <c r="G1148" s="29" t="s">
        <v>117</v>
      </c>
      <c r="H1148" s="5">
        <f t="shared" si="53"/>
        <v>-19300</v>
      </c>
      <c r="I1148" s="22">
        <f t="shared" si="54"/>
        <v>2</v>
      </c>
      <c r="J1148" s="15"/>
      <c r="K1148" s="15" t="s">
        <v>557</v>
      </c>
      <c r="L1148" s="15"/>
      <c r="M1148" s="2">
        <v>450</v>
      </c>
    </row>
    <row r="1149" spans="1:13" s="64" customFormat="1" ht="12.75">
      <c r="A1149" s="12"/>
      <c r="B1149" s="417">
        <v>1800</v>
      </c>
      <c r="C1149" s="12" t="s">
        <v>48</v>
      </c>
      <c r="D1149" s="12" t="s">
        <v>19</v>
      </c>
      <c r="E1149" s="12" t="s">
        <v>235</v>
      </c>
      <c r="F1149" s="72" t="s">
        <v>575</v>
      </c>
      <c r="G1149" s="29" t="s">
        <v>119</v>
      </c>
      <c r="H1149" s="5">
        <f t="shared" si="53"/>
        <v>-21100</v>
      </c>
      <c r="I1149" s="22">
        <f t="shared" si="54"/>
        <v>4</v>
      </c>
      <c r="J1149" s="15"/>
      <c r="K1149" s="15" t="s">
        <v>557</v>
      </c>
      <c r="L1149" s="15"/>
      <c r="M1149" s="2">
        <v>450</v>
      </c>
    </row>
    <row r="1150" spans="1:13" s="64" customFormat="1" ht="12.75">
      <c r="A1150" s="12"/>
      <c r="B1150" s="417">
        <v>1700</v>
      </c>
      <c r="C1150" s="12" t="s">
        <v>48</v>
      </c>
      <c r="D1150" s="12" t="s">
        <v>19</v>
      </c>
      <c r="E1150" s="12" t="s">
        <v>235</v>
      </c>
      <c r="F1150" s="72" t="s">
        <v>575</v>
      </c>
      <c r="G1150" s="29" t="s">
        <v>121</v>
      </c>
      <c r="H1150" s="5">
        <f t="shared" si="53"/>
        <v>-22800</v>
      </c>
      <c r="I1150" s="22">
        <f t="shared" si="54"/>
        <v>3.7777777777777777</v>
      </c>
      <c r="J1150" s="15"/>
      <c r="K1150" s="15" t="s">
        <v>557</v>
      </c>
      <c r="L1150" s="15"/>
      <c r="M1150" s="2">
        <v>450</v>
      </c>
    </row>
    <row r="1151" spans="1:13" s="64" customFormat="1" ht="12.75">
      <c r="A1151" s="12"/>
      <c r="B1151" s="417">
        <v>1100</v>
      </c>
      <c r="C1151" s="12" t="s">
        <v>48</v>
      </c>
      <c r="D1151" s="12" t="s">
        <v>19</v>
      </c>
      <c r="E1151" s="12" t="s">
        <v>235</v>
      </c>
      <c r="F1151" s="72" t="s">
        <v>575</v>
      </c>
      <c r="G1151" s="29" t="s">
        <v>123</v>
      </c>
      <c r="H1151" s="5">
        <f t="shared" si="53"/>
        <v>-23900</v>
      </c>
      <c r="I1151" s="22">
        <f t="shared" si="54"/>
        <v>2.4444444444444446</v>
      </c>
      <c r="J1151" s="15"/>
      <c r="K1151" s="15" t="s">
        <v>557</v>
      </c>
      <c r="L1151" s="15"/>
      <c r="M1151" s="2">
        <v>450</v>
      </c>
    </row>
    <row r="1152" spans="1:13" s="64" customFormat="1" ht="12.75">
      <c r="A1152" s="12"/>
      <c r="B1152" s="417">
        <v>900</v>
      </c>
      <c r="C1152" s="12" t="s">
        <v>48</v>
      </c>
      <c r="D1152" s="12" t="s">
        <v>19</v>
      </c>
      <c r="E1152" s="12" t="s">
        <v>235</v>
      </c>
      <c r="F1152" s="72" t="s">
        <v>575</v>
      </c>
      <c r="G1152" s="29" t="s">
        <v>181</v>
      </c>
      <c r="H1152" s="5">
        <f t="shared" si="53"/>
        <v>-24800</v>
      </c>
      <c r="I1152" s="22">
        <f t="shared" si="54"/>
        <v>2</v>
      </c>
      <c r="J1152" s="15"/>
      <c r="K1152" s="15" t="s">
        <v>557</v>
      </c>
      <c r="L1152" s="15"/>
      <c r="M1152" s="2">
        <v>450</v>
      </c>
    </row>
    <row r="1153" spans="1:13" s="110" customFormat="1" ht="12.75">
      <c r="A1153" s="12"/>
      <c r="B1153" s="417">
        <v>1000</v>
      </c>
      <c r="C1153" s="12" t="s">
        <v>48</v>
      </c>
      <c r="D1153" s="12" t="s">
        <v>19</v>
      </c>
      <c r="E1153" s="12" t="s">
        <v>235</v>
      </c>
      <c r="F1153" s="72" t="s">
        <v>575</v>
      </c>
      <c r="G1153" s="29" t="s">
        <v>187</v>
      </c>
      <c r="H1153" s="5">
        <f t="shared" si="53"/>
        <v>-25800</v>
      </c>
      <c r="I1153" s="22">
        <f t="shared" si="54"/>
        <v>2.2222222222222223</v>
      </c>
      <c r="J1153" s="15"/>
      <c r="K1153" s="15" t="s">
        <v>557</v>
      </c>
      <c r="L1153" s="15"/>
      <c r="M1153" s="2">
        <v>450</v>
      </c>
    </row>
    <row r="1154" spans="1:13" s="64" customFormat="1" ht="12.75">
      <c r="A1154" s="12"/>
      <c r="B1154" s="417">
        <v>1800</v>
      </c>
      <c r="C1154" s="12" t="s">
        <v>48</v>
      </c>
      <c r="D1154" s="12" t="s">
        <v>19</v>
      </c>
      <c r="E1154" s="12" t="s">
        <v>235</v>
      </c>
      <c r="F1154" s="72" t="s">
        <v>575</v>
      </c>
      <c r="G1154" s="29" t="s">
        <v>208</v>
      </c>
      <c r="H1154" s="5">
        <f t="shared" si="53"/>
        <v>-27600</v>
      </c>
      <c r="I1154" s="22">
        <f t="shared" si="54"/>
        <v>4</v>
      </c>
      <c r="J1154" s="15"/>
      <c r="K1154" s="15" t="s">
        <v>557</v>
      </c>
      <c r="L1154" s="15"/>
      <c r="M1154" s="2">
        <v>450</v>
      </c>
    </row>
    <row r="1155" spans="1:13" s="64" customFormat="1" ht="12.75">
      <c r="A1155" s="12"/>
      <c r="B1155" s="417">
        <v>900</v>
      </c>
      <c r="C1155" s="12" t="s">
        <v>48</v>
      </c>
      <c r="D1155" s="12" t="s">
        <v>19</v>
      </c>
      <c r="E1155" s="12" t="s">
        <v>235</v>
      </c>
      <c r="F1155" s="325" t="s">
        <v>575</v>
      </c>
      <c r="G1155" s="29" t="s">
        <v>210</v>
      </c>
      <c r="H1155" s="5">
        <f t="shared" si="53"/>
        <v>-28500</v>
      </c>
      <c r="I1155" s="22">
        <f t="shared" si="54"/>
        <v>2</v>
      </c>
      <c r="J1155" s="15"/>
      <c r="K1155" s="15" t="s">
        <v>557</v>
      </c>
      <c r="L1155" s="15"/>
      <c r="M1155" s="2">
        <v>450</v>
      </c>
    </row>
    <row r="1156" spans="1:13" s="64" customFormat="1" ht="12.75">
      <c r="A1156" s="12"/>
      <c r="B1156" s="417">
        <v>1500</v>
      </c>
      <c r="C1156" s="12" t="s">
        <v>48</v>
      </c>
      <c r="D1156" s="12" t="s">
        <v>19</v>
      </c>
      <c r="E1156" s="12" t="s">
        <v>235</v>
      </c>
      <c r="F1156" s="325" t="s">
        <v>575</v>
      </c>
      <c r="G1156" s="29" t="s">
        <v>210</v>
      </c>
      <c r="H1156" s="5">
        <f t="shared" si="53"/>
        <v>-30000</v>
      </c>
      <c r="I1156" s="22">
        <f t="shared" si="54"/>
        <v>3.3333333333333335</v>
      </c>
      <c r="J1156" s="15"/>
      <c r="K1156" s="15" t="s">
        <v>557</v>
      </c>
      <c r="L1156" s="15"/>
      <c r="M1156" s="2">
        <v>450</v>
      </c>
    </row>
    <row r="1157" spans="1:13" s="64" customFormat="1" ht="12.75">
      <c r="A1157" s="12"/>
      <c r="B1157" s="417">
        <v>1400</v>
      </c>
      <c r="C1157" s="12" t="s">
        <v>48</v>
      </c>
      <c r="D1157" s="12" t="s">
        <v>19</v>
      </c>
      <c r="E1157" s="12" t="s">
        <v>235</v>
      </c>
      <c r="F1157" s="325" t="s">
        <v>575</v>
      </c>
      <c r="G1157" s="29" t="s">
        <v>212</v>
      </c>
      <c r="H1157" s="5">
        <f t="shared" si="53"/>
        <v>-31400</v>
      </c>
      <c r="I1157" s="22">
        <f t="shared" si="54"/>
        <v>3.111111111111111</v>
      </c>
      <c r="J1157" s="15"/>
      <c r="K1157" s="15" t="s">
        <v>557</v>
      </c>
      <c r="L1157" s="15"/>
      <c r="M1157" s="2">
        <v>450</v>
      </c>
    </row>
    <row r="1158" spans="1:13" s="64" customFormat="1" ht="12.75">
      <c r="A1158" s="12"/>
      <c r="B1158" s="417">
        <v>900</v>
      </c>
      <c r="C1158" s="12" t="s">
        <v>48</v>
      </c>
      <c r="D1158" s="12" t="s">
        <v>19</v>
      </c>
      <c r="E1158" s="12" t="s">
        <v>235</v>
      </c>
      <c r="F1158" s="325" t="s">
        <v>575</v>
      </c>
      <c r="G1158" s="29" t="s">
        <v>214</v>
      </c>
      <c r="H1158" s="5">
        <f aca="true" t="shared" si="55" ref="H1158:H1221">H1157-B1158</f>
        <v>-32300</v>
      </c>
      <c r="I1158" s="22">
        <f t="shared" si="54"/>
        <v>2</v>
      </c>
      <c r="J1158" s="15"/>
      <c r="K1158" s="15" t="s">
        <v>557</v>
      </c>
      <c r="L1158" s="15"/>
      <c r="M1158" s="2">
        <v>450</v>
      </c>
    </row>
    <row r="1159" spans="1:13" s="64" customFormat="1" ht="12.75">
      <c r="A1159" s="12"/>
      <c r="B1159" s="417">
        <v>1800</v>
      </c>
      <c r="C1159" s="12" t="s">
        <v>48</v>
      </c>
      <c r="D1159" s="12" t="s">
        <v>19</v>
      </c>
      <c r="E1159" s="12" t="s">
        <v>235</v>
      </c>
      <c r="F1159" s="72" t="s">
        <v>575</v>
      </c>
      <c r="G1159" s="29" t="s">
        <v>323</v>
      </c>
      <c r="H1159" s="5">
        <f t="shared" si="55"/>
        <v>-34100</v>
      </c>
      <c r="I1159" s="22">
        <f t="shared" si="54"/>
        <v>4</v>
      </c>
      <c r="J1159" s="15"/>
      <c r="K1159" s="15" t="s">
        <v>557</v>
      </c>
      <c r="L1159" s="15"/>
      <c r="M1159" s="2">
        <v>450</v>
      </c>
    </row>
    <row r="1160" spans="1:13" s="64" customFormat="1" ht="12.75">
      <c r="A1160" s="12"/>
      <c r="B1160" s="417">
        <v>800</v>
      </c>
      <c r="C1160" s="12" t="s">
        <v>48</v>
      </c>
      <c r="D1160" s="12" t="s">
        <v>19</v>
      </c>
      <c r="E1160" s="12" t="s">
        <v>235</v>
      </c>
      <c r="F1160" s="72" t="s">
        <v>575</v>
      </c>
      <c r="G1160" s="29" t="s">
        <v>318</v>
      </c>
      <c r="H1160" s="5">
        <f t="shared" si="55"/>
        <v>-34900</v>
      </c>
      <c r="I1160" s="22">
        <f t="shared" si="54"/>
        <v>1.7777777777777777</v>
      </c>
      <c r="J1160" s="15"/>
      <c r="K1160" s="15" t="s">
        <v>557</v>
      </c>
      <c r="L1160" s="15"/>
      <c r="M1160" s="2">
        <v>450</v>
      </c>
    </row>
    <row r="1161" spans="1:13" s="64" customFormat="1" ht="12.75">
      <c r="A1161" s="12"/>
      <c r="B1161" s="417">
        <v>1500</v>
      </c>
      <c r="C1161" s="12" t="s">
        <v>48</v>
      </c>
      <c r="D1161" s="12" t="s">
        <v>19</v>
      </c>
      <c r="E1161" s="12" t="s">
        <v>235</v>
      </c>
      <c r="F1161" s="72" t="s">
        <v>575</v>
      </c>
      <c r="G1161" s="29" t="s">
        <v>318</v>
      </c>
      <c r="H1161" s="5">
        <f t="shared" si="55"/>
        <v>-36400</v>
      </c>
      <c r="I1161" s="22">
        <f t="shared" si="54"/>
        <v>3.3333333333333335</v>
      </c>
      <c r="J1161" s="15"/>
      <c r="K1161" s="15" t="s">
        <v>557</v>
      </c>
      <c r="L1161" s="15"/>
      <c r="M1161" s="2">
        <v>450</v>
      </c>
    </row>
    <row r="1162" spans="1:13" s="64" customFormat="1" ht="12.75">
      <c r="A1162" s="12"/>
      <c r="B1162" s="417">
        <v>1000</v>
      </c>
      <c r="C1162" s="12" t="s">
        <v>48</v>
      </c>
      <c r="D1162" s="12" t="s">
        <v>19</v>
      </c>
      <c r="E1162" s="12" t="s">
        <v>235</v>
      </c>
      <c r="F1162" s="72" t="s">
        <v>575</v>
      </c>
      <c r="G1162" s="29" t="s">
        <v>320</v>
      </c>
      <c r="H1162" s="5">
        <f t="shared" si="55"/>
        <v>-37400</v>
      </c>
      <c r="I1162" s="22">
        <f t="shared" si="54"/>
        <v>2.2222222222222223</v>
      </c>
      <c r="J1162" s="15"/>
      <c r="K1162" s="15" t="s">
        <v>557</v>
      </c>
      <c r="L1162" s="15"/>
      <c r="M1162" s="2">
        <v>450</v>
      </c>
    </row>
    <row r="1163" spans="1:13" s="64" customFormat="1" ht="12.75">
      <c r="A1163" s="1"/>
      <c r="B1163" s="415">
        <v>1200</v>
      </c>
      <c r="C1163" s="1" t="s">
        <v>48</v>
      </c>
      <c r="D1163" s="1" t="s">
        <v>19</v>
      </c>
      <c r="E1163" s="1" t="s">
        <v>235</v>
      </c>
      <c r="F1163" s="47" t="s">
        <v>580</v>
      </c>
      <c r="G1163" s="27" t="s">
        <v>32</v>
      </c>
      <c r="H1163" s="5">
        <f t="shared" si="55"/>
        <v>-38600</v>
      </c>
      <c r="I1163" s="22">
        <f t="shared" si="54"/>
        <v>2.6666666666666665</v>
      </c>
      <c r="J1163"/>
      <c r="K1163" t="s">
        <v>578</v>
      </c>
      <c r="L1163"/>
      <c r="M1163" s="2">
        <v>450</v>
      </c>
    </row>
    <row r="1164" spans="1:13" s="64" customFormat="1" ht="12.75">
      <c r="A1164" s="1"/>
      <c r="B1164" s="415">
        <v>1000</v>
      </c>
      <c r="C1164" s="1" t="s">
        <v>48</v>
      </c>
      <c r="D1164" s="1" t="s">
        <v>19</v>
      </c>
      <c r="E1164" s="1" t="s">
        <v>235</v>
      </c>
      <c r="F1164" s="47" t="s">
        <v>580</v>
      </c>
      <c r="G1164" s="27" t="s">
        <v>34</v>
      </c>
      <c r="H1164" s="5">
        <f t="shared" si="55"/>
        <v>-39600</v>
      </c>
      <c r="I1164" s="22">
        <f t="shared" si="54"/>
        <v>2.2222222222222223</v>
      </c>
      <c r="J1164"/>
      <c r="K1164" t="s">
        <v>578</v>
      </c>
      <c r="L1164"/>
      <c r="M1164" s="2">
        <v>450</v>
      </c>
    </row>
    <row r="1165" spans="1:13" s="64" customFormat="1" ht="12.75">
      <c r="A1165" s="1"/>
      <c r="B1165" s="415">
        <v>1000</v>
      </c>
      <c r="C1165" s="75" t="s">
        <v>48</v>
      </c>
      <c r="D1165" s="75" t="s">
        <v>19</v>
      </c>
      <c r="E1165" s="75" t="s">
        <v>235</v>
      </c>
      <c r="F1165" s="323" t="s">
        <v>580</v>
      </c>
      <c r="G1165" s="80" t="s">
        <v>34</v>
      </c>
      <c r="H1165" s="5">
        <f t="shared" si="55"/>
        <v>-40600</v>
      </c>
      <c r="I1165" s="22">
        <f t="shared" si="54"/>
        <v>2.2222222222222223</v>
      </c>
      <c r="J1165"/>
      <c r="K1165" s="77" t="s">
        <v>578</v>
      </c>
      <c r="L1165"/>
      <c r="M1165" s="2">
        <v>450</v>
      </c>
    </row>
    <row r="1166" spans="1:13" s="64" customFormat="1" ht="12.75">
      <c r="A1166" s="1"/>
      <c r="B1166" s="415">
        <v>1000</v>
      </c>
      <c r="C1166" s="1" t="s">
        <v>48</v>
      </c>
      <c r="D1166" s="1" t="s">
        <v>19</v>
      </c>
      <c r="E1166" s="1" t="s">
        <v>235</v>
      </c>
      <c r="F1166" s="47" t="s">
        <v>580</v>
      </c>
      <c r="G1166" s="27" t="s">
        <v>36</v>
      </c>
      <c r="H1166" s="5">
        <f t="shared" si="55"/>
        <v>-41600</v>
      </c>
      <c r="I1166" s="22">
        <f t="shared" si="54"/>
        <v>2.2222222222222223</v>
      </c>
      <c r="J1166"/>
      <c r="K1166" t="s">
        <v>578</v>
      </c>
      <c r="L1166"/>
      <c r="M1166" s="2">
        <v>450</v>
      </c>
    </row>
    <row r="1167" spans="1:13" s="64" customFormat="1" ht="12.75">
      <c r="A1167" s="1"/>
      <c r="B1167" s="415">
        <v>1300</v>
      </c>
      <c r="C1167" s="1" t="s">
        <v>48</v>
      </c>
      <c r="D1167" s="1" t="s">
        <v>19</v>
      </c>
      <c r="E1167" s="1" t="s">
        <v>235</v>
      </c>
      <c r="F1167" s="47" t="s">
        <v>580</v>
      </c>
      <c r="G1167" s="27" t="s">
        <v>337</v>
      </c>
      <c r="H1167" s="5">
        <f t="shared" si="55"/>
        <v>-42900</v>
      </c>
      <c r="I1167" s="22">
        <f t="shared" si="54"/>
        <v>2.888888888888889</v>
      </c>
      <c r="J1167"/>
      <c r="K1167" t="s">
        <v>578</v>
      </c>
      <c r="L1167"/>
      <c r="M1167" s="2">
        <v>450</v>
      </c>
    </row>
    <row r="1168" spans="1:13" s="64" customFormat="1" ht="12.75">
      <c r="A1168" s="1"/>
      <c r="B1168" s="415">
        <v>1100</v>
      </c>
      <c r="C1168" s="1" t="s">
        <v>48</v>
      </c>
      <c r="D1168" s="1" t="s">
        <v>19</v>
      </c>
      <c r="E1168" s="1" t="s">
        <v>235</v>
      </c>
      <c r="F1168" s="47" t="s">
        <v>580</v>
      </c>
      <c r="G1168" s="27" t="s">
        <v>79</v>
      </c>
      <c r="H1168" s="5">
        <f t="shared" si="55"/>
        <v>-44000</v>
      </c>
      <c r="I1168" s="22">
        <f t="shared" si="54"/>
        <v>2.4444444444444446</v>
      </c>
      <c r="J1168"/>
      <c r="K1168" t="s">
        <v>578</v>
      </c>
      <c r="L1168"/>
      <c r="M1168" s="2">
        <v>450</v>
      </c>
    </row>
    <row r="1169" spans="1:13" s="64" customFormat="1" ht="12.75">
      <c r="A1169" s="1"/>
      <c r="B1169" s="415">
        <v>1000</v>
      </c>
      <c r="C1169" s="1" t="s">
        <v>48</v>
      </c>
      <c r="D1169" s="1" t="s">
        <v>19</v>
      </c>
      <c r="E1169" s="1" t="s">
        <v>235</v>
      </c>
      <c r="F1169" s="47" t="s">
        <v>580</v>
      </c>
      <c r="G1169" s="27" t="s">
        <v>81</v>
      </c>
      <c r="H1169" s="5">
        <f t="shared" si="55"/>
        <v>-45000</v>
      </c>
      <c r="I1169" s="22">
        <f t="shared" si="54"/>
        <v>2.2222222222222223</v>
      </c>
      <c r="J1169"/>
      <c r="K1169" t="s">
        <v>578</v>
      </c>
      <c r="L1169"/>
      <c r="M1169" s="2">
        <v>450</v>
      </c>
    </row>
    <row r="1170" spans="1:13" s="64" customFormat="1" ht="12.75">
      <c r="A1170" s="1"/>
      <c r="B1170" s="415">
        <v>1400</v>
      </c>
      <c r="C1170" s="1" t="s">
        <v>48</v>
      </c>
      <c r="D1170" s="1" t="s">
        <v>19</v>
      </c>
      <c r="E1170" s="1" t="s">
        <v>235</v>
      </c>
      <c r="F1170" s="47" t="s">
        <v>580</v>
      </c>
      <c r="G1170" s="27" t="s">
        <v>83</v>
      </c>
      <c r="H1170" s="5">
        <f t="shared" si="55"/>
        <v>-46400</v>
      </c>
      <c r="I1170" s="22">
        <f t="shared" si="54"/>
        <v>3.111111111111111</v>
      </c>
      <c r="J1170"/>
      <c r="K1170" t="s">
        <v>578</v>
      </c>
      <c r="L1170"/>
      <c r="M1170" s="2">
        <v>450</v>
      </c>
    </row>
    <row r="1171" spans="1:13" s="64" customFormat="1" ht="12.75">
      <c r="A1171" s="1"/>
      <c r="B1171" s="415">
        <v>1500</v>
      </c>
      <c r="C1171" s="1" t="s">
        <v>48</v>
      </c>
      <c r="D1171" s="1" t="s">
        <v>19</v>
      </c>
      <c r="E1171" s="1" t="s">
        <v>235</v>
      </c>
      <c r="F1171" s="47" t="s">
        <v>580</v>
      </c>
      <c r="G1171" s="27" t="s">
        <v>85</v>
      </c>
      <c r="H1171" s="5">
        <f t="shared" si="55"/>
        <v>-47900</v>
      </c>
      <c r="I1171" s="22">
        <f t="shared" si="54"/>
        <v>3.3333333333333335</v>
      </c>
      <c r="J1171"/>
      <c r="K1171" t="s">
        <v>578</v>
      </c>
      <c r="L1171"/>
      <c r="M1171" s="2">
        <v>450</v>
      </c>
    </row>
    <row r="1172" spans="1:13" s="64" customFormat="1" ht="12.75">
      <c r="A1172" s="1"/>
      <c r="B1172" s="415">
        <v>1000</v>
      </c>
      <c r="C1172" s="1" t="s">
        <v>48</v>
      </c>
      <c r="D1172" s="1" t="s">
        <v>19</v>
      </c>
      <c r="E1172" s="1" t="s">
        <v>235</v>
      </c>
      <c r="F1172" s="47" t="s">
        <v>580</v>
      </c>
      <c r="G1172" s="27" t="s">
        <v>87</v>
      </c>
      <c r="H1172" s="5">
        <f t="shared" si="55"/>
        <v>-48900</v>
      </c>
      <c r="I1172" s="22">
        <f t="shared" si="54"/>
        <v>2.2222222222222223</v>
      </c>
      <c r="J1172"/>
      <c r="K1172" t="s">
        <v>578</v>
      </c>
      <c r="L1172"/>
      <c r="M1172" s="2">
        <v>450</v>
      </c>
    </row>
    <row r="1173" spans="1:13" s="64" customFormat="1" ht="12.75">
      <c r="A1173" s="1"/>
      <c r="B1173" s="415">
        <v>1000</v>
      </c>
      <c r="C1173" s="1" t="s">
        <v>48</v>
      </c>
      <c r="D1173" s="1" t="s">
        <v>19</v>
      </c>
      <c r="E1173" s="1" t="s">
        <v>235</v>
      </c>
      <c r="F1173" s="47" t="s">
        <v>580</v>
      </c>
      <c r="G1173" s="27" t="s">
        <v>160</v>
      </c>
      <c r="H1173" s="5">
        <f t="shared" si="55"/>
        <v>-49900</v>
      </c>
      <c r="I1173" s="22">
        <f t="shared" si="54"/>
        <v>2.2222222222222223</v>
      </c>
      <c r="J1173"/>
      <c r="K1173" t="s">
        <v>578</v>
      </c>
      <c r="L1173" s="59"/>
      <c r="M1173" s="2">
        <v>450</v>
      </c>
    </row>
    <row r="1174" spans="1:13" s="64" customFormat="1" ht="12.75">
      <c r="A1174" s="1"/>
      <c r="B1174" s="415">
        <v>1400</v>
      </c>
      <c r="C1174" s="1" t="s">
        <v>48</v>
      </c>
      <c r="D1174" s="1" t="s">
        <v>19</v>
      </c>
      <c r="E1174" s="1" t="s">
        <v>235</v>
      </c>
      <c r="F1174" s="47" t="s">
        <v>580</v>
      </c>
      <c r="G1174" s="27" t="s">
        <v>115</v>
      </c>
      <c r="H1174" s="5">
        <f t="shared" si="55"/>
        <v>-51300</v>
      </c>
      <c r="I1174" s="22">
        <f t="shared" si="54"/>
        <v>3.111111111111111</v>
      </c>
      <c r="J1174"/>
      <c r="K1174" t="s">
        <v>578</v>
      </c>
      <c r="L1174" s="59"/>
      <c r="M1174" s="2">
        <v>450</v>
      </c>
    </row>
    <row r="1175" spans="1:13" s="64" customFormat="1" ht="12.75">
      <c r="A1175" s="1"/>
      <c r="B1175" s="415">
        <v>1300</v>
      </c>
      <c r="C1175" s="1" t="s">
        <v>48</v>
      </c>
      <c r="D1175" s="1" t="s">
        <v>19</v>
      </c>
      <c r="E1175" s="1" t="s">
        <v>235</v>
      </c>
      <c r="F1175" s="47" t="s">
        <v>580</v>
      </c>
      <c r="G1175" s="27" t="s">
        <v>117</v>
      </c>
      <c r="H1175" s="5">
        <f t="shared" si="55"/>
        <v>-52600</v>
      </c>
      <c r="I1175" s="22">
        <f t="shared" si="54"/>
        <v>2.888888888888889</v>
      </c>
      <c r="J1175"/>
      <c r="K1175" t="s">
        <v>578</v>
      </c>
      <c r="L1175" s="59"/>
      <c r="M1175" s="2">
        <v>450</v>
      </c>
    </row>
    <row r="1176" spans="1:13" s="64" customFormat="1" ht="12.75">
      <c r="A1176" s="1"/>
      <c r="B1176" s="415">
        <v>1200</v>
      </c>
      <c r="C1176" s="1" t="s">
        <v>48</v>
      </c>
      <c r="D1176" s="1" t="s">
        <v>19</v>
      </c>
      <c r="E1176" s="1" t="s">
        <v>235</v>
      </c>
      <c r="F1176" s="47" t="s">
        <v>580</v>
      </c>
      <c r="G1176" s="27" t="s">
        <v>119</v>
      </c>
      <c r="H1176" s="5">
        <f t="shared" si="55"/>
        <v>-53800</v>
      </c>
      <c r="I1176" s="22">
        <f t="shared" si="54"/>
        <v>2.6666666666666665</v>
      </c>
      <c r="J1176"/>
      <c r="K1176" t="s">
        <v>578</v>
      </c>
      <c r="L1176" s="59"/>
      <c r="M1176" s="2">
        <v>450</v>
      </c>
    </row>
    <row r="1177" spans="1:13" s="64" customFormat="1" ht="12.75">
      <c r="A1177" s="1"/>
      <c r="B1177" s="415">
        <v>1500</v>
      </c>
      <c r="C1177" s="1" t="s">
        <v>48</v>
      </c>
      <c r="D1177" s="1" t="s">
        <v>19</v>
      </c>
      <c r="E1177" s="1" t="s">
        <v>235</v>
      </c>
      <c r="F1177" s="47" t="s">
        <v>580</v>
      </c>
      <c r="G1177" s="27" t="s">
        <v>121</v>
      </c>
      <c r="H1177" s="5">
        <f t="shared" si="55"/>
        <v>-55300</v>
      </c>
      <c r="I1177" s="22">
        <f t="shared" si="54"/>
        <v>3.3333333333333335</v>
      </c>
      <c r="J1177"/>
      <c r="K1177" t="s">
        <v>578</v>
      </c>
      <c r="L1177"/>
      <c r="M1177" s="2">
        <v>450</v>
      </c>
    </row>
    <row r="1178" spans="1:13" s="64" customFormat="1" ht="12.75">
      <c r="A1178" s="1"/>
      <c r="B1178" s="415">
        <v>2000</v>
      </c>
      <c r="C1178" s="1" t="s">
        <v>48</v>
      </c>
      <c r="D1178" s="1" t="s">
        <v>19</v>
      </c>
      <c r="E1178" s="1" t="s">
        <v>235</v>
      </c>
      <c r="F1178" s="47" t="s">
        <v>580</v>
      </c>
      <c r="G1178" s="27" t="s">
        <v>323</v>
      </c>
      <c r="H1178" s="5">
        <f t="shared" si="55"/>
        <v>-57300</v>
      </c>
      <c r="I1178" s="22">
        <f t="shared" si="54"/>
        <v>4.444444444444445</v>
      </c>
      <c r="J1178"/>
      <c r="K1178" t="s">
        <v>578</v>
      </c>
      <c r="L1178"/>
      <c r="M1178" s="2">
        <v>450</v>
      </c>
    </row>
    <row r="1179" spans="1:13" s="64" customFormat="1" ht="12.75">
      <c r="A1179" s="1"/>
      <c r="B1179" s="415">
        <v>2000</v>
      </c>
      <c r="C1179" s="1" t="s">
        <v>48</v>
      </c>
      <c r="D1179" s="1" t="s">
        <v>19</v>
      </c>
      <c r="E1179" s="1" t="s">
        <v>235</v>
      </c>
      <c r="F1179" s="47" t="s">
        <v>580</v>
      </c>
      <c r="G1179" s="27" t="s">
        <v>318</v>
      </c>
      <c r="H1179" s="5">
        <f t="shared" si="55"/>
        <v>-59300</v>
      </c>
      <c r="I1179" s="22">
        <f t="shared" si="54"/>
        <v>4.444444444444445</v>
      </c>
      <c r="J1179"/>
      <c r="K1179" t="s">
        <v>578</v>
      </c>
      <c r="L1179"/>
      <c r="M1179" s="2">
        <v>450</v>
      </c>
    </row>
    <row r="1180" spans="1:13" s="64" customFormat="1" ht="12.75">
      <c r="A1180" s="12"/>
      <c r="B1180" s="417">
        <v>2000</v>
      </c>
      <c r="C1180" s="12" t="s">
        <v>48</v>
      </c>
      <c r="D1180" s="12" t="s">
        <v>19</v>
      </c>
      <c r="E1180" s="12" t="s">
        <v>235</v>
      </c>
      <c r="F1180" s="72" t="s">
        <v>580</v>
      </c>
      <c r="G1180" s="29" t="s">
        <v>320</v>
      </c>
      <c r="H1180" s="5">
        <f t="shared" si="55"/>
        <v>-61300</v>
      </c>
      <c r="I1180" s="22">
        <f t="shared" si="54"/>
        <v>4.444444444444445</v>
      </c>
      <c r="J1180" s="15"/>
      <c r="K1180" s="15" t="s">
        <v>578</v>
      </c>
      <c r="L1180" s="15"/>
      <c r="M1180" s="2">
        <v>450</v>
      </c>
    </row>
    <row r="1181" spans="1:13" s="64" customFormat="1" ht="12.75">
      <c r="A1181" s="1"/>
      <c r="B1181" s="415">
        <v>1800</v>
      </c>
      <c r="C1181" s="1" t="s">
        <v>48</v>
      </c>
      <c r="D1181" s="12" t="s">
        <v>19</v>
      </c>
      <c r="E1181" s="1" t="s">
        <v>235</v>
      </c>
      <c r="F1181" s="47" t="s">
        <v>437</v>
      </c>
      <c r="G1181" s="27" t="s">
        <v>368</v>
      </c>
      <c r="H1181" s="5">
        <f t="shared" si="55"/>
        <v>-63100</v>
      </c>
      <c r="I1181" s="22">
        <f t="shared" si="54"/>
        <v>4</v>
      </c>
      <c r="J1181"/>
      <c r="K1181" s="15" t="s">
        <v>438</v>
      </c>
      <c r="L1181"/>
      <c r="M1181" s="2">
        <v>450</v>
      </c>
    </row>
    <row r="1182" spans="1:13" s="64" customFormat="1" ht="12.75">
      <c r="A1182" s="1"/>
      <c r="B1182" s="417">
        <v>1600</v>
      </c>
      <c r="C1182" s="111" t="s">
        <v>48</v>
      </c>
      <c r="D1182" s="111" t="s">
        <v>19</v>
      </c>
      <c r="E1182" s="111" t="s">
        <v>235</v>
      </c>
      <c r="F1182" s="336" t="s">
        <v>437</v>
      </c>
      <c r="G1182" s="113" t="s">
        <v>50</v>
      </c>
      <c r="H1182" s="5">
        <f t="shared" si="55"/>
        <v>-64700</v>
      </c>
      <c r="I1182" s="22">
        <f t="shared" si="54"/>
        <v>3.5555555555555554</v>
      </c>
      <c r="J1182"/>
      <c r="K1182" s="15" t="s">
        <v>438</v>
      </c>
      <c r="L1182"/>
      <c r="M1182" s="2">
        <v>450</v>
      </c>
    </row>
    <row r="1183" spans="1:13" s="64" customFormat="1" ht="12.75">
      <c r="A1183" s="12"/>
      <c r="B1183" s="417">
        <v>1500</v>
      </c>
      <c r="C1183" s="111" t="s">
        <v>48</v>
      </c>
      <c r="D1183" s="111" t="s">
        <v>19</v>
      </c>
      <c r="E1183" s="111" t="s">
        <v>235</v>
      </c>
      <c r="F1183" s="336" t="s">
        <v>437</v>
      </c>
      <c r="G1183" s="113" t="s">
        <v>32</v>
      </c>
      <c r="H1183" s="5">
        <f t="shared" si="55"/>
        <v>-66200</v>
      </c>
      <c r="I1183" s="22">
        <f t="shared" si="54"/>
        <v>3.3333333333333335</v>
      </c>
      <c r="J1183" s="15"/>
      <c r="K1183" s="15" t="s">
        <v>438</v>
      </c>
      <c r="L1183" s="15"/>
      <c r="M1183" s="2">
        <v>450</v>
      </c>
    </row>
    <row r="1184" spans="1:13" s="64" customFormat="1" ht="12.75">
      <c r="A1184" s="12"/>
      <c r="B1184" s="417">
        <v>1800</v>
      </c>
      <c r="C1184" s="111" t="s">
        <v>48</v>
      </c>
      <c r="D1184" s="111" t="s">
        <v>19</v>
      </c>
      <c r="E1184" s="111" t="s">
        <v>235</v>
      </c>
      <c r="F1184" s="336" t="s">
        <v>437</v>
      </c>
      <c r="G1184" s="113" t="s">
        <v>34</v>
      </c>
      <c r="H1184" s="5">
        <f t="shared" si="55"/>
        <v>-68000</v>
      </c>
      <c r="I1184" s="22">
        <f t="shared" si="54"/>
        <v>4</v>
      </c>
      <c r="J1184" s="15"/>
      <c r="K1184" s="15" t="s">
        <v>438</v>
      </c>
      <c r="L1184" s="15"/>
      <c r="M1184" s="2">
        <v>450</v>
      </c>
    </row>
    <row r="1185" spans="1:13" s="64" customFormat="1" ht="12.75">
      <c r="A1185" s="12"/>
      <c r="B1185" s="417">
        <v>1400</v>
      </c>
      <c r="C1185" s="111" t="s">
        <v>48</v>
      </c>
      <c r="D1185" s="111" t="s">
        <v>19</v>
      </c>
      <c r="E1185" s="111" t="s">
        <v>235</v>
      </c>
      <c r="F1185" s="336" t="s">
        <v>437</v>
      </c>
      <c r="G1185" s="113" t="s">
        <v>36</v>
      </c>
      <c r="H1185" s="5">
        <f t="shared" si="55"/>
        <v>-69400</v>
      </c>
      <c r="I1185" s="22">
        <f t="shared" si="54"/>
        <v>3.111111111111111</v>
      </c>
      <c r="J1185" s="15"/>
      <c r="K1185" s="15" t="s">
        <v>438</v>
      </c>
      <c r="L1185" s="15"/>
      <c r="M1185" s="2">
        <v>450</v>
      </c>
    </row>
    <row r="1186" spans="1:13" s="64" customFormat="1" ht="12.75">
      <c r="A1186" s="12"/>
      <c r="B1186" s="417">
        <v>1600</v>
      </c>
      <c r="C1186" s="12" t="s">
        <v>48</v>
      </c>
      <c r="D1186" s="12" t="s">
        <v>19</v>
      </c>
      <c r="E1186" s="12" t="s">
        <v>235</v>
      </c>
      <c r="F1186" s="72" t="s">
        <v>437</v>
      </c>
      <c r="G1186" s="27" t="s">
        <v>337</v>
      </c>
      <c r="H1186" s="5">
        <f t="shared" si="55"/>
        <v>-71000</v>
      </c>
      <c r="I1186" s="22">
        <f t="shared" si="54"/>
        <v>3.5555555555555554</v>
      </c>
      <c r="J1186" s="60"/>
      <c r="K1186" s="15" t="s">
        <v>438</v>
      </c>
      <c r="L1186" s="60"/>
      <c r="M1186" s="2">
        <v>450</v>
      </c>
    </row>
    <row r="1187" spans="1:13" s="64" customFormat="1" ht="12.75">
      <c r="A1187" s="12"/>
      <c r="B1187" s="417">
        <v>1500</v>
      </c>
      <c r="C1187" s="12" t="s">
        <v>48</v>
      </c>
      <c r="D1187" s="12" t="s">
        <v>19</v>
      </c>
      <c r="E1187" s="12" t="s">
        <v>235</v>
      </c>
      <c r="F1187" s="72" t="s">
        <v>437</v>
      </c>
      <c r="G1187" s="27" t="s">
        <v>79</v>
      </c>
      <c r="H1187" s="5">
        <f t="shared" si="55"/>
        <v>-72500</v>
      </c>
      <c r="I1187" s="22">
        <f aca="true" t="shared" si="56" ref="I1187:I1250">+B1187/M1187</f>
        <v>3.3333333333333335</v>
      </c>
      <c r="J1187" s="15"/>
      <c r="K1187" s="15" t="s">
        <v>438</v>
      </c>
      <c r="L1187" s="15"/>
      <c r="M1187" s="2">
        <v>450</v>
      </c>
    </row>
    <row r="1188" spans="1:13" s="64" customFormat="1" ht="12.75">
      <c r="A1188" s="12"/>
      <c r="B1188" s="418">
        <v>1400</v>
      </c>
      <c r="C1188" s="101" t="s">
        <v>48</v>
      </c>
      <c r="D1188" s="101" t="s">
        <v>19</v>
      </c>
      <c r="E1188" s="101" t="s">
        <v>235</v>
      </c>
      <c r="F1188" s="330" t="s">
        <v>437</v>
      </c>
      <c r="G1188" s="102" t="s">
        <v>81</v>
      </c>
      <c r="H1188" s="5">
        <f t="shared" si="55"/>
        <v>-73900</v>
      </c>
      <c r="I1188" s="22">
        <f t="shared" si="56"/>
        <v>3.111111111111111</v>
      </c>
      <c r="J1188" s="15"/>
      <c r="K1188" s="15" t="s">
        <v>438</v>
      </c>
      <c r="L1188" s="15"/>
      <c r="M1188" s="2">
        <v>450</v>
      </c>
    </row>
    <row r="1189" spans="1:13" s="64" customFormat="1" ht="12.75">
      <c r="A1189" s="12"/>
      <c r="B1189" s="418">
        <v>1500</v>
      </c>
      <c r="C1189" s="101" t="s">
        <v>48</v>
      </c>
      <c r="D1189" s="101" t="s">
        <v>19</v>
      </c>
      <c r="E1189" s="101" t="s">
        <v>235</v>
      </c>
      <c r="F1189" s="330" t="s">
        <v>437</v>
      </c>
      <c r="G1189" s="102" t="s">
        <v>83</v>
      </c>
      <c r="H1189" s="5">
        <f t="shared" si="55"/>
        <v>-75400</v>
      </c>
      <c r="I1189" s="22">
        <f t="shared" si="56"/>
        <v>3.3333333333333335</v>
      </c>
      <c r="J1189" s="15"/>
      <c r="K1189" s="15" t="s">
        <v>438</v>
      </c>
      <c r="L1189" s="15"/>
      <c r="M1189" s="2">
        <v>450</v>
      </c>
    </row>
    <row r="1190" spans="1:13" s="64" customFormat="1" ht="12.75">
      <c r="A1190" s="12"/>
      <c r="B1190" s="417">
        <v>1600</v>
      </c>
      <c r="C1190" s="12" t="s">
        <v>48</v>
      </c>
      <c r="D1190" s="12" t="s">
        <v>19</v>
      </c>
      <c r="E1190" s="12" t="s">
        <v>235</v>
      </c>
      <c r="F1190" s="72" t="s">
        <v>437</v>
      </c>
      <c r="G1190" s="29" t="s">
        <v>85</v>
      </c>
      <c r="H1190" s="5">
        <f t="shared" si="55"/>
        <v>-77000</v>
      </c>
      <c r="I1190" s="22">
        <f t="shared" si="56"/>
        <v>3.5555555555555554</v>
      </c>
      <c r="J1190" s="15"/>
      <c r="K1190" s="15" t="s">
        <v>438</v>
      </c>
      <c r="L1190" s="15"/>
      <c r="M1190" s="2">
        <v>450</v>
      </c>
    </row>
    <row r="1191" spans="1:13" s="64" customFormat="1" ht="12.75">
      <c r="A1191" s="12"/>
      <c r="B1191" s="417">
        <v>1000</v>
      </c>
      <c r="C1191" s="12" t="s">
        <v>48</v>
      </c>
      <c r="D1191" s="12" t="s">
        <v>19</v>
      </c>
      <c r="E1191" s="12" t="s">
        <v>235</v>
      </c>
      <c r="F1191" s="72" t="s">
        <v>437</v>
      </c>
      <c r="G1191" s="29" t="s">
        <v>87</v>
      </c>
      <c r="H1191" s="5">
        <f t="shared" si="55"/>
        <v>-78000</v>
      </c>
      <c r="I1191" s="22">
        <f t="shared" si="56"/>
        <v>2.2222222222222223</v>
      </c>
      <c r="J1191" s="15"/>
      <c r="K1191" s="15" t="s">
        <v>438</v>
      </c>
      <c r="L1191" s="15"/>
      <c r="M1191" s="2">
        <v>450</v>
      </c>
    </row>
    <row r="1192" spans="1:13" s="64" customFormat="1" ht="12.75">
      <c r="A1192" s="12"/>
      <c r="B1192" s="415">
        <v>1700</v>
      </c>
      <c r="C1192" s="1" t="s">
        <v>48</v>
      </c>
      <c r="D1192" s="1" t="s">
        <v>19</v>
      </c>
      <c r="E1192" s="1" t="s">
        <v>235</v>
      </c>
      <c r="F1192" s="47" t="s">
        <v>437</v>
      </c>
      <c r="G1192" s="27" t="s">
        <v>160</v>
      </c>
      <c r="H1192" s="5">
        <f t="shared" si="55"/>
        <v>-79700</v>
      </c>
      <c r="I1192" s="22">
        <f t="shared" si="56"/>
        <v>3.7777777777777777</v>
      </c>
      <c r="J1192" s="15"/>
      <c r="K1192" s="15" t="s">
        <v>438</v>
      </c>
      <c r="L1192" s="15"/>
      <c r="M1192" s="2">
        <v>450</v>
      </c>
    </row>
    <row r="1193" spans="1:13" s="64" customFormat="1" ht="12.75">
      <c r="A1193" s="12"/>
      <c r="B1193" s="415">
        <v>1800</v>
      </c>
      <c r="C1193" s="1" t="s">
        <v>48</v>
      </c>
      <c r="D1193" s="1" t="s">
        <v>19</v>
      </c>
      <c r="E1193" s="1" t="s">
        <v>235</v>
      </c>
      <c r="F1193" s="47" t="s">
        <v>437</v>
      </c>
      <c r="G1193" s="27" t="s">
        <v>115</v>
      </c>
      <c r="H1193" s="5">
        <f t="shared" si="55"/>
        <v>-81500</v>
      </c>
      <c r="I1193" s="22">
        <f t="shared" si="56"/>
        <v>4</v>
      </c>
      <c r="J1193" s="15"/>
      <c r="K1193" s="15" t="s">
        <v>438</v>
      </c>
      <c r="L1193" s="15"/>
      <c r="M1193" s="2">
        <v>450</v>
      </c>
    </row>
    <row r="1194" spans="1:13" s="64" customFormat="1" ht="12.75">
      <c r="A1194" s="12"/>
      <c r="B1194" s="415">
        <v>1700</v>
      </c>
      <c r="C1194" s="1" t="s">
        <v>48</v>
      </c>
      <c r="D1194" s="1" t="s">
        <v>19</v>
      </c>
      <c r="E1194" s="1" t="s">
        <v>235</v>
      </c>
      <c r="F1194" s="47" t="s">
        <v>437</v>
      </c>
      <c r="G1194" s="27" t="s">
        <v>117</v>
      </c>
      <c r="H1194" s="5">
        <f t="shared" si="55"/>
        <v>-83200</v>
      </c>
      <c r="I1194" s="22">
        <f t="shared" si="56"/>
        <v>3.7777777777777777</v>
      </c>
      <c r="J1194" s="15"/>
      <c r="K1194" s="15" t="s">
        <v>438</v>
      </c>
      <c r="L1194" s="15"/>
      <c r="M1194" s="2">
        <v>450</v>
      </c>
    </row>
    <row r="1195" spans="1:13" s="64" customFormat="1" ht="12.75">
      <c r="A1195" s="12"/>
      <c r="B1195" s="415">
        <v>1850</v>
      </c>
      <c r="C1195" s="1" t="s">
        <v>48</v>
      </c>
      <c r="D1195" s="1" t="s">
        <v>19</v>
      </c>
      <c r="E1195" s="1" t="s">
        <v>235</v>
      </c>
      <c r="F1195" s="47" t="s">
        <v>437</v>
      </c>
      <c r="G1195" s="27" t="s">
        <v>119</v>
      </c>
      <c r="H1195" s="5">
        <f t="shared" si="55"/>
        <v>-85050</v>
      </c>
      <c r="I1195" s="22">
        <f t="shared" si="56"/>
        <v>4.111111111111111</v>
      </c>
      <c r="J1195" s="15"/>
      <c r="K1195" s="15" t="s">
        <v>438</v>
      </c>
      <c r="L1195" s="15"/>
      <c r="M1195" s="2">
        <v>450</v>
      </c>
    </row>
    <row r="1196" spans="1:13" s="64" customFormat="1" ht="12.75">
      <c r="A1196" s="12"/>
      <c r="B1196" s="417">
        <v>1700</v>
      </c>
      <c r="C1196" s="12" t="s">
        <v>48</v>
      </c>
      <c r="D1196" s="12" t="s">
        <v>19</v>
      </c>
      <c r="E1196" s="12" t="s">
        <v>235</v>
      </c>
      <c r="F1196" s="72" t="s">
        <v>437</v>
      </c>
      <c r="G1196" s="29" t="s">
        <v>121</v>
      </c>
      <c r="H1196" s="5">
        <f t="shared" si="55"/>
        <v>-86750</v>
      </c>
      <c r="I1196" s="22">
        <f t="shared" si="56"/>
        <v>3.7777777777777777</v>
      </c>
      <c r="J1196" s="15"/>
      <c r="K1196" s="15" t="s">
        <v>438</v>
      </c>
      <c r="L1196" s="15"/>
      <c r="M1196" s="2">
        <v>450</v>
      </c>
    </row>
    <row r="1197" spans="1:13" s="64" customFormat="1" ht="12.75">
      <c r="A1197" s="12"/>
      <c r="B1197" s="415">
        <v>1600</v>
      </c>
      <c r="C1197" s="75" t="s">
        <v>48</v>
      </c>
      <c r="D1197" s="1" t="s">
        <v>19</v>
      </c>
      <c r="E1197" s="1" t="s">
        <v>235</v>
      </c>
      <c r="F1197" s="47" t="s">
        <v>437</v>
      </c>
      <c r="G1197" s="27" t="s">
        <v>123</v>
      </c>
      <c r="H1197" s="5">
        <f t="shared" si="55"/>
        <v>-88350</v>
      </c>
      <c r="I1197" s="22">
        <f t="shared" si="56"/>
        <v>3.5555555555555554</v>
      </c>
      <c r="J1197" s="15"/>
      <c r="K1197" s="15" t="s">
        <v>438</v>
      </c>
      <c r="L1197" s="15"/>
      <c r="M1197" s="2">
        <v>450</v>
      </c>
    </row>
    <row r="1198" spans="1:13" s="64" customFormat="1" ht="12.75">
      <c r="A1198" s="12"/>
      <c r="B1198" s="416">
        <v>1000</v>
      </c>
      <c r="C1198" s="1" t="s">
        <v>48</v>
      </c>
      <c r="D1198" s="1" t="s">
        <v>19</v>
      </c>
      <c r="E1198" s="1" t="s">
        <v>235</v>
      </c>
      <c r="F1198" s="47" t="s">
        <v>437</v>
      </c>
      <c r="G1198" s="27" t="s">
        <v>181</v>
      </c>
      <c r="H1198" s="5">
        <f t="shared" si="55"/>
        <v>-89350</v>
      </c>
      <c r="I1198" s="22">
        <f t="shared" si="56"/>
        <v>2.2222222222222223</v>
      </c>
      <c r="J1198" s="15"/>
      <c r="K1198" s="15" t="s">
        <v>438</v>
      </c>
      <c r="L1198" s="15"/>
      <c r="M1198" s="2">
        <v>450</v>
      </c>
    </row>
    <row r="1199" spans="1:13" s="64" customFormat="1" ht="12.75">
      <c r="A1199" s="12"/>
      <c r="B1199" s="415">
        <v>1800</v>
      </c>
      <c r="C1199" s="1" t="s">
        <v>48</v>
      </c>
      <c r="D1199" s="1" t="s">
        <v>19</v>
      </c>
      <c r="E1199" s="1" t="s">
        <v>235</v>
      </c>
      <c r="F1199" s="331" t="s">
        <v>437</v>
      </c>
      <c r="G1199" s="27" t="s">
        <v>187</v>
      </c>
      <c r="H1199" s="5">
        <f t="shared" si="55"/>
        <v>-91150</v>
      </c>
      <c r="I1199" s="22">
        <f t="shared" si="56"/>
        <v>4</v>
      </c>
      <c r="J1199" s="15"/>
      <c r="K1199" s="15" t="s">
        <v>438</v>
      </c>
      <c r="L1199" s="15"/>
      <c r="M1199" s="2">
        <v>450</v>
      </c>
    </row>
    <row r="1200" spans="1:13" s="64" customFormat="1" ht="12.75">
      <c r="A1200" s="12"/>
      <c r="B1200" s="415">
        <v>2000</v>
      </c>
      <c r="C1200" s="1" t="s">
        <v>48</v>
      </c>
      <c r="D1200" s="1" t="s">
        <v>19</v>
      </c>
      <c r="E1200" s="1" t="s">
        <v>235</v>
      </c>
      <c r="F1200" s="47" t="s">
        <v>437</v>
      </c>
      <c r="G1200" s="27" t="s">
        <v>208</v>
      </c>
      <c r="H1200" s="5">
        <f t="shared" si="55"/>
        <v>-93150</v>
      </c>
      <c r="I1200" s="22">
        <f t="shared" si="56"/>
        <v>4.444444444444445</v>
      </c>
      <c r="J1200" s="15"/>
      <c r="K1200" s="15" t="s">
        <v>438</v>
      </c>
      <c r="L1200" s="15"/>
      <c r="M1200" s="2">
        <v>450</v>
      </c>
    </row>
    <row r="1201" spans="1:13" s="64" customFormat="1" ht="12.75">
      <c r="A1201" s="12"/>
      <c r="B1201" s="415">
        <v>2100</v>
      </c>
      <c r="C1201" s="1" t="s">
        <v>48</v>
      </c>
      <c r="D1201" s="1" t="s">
        <v>19</v>
      </c>
      <c r="E1201" s="1" t="s">
        <v>235</v>
      </c>
      <c r="F1201" s="47" t="s">
        <v>437</v>
      </c>
      <c r="G1201" s="27" t="s">
        <v>210</v>
      </c>
      <c r="H1201" s="5">
        <f t="shared" si="55"/>
        <v>-95250</v>
      </c>
      <c r="I1201" s="22">
        <f t="shared" si="56"/>
        <v>4.666666666666667</v>
      </c>
      <c r="J1201" s="15"/>
      <c r="K1201" s="15" t="s">
        <v>438</v>
      </c>
      <c r="L1201" s="15"/>
      <c r="M1201" s="2">
        <v>450</v>
      </c>
    </row>
    <row r="1202" spans="1:13" s="64" customFormat="1" ht="12.75">
      <c r="A1202" s="12"/>
      <c r="B1202" s="417">
        <v>1900</v>
      </c>
      <c r="C1202" s="12" t="s">
        <v>48</v>
      </c>
      <c r="D1202" s="12" t="s">
        <v>19</v>
      </c>
      <c r="E1202" s="12" t="s">
        <v>235</v>
      </c>
      <c r="F1202" s="72" t="s">
        <v>437</v>
      </c>
      <c r="G1202" s="29" t="s">
        <v>212</v>
      </c>
      <c r="H1202" s="5">
        <f t="shared" si="55"/>
        <v>-97150</v>
      </c>
      <c r="I1202" s="22">
        <f t="shared" si="56"/>
        <v>4.222222222222222</v>
      </c>
      <c r="J1202" s="15"/>
      <c r="K1202" s="15" t="s">
        <v>438</v>
      </c>
      <c r="L1202" s="15"/>
      <c r="M1202" s="2">
        <v>450</v>
      </c>
    </row>
    <row r="1203" spans="1:13" s="64" customFormat="1" ht="12.75">
      <c r="A1203" s="12"/>
      <c r="B1203" s="417">
        <v>2000</v>
      </c>
      <c r="C1203" s="12" t="s">
        <v>48</v>
      </c>
      <c r="D1203" s="12" t="s">
        <v>19</v>
      </c>
      <c r="E1203" s="12" t="s">
        <v>235</v>
      </c>
      <c r="F1203" s="72" t="s">
        <v>437</v>
      </c>
      <c r="G1203" s="29" t="s">
        <v>214</v>
      </c>
      <c r="H1203" s="5">
        <f t="shared" si="55"/>
        <v>-99150</v>
      </c>
      <c r="I1203" s="22">
        <f t="shared" si="56"/>
        <v>4.444444444444445</v>
      </c>
      <c r="J1203" s="15"/>
      <c r="K1203" s="15" t="s">
        <v>438</v>
      </c>
      <c r="L1203" s="15"/>
      <c r="M1203" s="2">
        <v>450</v>
      </c>
    </row>
    <row r="1204" spans="1:13" s="64" customFormat="1" ht="12.75">
      <c r="A1204" s="12"/>
      <c r="B1204" s="417">
        <v>1800</v>
      </c>
      <c r="C1204" s="12" t="s">
        <v>48</v>
      </c>
      <c r="D1204" s="12" t="s">
        <v>19</v>
      </c>
      <c r="E1204" s="12" t="s">
        <v>235</v>
      </c>
      <c r="F1204" s="72" t="s">
        <v>437</v>
      </c>
      <c r="G1204" s="29" t="s">
        <v>297</v>
      </c>
      <c r="H1204" s="5">
        <f t="shared" si="55"/>
        <v>-100950</v>
      </c>
      <c r="I1204" s="22">
        <f t="shared" si="56"/>
        <v>4</v>
      </c>
      <c r="J1204" s="15"/>
      <c r="K1204" s="15" t="s">
        <v>438</v>
      </c>
      <c r="L1204" s="15"/>
      <c r="M1204" s="2">
        <v>450</v>
      </c>
    </row>
    <row r="1205" spans="1:13" s="64" customFormat="1" ht="12.75">
      <c r="A1205" s="12"/>
      <c r="B1205" s="417">
        <v>2500</v>
      </c>
      <c r="C1205" s="12" t="s">
        <v>48</v>
      </c>
      <c r="D1205" s="12" t="s">
        <v>19</v>
      </c>
      <c r="E1205" s="12" t="s">
        <v>235</v>
      </c>
      <c r="F1205" s="72" t="s">
        <v>437</v>
      </c>
      <c r="G1205" s="29" t="s">
        <v>323</v>
      </c>
      <c r="H1205" s="28">
        <f t="shared" si="55"/>
        <v>-103450</v>
      </c>
      <c r="I1205" s="65">
        <f t="shared" si="56"/>
        <v>5.555555555555555</v>
      </c>
      <c r="J1205" s="15"/>
      <c r="K1205" s="15" t="s">
        <v>438</v>
      </c>
      <c r="L1205" s="15"/>
      <c r="M1205" s="2">
        <v>450</v>
      </c>
    </row>
    <row r="1206" spans="1:13" s="64" customFormat="1" ht="12.75">
      <c r="A1206" s="12"/>
      <c r="B1206" s="417">
        <v>1900</v>
      </c>
      <c r="C1206" s="12" t="s">
        <v>48</v>
      </c>
      <c r="D1206" s="12" t="s">
        <v>19</v>
      </c>
      <c r="E1206" s="12" t="s">
        <v>235</v>
      </c>
      <c r="F1206" s="72" t="s">
        <v>437</v>
      </c>
      <c r="G1206" s="29" t="s">
        <v>318</v>
      </c>
      <c r="H1206" s="5">
        <f t="shared" si="55"/>
        <v>-105350</v>
      </c>
      <c r="I1206" s="22">
        <f t="shared" si="56"/>
        <v>4.222222222222222</v>
      </c>
      <c r="J1206" s="15"/>
      <c r="K1206" s="15" t="s">
        <v>438</v>
      </c>
      <c r="L1206" s="15"/>
      <c r="M1206" s="2">
        <v>450</v>
      </c>
    </row>
    <row r="1207" spans="1:13" s="64" customFormat="1" ht="12.75">
      <c r="A1207" s="12"/>
      <c r="B1207" s="417">
        <v>1800</v>
      </c>
      <c r="C1207" s="12" t="s">
        <v>48</v>
      </c>
      <c r="D1207" s="12" t="s">
        <v>19</v>
      </c>
      <c r="E1207" s="12" t="s">
        <v>235</v>
      </c>
      <c r="F1207" s="72" t="s">
        <v>437</v>
      </c>
      <c r="G1207" s="29" t="s">
        <v>320</v>
      </c>
      <c r="H1207" s="5">
        <f t="shared" si="55"/>
        <v>-107150</v>
      </c>
      <c r="I1207" s="22">
        <f t="shared" si="56"/>
        <v>4</v>
      </c>
      <c r="J1207" s="15"/>
      <c r="K1207" s="15" t="s">
        <v>438</v>
      </c>
      <c r="L1207" s="15"/>
      <c r="M1207" s="2">
        <v>450</v>
      </c>
    </row>
    <row r="1208" spans="1:13" s="64" customFormat="1" ht="12.75">
      <c r="A1208" s="12"/>
      <c r="B1208" s="417">
        <v>2000</v>
      </c>
      <c r="C1208" s="12" t="s">
        <v>48</v>
      </c>
      <c r="D1208" s="12" t="s">
        <v>19</v>
      </c>
      <c r="E1208" s="12" t="s">
        <v>235</v>
      </c>
      <c r="F1208" s="72" t="s">
        <v>437</v>
      </c>
      <c r="G1208" s="29" t="s">
        <v>358</v>
      </c>
      <c r="H1208" s="5">
        <f t="shared" si="55"/>
        <v>-109150</v>
      </c>
      <c r="I1208" s="22">
        <f t="shared" si="56"/>
        <v>4.444444444444445</v>
      </c>
      <c r="J1208" s="15"/>
      <c r="K1208" s="15" t="s">
        <v>438</v>
      </c>
      <c r="L1208" s="15"/>
      <c r="M1208" s="2">
        <v>450</v>
      </c>
    </row>
    <row r="1209" spans="1:13" s="64" customFormat="1" ht="12.75">
      <c r="A1209" s="12"/>
      <c r="B1209" s="417">
        <v>2000</v>
      </c>
      <c r="C1209" s="12" t="s">
        <v>48</v>
      </c>
      <c r="D1209" s="12" t="s">
        <v>19</v>
      </c>
      <c r="E1209" s="12" t="s">
        <v>235</v>
      </c>
      <c r="F1209" s="72" t="s">
        <v>437</v>
      </c>
      <c r="G1209" s="29" t="s">
        <v>411</v>
      </c>
      <c r="H1209" s="5">
        <f t="shared" si="55"/>
        <v>-111150</v>
      </c>
      <c r="I1209" s="22">
        <f t="shared" si="56"/>
        <v>4.444444444444445</v>
      </c>
      <c r="J1209" s="15"/>
      <c r="K1209" s="15" t="s">
        <v>438</v>
      </c>
      <c r="L1209" s="15"/>
      <c r="M1209" s="2">
        <v>450</v>
      </c>
    </row>
    <row r="1210" spans="1:13" s="64" customFormat="1" ht="12.75">
      <c r="A1210" s="1"/>
      <c r="B1210" s="420">
        <v>800</v>
      </c>
      <c r="C1210" s="114" t="s">
        <v>48</v>
      </c>
      <c r="D1210" s="95" t="s">
        <v>19</v>
      </c>
      <c r="E1210" s="114" t="s">
        <v>235</v>
      </c>
      <c r="F1210" s="333" t="s">
        <v>608</v>
      </c>
      <c r="G1210" s="115" t="s">
        <v>32</v>
      </c>
      <c r="H1210" s="5">
        <f t="shared" si="55"/>
        <v>-111950</v>
      </c>
      <c r="I1210" s="22">
        <f t="shared" si="56"/>
        <v>1.7777777777777777</v>
      </c>
      <c r="J1210"/>
      <c r="K1210" s="15" t="s">
        <v>441</v>
      </c>
      <c r="L1210"/>
      <c r="M1210" s="2">
        <v>450</v>
      </c>
    </row>
    <row r="1211" spans="1:13" s="64" customFormat="1" ht="12.75">
      <c r="A1211" s="12"/>
      <c r="B1211" s="420">
        <v>400</v>
      </c>
      <c r="C1211" s="95" t="s">
        <v>48</v>
      </c>
      <c r="D1211" s="95" t="s">
        <v>19</v>
      </c>
      <c r="E1211" s="95" t="s">
        <v>235</v>
      </c>
      <c r="F1211" s="333" t="s">
        <v>608</v>
      </c>
      <c r="G1211" s="99" t="s">
        <v>34</v>
      </c>
      <c r="H1211" s="5">
        <f t="shared" si="55"/>
        <v>-112350</v>
      </c>
      <c r="I1211" s="22">
        <f t="shared" si="56"/>
        <v>0.8888888888888888</v>
      </c>
      <c r="J1211" s="15"/>
      <c r="K1211" s="15" t="s">
        <v>441</v>
      </c>
      <c r="L1211" s="15"/>
      <c r="M1211" s="2">
        <v>450</v>
      </c>
    </row>
    <row r="1212" spans="1:13" s="64" customFormat="1" ht="12.75">
      <c r="A1212" s="12"/>
      <c r="B1212" s="420">
        <v>800</v>
      </c>
      <c r="C1212" s="95" t="s">
        <v>48</v>
      </c>
      <c r="D1212" s="95" t="s">
        <v>19</v>
      </c>
      <c r="E1212" s="95" t="s">
        <v>235</v>
      </c>
      <c r="F1212" s="332" t="s">
        <v>608</v>
      </c>
      <c r="G1212" s="99" t="s">
        <v>36</v>
      </c>
      <c r="H1212" s="5">
        <f t="shared" si="55"/>
        <v>-113150</v>
      </c>
      <c r="I1212" s="22">
        <f t="shared" si="56"/>
        <v>1.7777777777777777</v>
      </c>
      <c r="J1212" s="15"/>
      <c r="K1212" s="15" t="s">
        <v>441</v>
      </c>
      <c r="L1212" s="15"/>
      <c r="M1212" s="2">
        <v>450</v>
      </c>
    </row>
    <row r="1213" spans="1:13" s="64" customFormat="1" ht="12.75">
      <c r="A1213" s="12"/>
      <c r="B1213" s="420">
        <v>1700</v>
      </c>
      <c r="C1213" s="95" t="s">
        <v>48</v>
      </c>
      <c r="D1213" s="95" t="s">
        <v>19</v>
      </c>
      <c r="E1213" s="95" t="s">
        <v>235</v>
      </c>
      <c r="F1213" s="332" t="s">
        <v>608</v>
      </c>
      <c r="G1213" s="99" t="s">
        <v>337</v>
      </c>
      <c r="H1213" s="5">
        <f t="shared" si="55"/>
        <v>-114850</v>
      </c>
      <c r="I1213" s="22">
        <f t="shared" si="56"/>
        <v>3.7777777777777777</v>
      </c>
      <c r="J1213" s="15"/>
      <c r="K1213" s="15" t="s">
        <v>441</v>
      </c>
      <c r="L1213" s="15"/>
      <c r="M1213" s="2">
        <v>450</v>
      </c>
    </row>
    <row r="1214" spans="1:13" s="64" customFormat="1" ht="12.75">
      <c r="A1214" s="12"/>
      <c r="B1214" s="420">
        <v>2000</v>
      </c>
      <c r="C1214" s="95" t="s">
        <v>48</v>
      </c>
      <c r="D1214" s="95" t="s">
        <v>19</v>
      </c>
      <c r="E1214" s="95" t="s">
        <v>235</v>
      </c>
      <c r="F1214" s="332" t="s">
        <v>608</v>
      </c>
      <c r="G1214" s="99" t="s">
        <v>79</v>
      </c>
      <c r="H1214" s="5">
        <f t="shared" si="55"/>
        <v>-116850</v>
      </c>
      <c r="I1214" s="22">
        <f t="shared" si="56"/>
        <v>4.444444444444445</v>
      </c>
      <c r="J1214" s="60"/>
      <c r="K1214" s="15" t="s">
        <v>441</v>
      </c>
      <c r="L1214" s="60"/>
      <c r="M1214" s="2">
        <v>450</v>
      </c>
    </row>
    <row r="1215" spans="1:13" s="64" customFormat="1" ht="12.75">
      <c r="A1215" s="12"/>
      <c r="B1215" s="421">
        <v>1700</v>
      </c>
      <c r="C1215" s="104" t="s">
        <v>48</v>
      </c>
      <c r="D1215" s="95" t="s">
        <v>19</v>
      </c>
      <c r="E1215" s="104" t="s">
        <v>235</v>
      </c>
      <c r="F1215" s="333" t="s">
        <v>608</v>
      </c>
      <c r="G1215" s="97" t="s">
        <v>81</v>
      </c>
      <c r="H1215" s="5">
        <f t="shared" si="55"/>
        <v>-118550</v>
      </c>
      <c r="I1215" s="22">
        <f t="shared" si="56"/>
        <v>3.7777777777777777</v>
      </c>
      <c r="J1215" s="15"/>
      <c r="K1215" s="15" t="s">
        <v>441</v>
      </c>
      <c r="L1215" s="15"/>
      <c r="M1215" s="2">
        <v>450</v>
      </c>
    </row>
    <row r="1216" spans="1:13" s="64" customFormat="1" ht="12.75">
      <c r="A1216" s="12"/>
      <c r="B1216" s="421">
        <v>1200</v>
      </c>
      <c r="C1216" s="104" t="s">
        <v>48</v>
      </c>
      <c r="D1216" s="104" t="s">
        <v>19</v>
      </c>
      <c r="E1216" s="104" t="s">
        <v>235</v>
      </c>
      <c r="F1216" s="333" t="s">
        <v>608</v>
      </c>
      <c r="G1216" s="97" t="s">
        <v>83</v>
      </c>
      <c r="H1216" s="5">
        <f t="shared" si="55"/>
        <v>-119750</v>
      </c>
      <c r="I1216" s="22">
        <f t="shared" si="56"/>
        <v>2.6666666666666665</v>
      </c>
      <c r="J1216" s="15"/>
      <c r="K1216" s="15" t="s">
        <v>441</v>
      </c>
      <c r="L1216" s="15"/>
      <c r="M1216" s="2">
        <v>450</v>
      </c>
    </row>
    <row r="1217" spans="1:13" s="64" customFormat="1" ht="12.75">
      <c r="A1217" s="12"/>
      <c r="B1217" s="421">
        <v>1200</v>
      </c>
      <c r="C1217" s="104" t="s">
        <v>48</v>
      </c>
      <c r="D1217" s="104" t="s">
        <v>19</v>
      </c>
      <c r="E1217" s="104" t="s">
        <v>235</v>
      </c>
      <c r="F1217" s="333" t="s">
        <v>608</v>
      </c>
      <c r="G1217" s="97" t="s">
        <v>85</v>
      </c>
      <c r="H1217" s="5">
        <f t="shared" si="55"/>
        <v>-120950</v>
      </c>
      <c r="I1217" s="22">
        <f t="shared" si="56"/>
        <v>2.6666666666666665</v>
      </c>
      <c r="J1217" s="15"/>
      <c r="K1217" s="15" t="s">
        <v>441</v>
      </c>
      <c r="L1217" s="15"/>
      <c r="M1217" s="2">
        <v>450</v>
      </c>
    </row>
    <row r="1218" spans="1:13" s="64" customFormat="1" ht="12.75">
      <c r="A1218" s="12"/>
      <c r="B1218" s="421">
        <v>1000</v>
      </c>
      <c r="C1218" s="104" t="s">
        <v>48</v>
      </c>
      <c r="D1218" s="104" t="s">
        <v>19</v>
      </c>
      <c r="E1218" s="104" t="s">
        <v>235</v>
      </c>
      <c r="F1218" s="333" t="s">
        <v>608</v>
      </c>
      <c r="G1218" s="97" t="s">
        <v>87</v>
      </c>
      <c r="H1218" s="5">
        <f t="shared" si="55"/>
        <v>-121950</v>
      </c>
      <c r="I1218" s="22">
        <f t="shared" si="56"/>
        <v>2.2222222222222223</v>
      </c>
      <c r="J1218" s="15"/>
      <c r="K1218" s="15" t="s">
        <v>441</v>
      </c>
      <c r="L1218" s="15"/>
      <c r="M1218" s="2">
        <v>450</v>
      </c>
    </row>
    <row r="1219" spans="1:13" s="64" customFormat="1" ht="12.75">
      <c r="A1219" s="12"/>
      <c r="B1219" s="421">
        <v>1800</v>
      </c>
      <c r="C1219" s="96" t="s">
        <v>48</v>
      </c>
      <c r="D1219" s="96" t="s">
        <v>19</v>
      </c>
      <c r="E1219" s="96" t="s">
        <v>235</v>
      </c>
      <c r="F1219" s="332" t="s">
        <v>608</v>
      </c>
      <c r="G1219" s="105" t="s">
        <v>121</v>
      </c>
      <c r="H1219" s="5">
        <f t="shared" si="55"/>
        <v>-123750</v>
      </c>
      <c r="I1219" s="22">
        <f t="shared" si="56"/>
        <v>4</v>
      </c>
      <c r="J1219" s="15"/>
      <c r="K1219" s="15" t="s">
        <v>441</v>
      </c>
      <c r="L1219" s="15"/>
      <c r="M1219" s="2">
        <v>450</v>
      </c>
    </row>
    <row r="1220" spans="2:13" ht="12.75">
      <c r="B1220" s="415">
        <v>1500</v>
      </c>
      <c r="C1220" s="1" t="s">
        <v>48</v>
      </c>
      <c r="D1220" s="12" t="s">
        <v>19</v>
      </c>
      <c r="E1220" s="1" t="s">
        <v>235</v>
      </c>
      <c r="F1220" s="47" t="s">
        <v>649</v>
      </c>
      <c r="G1220" s="27" t="s">
        <v>81</v>
      </c>
      <c r="H1220" s="5">
        <f t="shared" si="55"/>
        <v>-125250</v>
      </c>
      <c r="I1220" s="22">
        <f t="shared" si="56"/>
        <v>3.3333333333333335</v>
      </c>
      <c r="K1220" t="s">
        <v>619</v>
      </c>
      <c r="M1220" s="2">
        <v>450</v>
      </c>
    </row>
    <row r="1221" spans="1:13" s="15" customFormat="1" ht="12.75">
      <c r="A1221" s="12"/>
      <c r="B1221" s="417">
        <v>1500</v>
      </c>
      <c r="C1221" s="12" t="s">
        <v>48</v>
      </c>
      <c r="D1221" s="12" t="s">
        <v>19</v>
      </c>
      <c r="E1221" s="12" t="s">
        <v>235</v>
      </c>
      <c r="F1221" s="72" t="s">
        <v>649</v>
      </c>
      <c r="G1221" s="29" t="s">
        <v>83</v>
      </c>
      <c r="H1221" s="5">
        <f t="shared" si="55"/>
        <v>-126750</v>
      </c>
      <c r="I1221" s="22">
        <f t="shared" si="56"/>
        <v>3.3333333333333335</v>
      </c>
      <c r="K1221" t="s">
        <v>619</v>
      </c>
      <c r="M1221" s="2">
        <v>450</v>
      </c>
    </row>
    <row r="1222" spans="1:13" s="64" customFormat="1" ht="12.75">
      <c r="A1222" s="1"/>
      <c r="B1222" s="415">
        <v>600</v>
      </c>
      <c r="C1222" s="1" t="s">
        <v>48</v>
      </c>
      <c r="D1222" s="12" t="s">
        <v>622</v>
      </c>
      <c r="E1222" s="1" t="s">
        <v>235</v>
      </c>
      <c r="F1222" s="47" t="s">
        <v>627</v>
      </c>
      <c r="G1222" s="27" t="s">
        <v>368</v>
      </c>
      <c r="H1222" s="5">
        <f aca="true" t="shared" si="57" ref="H1222:H1279">H1221-B1222</f>
        <v>-127350</v>
      </c>
      <c r="I1222" s="22">
        <f t="shared" si="56"/>
        <v>1.3333333333333333</v>
      </c>
      <c r="J1222"/>
      <c r="K1222" t="s">
        <v>625</v>
      </c>
      <c r="L1222"/>
      <c r="M1222" s="2">
        <v>450</v>
      </c>
    </row>
    <row r="1223" spans="1:13" s="64" customFormat="1" ht="12.75">
      <c r="A1223" s="12"/>
      <c r="B1223" s="417">
        <v>600</v>
      </c>
      <c r="C1223" s="60" t="s">
        <v>48</v>
      </c>
      <c r="D1223" s="12" t="s">
        <v>622</v>
      </c>
      <c r="E1223" s="12" t="s">
        <v>235</v>
      </c>
      <c r="F1223" s="72" t="s">
        <v>627</v>
      </c>
      <c r="G1223" s="29" t="s">
        <v>50</v>
      </c>
      <c r="H1223" s="5">
        <f t="shared" si="57"/>
        <v>-127950</v>
      </c>
      <c r="I1223" s="22">
        <f t="shared" si="56"/>
        <v>1.3333333333333333</v>
      </c>
      <c r="J1223" s="15"/>
      <c r="K1223" t="s">
        <v>625</v>
      </c>
      <c r="L1223" s="15"/>
      <c r="M1223" s="2">
        <v>450</v>
      </c>
    </row>
    <row r="1224" spans="1:13" s="64" customFormat="1" ht="12.75">
      <c r="A1224" s="12"/>
      <c r="B1224" s="417">
        <v>1000</v>
      </c>
      <c r="C1224" s="12" t="s">
        <v>48</v>
      </c>
      <c r="D1224" s="12" t="s">
        <v>622</v>
      </c>
      <c r="E1224" s="12" t="s">
        <v>235</v>
      </c>
      <c r="F1224" s="72" t="s">
        <v>627</v>
      </c>
      <c r="G1224" s="29" t="s">
        <v>32</v>
      </c>
      <c r="H1224" s="5">
        <f t="shared" si="57"/>
        <v>-128950</v>
      </c>
      <c r="I1224" s="22">
        <f t="shared" si="56"/>
        <v>2.2222222222222223</v>
      </c>
      <c r="J1224" s="15"/>
      <c r="K1224" t="s">
        <v>625</v>
      </c>
      <c r="L1224" s="15"/>
      <c r="M1224" s="2">
        <v>450</v>
      </c>
    </row>
    <row r="1225" spans="1:13" s="64" customFormat="1" ht="12.75">
      <c r="A1225" s="61"/>
      <c r="B1225" s="417">
        <v>800</v>
      </c>
      <c r="C1225" s="61" t="s">
        <v>48</v>
      </c>
      <c r="D1225" s="61" t="s">
        <v>622</v>
      </c>
      <c r="E1225" s="61" t="s">
        <v>235</v>
      </c>
      <c r="F1225" s="325" t="s">
        <v>627</v>
      </c>
      <c r="G1225" s="30" t="s">
        <v>34</v>
      </c>
      <c r="H1225" s="5">
        <f t="shared" si="57"/>
        <v>-129750</v>
      </c>
      <c r="I1225" s="22">
        <f t="shared" si="56"/>
        <v>1.7777777777777777</v>
      </c>
      <c r="K1225" t="s">
        <v>625</v>
      </c>
      <c r="M1225" s="2">
        <v>450</v>
      </c>
    </row>
    <row r="1226" spans="1:13" s="64" customFormat="1" ht="12.75">
      <c r="A1226" s="61"/>
      <c r="B1226" s="417">
        <v>600</v>
      </c>
      <c r="C1226" s="61" t="s">
        <v>48</v>
      </c>
      <c r="D1226" s="61" t="s">
        <v>622</v>
      </c>
      <c r="E1226" s="61" t="s">
        <v>235</v>
      </c>
      <c r="F1226" s="325" t="s">
        <v>627</v>
      </c>
      <c r="G1226" s="30" t="s">
        <v>36</v>
      </c>
      <c r="H1226" s="5">
        <f t="shared" si="57"/>
        <v>-130350</v>
      </c>
      <c r="I1226" s="22">
        <f t="shared" si="56"/>
        <v>1.3333333333333333</v>
      </c>
      <c r="K1226" t="s">
        <v>625</v>
      </c>
      <c r="M1226" s="2">
        <v>450</v>
      </c>
    </row>
    <row r="1227" spans="1:13" s="64" customFormat="1" ht="12.75">
      <c r="A1227" s="12"/>
      <c r="B1227" s="417">
        <v>1000</v>
      </c>
      <c r="C1227" s="12" t="s">
        <v>48</v>
      </c>
      <c r="D1227" s="12" t="s">
        <v>622</v>
      </c>
      <c r="E1227" s="12" t="s">
        <v>235</v>
      </c>
      <c r="F1227" s="72" t="s">
        <v>627</v>
      </c>
      <c r="G1227" s="29" t="s">
        <v>337</v>
      </c>
      <c r="H1227" s="5">
        <f t="shared" si="57"/>
        <v>-131350</v>
      </c>
      <c r="I1227" s="22">
        <f t="shared" si="56"/>
        <v>2.2222222222222223</v>
      </c>
      <c r="J1227" s="15"/>
      <c r="K1227" t="s">
        <v>625</v>
      </c>
      <c r="L1227" s="15"/>
      <c r="M1227" s="2">
        <v>450</v>
      </c>
    </row>
    <row r="1228" spans="1:13" s="64" customFormat="1" ht="12.75">
      <c r="A1228" s="61"/>
      <c r="B1228" s="417">
        <v>1000</v>
      </c>
      <c r="C1228" s="61" t="s">
        <v>48</v>
      </c>
      <c r="D1228" s="61" t="s">
        <v>622</v>
      </c>
      <c r="E1228" s="61" t="s">
        <v>235</v>
      </c>
      <c r="F1228" s="325" t="s">
        <v>627</v>
      </c>
      <c r="G1228" s="30" t="s">
        <v>79</v>
      </c>
      <c r="H1228" s="5">
        <f t="shared" si="57"/>
        <v>-132350</v>
      </c>
      <c r="I1228" s="22">
        <f t="shared" si="56"/>
        <v>2.2222222222222223</v>
      </c>
      <c r="K1228" t="s">
        <v>625</v>
      </c>
      <c r="M1228" s="2">
        <v>450</v>
      </c>
    </row>
    <row r="1229" spans="1:13" s="64" customFormat="1" ht="12.75">
      <c r="A1229" s="12"/>
      <c r="B1229" s="417">
        <v>1000</v>
      </c>
      <c r="C1229" s="12" t="s">
        <v>48</v>
      </c>
      <c r="D1229" s="12" t="s">
        <v>622</v>
      </c>
      <c r="E1229" s="61" t="s">
        <v>235</v>
      </c>
      <c r="F1229" s="72" t="s">
        <v>627</v>
      </c>
      <c r="G1229" s="30" t="s">
        <v>83</v>
      </c>
      <c r="H1229" s="5">
        <f t="shared" si="57"/>
        <v>-133350</v>
      </c>
      <c r="I1229" s="22">
        <f t="shared" si="56"/>
        <v>2.2222222222222223</v>
      </c>
      <c r="J1229" s="15"/>
      <c r="K1229" t="s">
        <v>625</v>
      </c>
      <c r="L1229" s="15"/>
      <c r="M1229" s="2">
        <v>450</v>
      </c>
    </row>
    <row r="1230" spans="1:13" s="64" customFormat="1" ht="12.75">
      <c r="A1230" s="12"/>
      <c r="B1230" s="417">
        <v>1000</v>
      </c>
      <c r="C1230" s="12" t="s">
        <v>48</v>
      </c>
      <c r="D1230" s="12" t="s">
        <v>622</v>
      </c>
      <c r="E1230" s="12" t="s">
        <v>235</v>
      </c>
      <c r="F1230" s="72" t="s">
        <v>627</v>
      </c>
      <c r="G1230" s="29" t="s">
        <v>85</v>
      </c>
      <c r="H1230" s="5">
        <f t="shared" si="57"/>
        <v>-134350</v>
      </c>
      <c r="I1230" s="22">
        <f t="shared" si="56"/>
        <v>2.2222222222222223</v>
      </c>
      <c r="J1230" s="15"/>
      <c r="K1230" t="s">
        <v>625</v>
      </c>
      <c r="L1230" s="15"/>
      <c r="M1230" s="2">
        <v>450</v>
      </c>
    </row>
    <row r="1231" spans="1:13" s="64" customFormat="1" ht="12.75">
      <c r="A1231" s="12"/>
      <c r="B1231" s="417">
        <v>800</v>
      </c>
      <c r="C1231" s="12" t="s">
        <v>48</v>
      </c>
      <c r="D1231" s="12" t="s">
        <v>622</v>
      </c>
      <c r="E1231" s="60" t="s">
        <v>235</v>
      </c>
      <c r="F1231" s="72" t="s">
        <v>627</v>
      </c>
      <c r="G1231" s="29" t="s">
        <v>87</v>
      </c>
      <c r="H1231" s="5">
        <f t="shared" si="57"/>
        <v>-135150</v>
      </c>
      <c r="I1231" s="22">
        <f t="shared" si="56"/>
        <v>1.7777777777777777</v>
      </c>
      <c r="J1231" s="60"/>
      <c r="K1231" t="s">
        <v>625</v>
      </c>
      <c r="L1231" s="60"/>
      <c r="M1231" s="2">
        <v>450</v>
      </c>
    </row>
    <row r="1232" spans="1:13" s="64" customFormat="1" ht="12.75">
      <c r="A1232" s="12"/>
      <c r="B1232" s="417">
        <v>1500</v>
      </c>
      <c r="C1232" s="12" t="s">
        <v>48</v>
      </c>
      <c r="D1232" s="12" t="s">
        <v>622</v>
      </c>
      <c r="E1232" s="12" t="s">
        <v>235</v>
      </c>
      <c r="F1232" s="72" t="s">
        <v>627</v>
      </c>
      <c r="G1232" s="29" t="s">
        <v>115</v>
      </c>
      <c r="H1232" s="5">
        <f t="shared" si="57"/>
        <v>-136650</v>
      </c>
      <c r="I1232" s="22">
        <f t="shared" si="56"/>
        <v>3.3333333333333335</v>
      </c>
      <c r="J1232" s="15"/>
      <c r="K1232" t="s">
        <v>625</v>
      </c>
      <c r="L1232" s="15"/>
      <c r="M1232" s="2">
        <v>450</v>
      </c>
    </row>
    <row r="1233" spans="1:13" s="64" customFormat="1" ht="12.75">
      <c r="A1233" s="12"/>
      <c r="B1233" s="417">
        <v>1500</v>
      </c>
      <c r="C1233" s="12" t="s">
        <v>48</v>
      </c>
      <c r="D1233" s="12" t="s">
        <v>622</v>
      </c>
      <c r="E1233" s="12" t="s">
        <v>235</v>
      </c>
      <c r="F1233" s="72" t="s">
        <v>627</v>
      </c>
      <c r="G1233" s="29" t="s">
        <v>117</v>
      </c>
      <c r="H1233" s="5">
        <f t="shared" si="57"/>
        <v>-138150</v>
      </c>
      <c r="I1233" s="22">
        <f t="shared" si="56"/>
        <v>3.3333333333333335</v>
      </c>
      <c r="J1233" s="15"/>
      <c r="K1233" t="s">
        <v>625</v>
      </c>
      <c r="L1233" s="15"/>
      <c r="M1233" s="2">
        <v>450</v>
      </c>
    </row>
    <row r="1234" spans="1:13" s="64" customFormat="1" ht="12.75">
      <c r="A1234" s="12"/>
      <c r="B1234" s="417">
        <v>1500</v>
      </c>
      <c r="C1234" s="12" t="s">
        <v>48</v>
      </c>
      <c r="D1234" s="12" t="s">
        <v>622</v>
      </c>
      <c r="E1234" s="12" t="s">
        <v>235</v>
      </c>
      <c r="F1234" s="325" t="s">
        <v>627</v>
      </c>
      <c r="G1234" s="29" t="s">
        <v>119</v>
      </c>
      <c r="H1234" s="5">
        <f t="shared" si="57"/>
        <v>-139650</v>
      </c>
      <c r="I1234" s="22">
        <f t="shared" si="56"/>
        <v>3.3333333333333335</v>
      </c>
      <c r="J1234" s="15"/>
      <c r="K1234" t="s">
        <v>625</v>
      </c>
      <c r="L1234" s="15"/>
      <c r="M1234" s="2">
        <v>450</v>
      </c>
    </row>
    <row r="1235" spans="1:13" s="64" customFormat="1" ht="12.75">
      <c r="A1235" s="12"/>
      <c r="B1235" s="417">
        <v>2000</v>
      </c>
      <c r="C1235" s="12" t="s">
        <v>48</v>
      </c>
      <c r="D1235" s="12" t="s">
        <v>622</v>
      </c>
      <c r="E1235" s="12" t="s">
        <v>235</v>
      </c>
      <c r="F1235" s="325" t="s">
        <v>627</v>
      </c>
      <c r="G1235" s="29" t="s">
        <v>121</v>
      </c>
      <c r="H1235" s="5">
        <f t="shared" si="57"/>
        <v>-141650</v>
      </c>
      <c r="I1235" s="22">
        <f t="shared" si="56"/>
        <v>4.444444444444445</v>
      </c>
      <c r="J1235" s="15"/>
      <c r="K1235" t="s">
        <v>625</v>
      </c>
      <c r="L1235" s="15"/>
      <c r="M1235" s="2">
        <v>450</v>
      </c>
    </row>
    <row r="1236" spans="1:13" s="64" customFormat="1" ht="12.75">
      <c r="A1236" s="12"/>
      <c r="B1236" s="417">
        <v>1500</v>
      </c>
      <c r="C1236" s="81" t="s">
        <v>48</v>
      </c>
      <c r="D1236" s="81" t="s">
        <v>622</v>
      </c>
      <c r="E1236" s="81" t="s">
        <v>235</v>
      </c>
      <c r="F1236" s="337" t="s">
        <v>627</v>
      </c>
      <c r="G1236" s="116" t="s">
        <v>121</v>
      </c>
      <c r="H1236" s="5">
        <f t="shared" si="57"/>
        <v>-143150</v>
      </c>
      <c r="I1236" s="22">
        <f t="shared" si="56"/>
        <v>3.3333333333333335</v>
      </c>
      <c r="J1236" s="15"/>
      <c r="K1236" t="s">
        <v>625</v>
      </c>
      <c r="L1236" s="15"/>
      <c r="M1236" s="2">
        <v>450</v>
      </c>
    </row>
    <row r="1237" spans="1:13" s="64" customFormat="1" ht="12.75">
      <c r="A1237" s="12"/>
      <c r="B1237" s="417">
        <v>1500</v>
      </c>
      <c r="C1237" s="12" t="s">
        <v>48</v>
      </c>
      <c r="D1237" s="12" t="s">
        <v>622</v>
      </c>
      <c r="E1237" s="12" t="s">
        <v>235</v>
      </c>
      <c r="F1237" s="72" t="s">
        <v>627</v>
      </c>
      <c r="G1237" s="29" t="s">
        <v>123</v>
      </c>
      <c r="H1237" s="5">
        <f t="shared" si="57"/>
        <v>-144650</v>
      </c>
      <c r="I1237" s="22">
        <f t="shared" si="56"/>
        <v>3.3333333333333335</v>
      </c>
      <c r="J1237" s="15"/>
      <c r="K1237" t="s">
        <v>625</v>
      </c>
      <c r="L1237" s="15"/>
      <c r="M1237" s="2">
        <v>450</v>
      </c>
    </row>
    <row r="1238" spans="1:13" s="64" customFormat="1" ht="12.75">
      <c r="A1238" s="12"/>
      <c r="B1238" s="417">
        <v>1000</v>
      </c>
      <c r="C1238" s="12" t="s">
        <v>48</v>
      </c>
      <c r="D1238" s="12" t="s">
        <v>622</v>
      </c>
      <c r="E1238" s="12" t="s">
        <v>235</v>
      </c>
      <c r="F1238" s="72" t="s">
        <v>627</v>
      </c>
      <c r="G1238" s="29" t="s">
        <v>181</v>
      </c>
      <c r="H1238" s="5">
        <f t="shared" si="57"/>
        <v>-145650</v>
      </c>
      <c r="I1238" s="22">
        <f t="shared" si="56"/>
        <v>2.2222222222222223</v>
      </c>
      <c r="J1238" s="15"/>
      <c r="K1238" t="s">
        <v>625</v>
      </c>
      <c r="L1238" s="15"/>
      <c r="M1238" s="2">
        <v>450</v>
      </c>
    </row>
    <row r="1239" spans="1:13" s="64" customFormat="1" ht="12.75">
      <c r="A1239" s="12"/>
      <c r="B1239" s="417">
        <v>1000</v>
      </c>
      <c r="C1239" s="12" t="s">
        <v>48</v>
      </c>
      <c r="D1239" s="12" t="s">
        <v>622</v>
      </c>
      <c r="E1239" s="12" t="s">
        <v>235</v>
      </c>
      <c r="F1239" s="72" t="s">
        <v>627</v>
      </c>
      <c r="G1239" s="29" t="s">
        <v>187</v>
      </c>
      <c r="H1239" s="5">
        <f t="shared" si="57"/>
        <v>-146650</v>
      </c>
      <c r="I1239" s="22">
        <f t="shared" si="56"/>
        <v>2.2222222222222223</v>
      </c>
      <c r="J1239" s="15"/>
      <c r="K1239" t="s">
        <v>625</v>
      </c>
      <c r="L1239" s="15"/>
      <c r="M1239" s="2">
        <v>450</v>
      </c>
    </row>
    <row r="1240" spans="1:13" s="64" customFormat="1" ht="12.75">
      <c r="A1240" s="12"/>
      <c r="B1240" s="417">
        <v>1200</v>
      </c>
      <c r="C1240" s="12" t="s">
        <v>48</v>
      </c>
      <c r="D1240" s="12" t="s">
        <v>622</v>
      </c>
      <c r="E1240" s="12" t="s">
        <v>235</v>
      </c>
      <c r="F1240" s="72" t="s">
        <v>627</v>
      </c>
      <c r="G1240" s="29" t="s">
        <v>208</v>
      </c>
      <c r="H1240" s="5">
        <f t="shared" si="57"/>
        <v>-147850</v>
      </c>
      <c r="I1240" s="22">
        <f t="shared" si="56"/>
        <v>2.6666666666666665</v>
      </c>
      <c r="J1240" s="15"/>
      <c r="K1240" t="s">
        <v>625</v>
      </c>
      <c r="L1240" s="15"/>
      <c r="M1240" s="2">
        <v>450</v>
      </c>
    </row>
    <row r="1241" spans="1:13" s="64" customFormat="1" ht="12.75">
      <c r="A1241" s="12"/>
      <c r="B1241" s="417">
        <v>1000</v>
      </c>
      <c r="C1241" s="12" t="s">
        <v>48</v>
      </c>
      <c r="D1241" s="12" t="s">
        <v>622</v>
      </c>
      <c r="E1241" s="12" t="s">
        <v>235</v>
      </c>
      <c r="F1241" s="72" t="s">
        <v>627</v>
      </c>
      <c r="G1241" s="29" t="s">
        <v>210</v>
      </c>
      <c r="H1241" s="5">
        <f t="shared" si="57"/>
        <v>-148850</v>
      </c>
      <c r="I1241" s="22">
        <f t="shared" si="56"/>
        <v>2.2222222222222223</v>
      </c>
      <c r="J1241" s="15"/>
      <c r="K1241" t="s">
        <v>625</v>
      </c>
      <c r="L1241" s="15"/>
      <c r="M1241" s="2">
        <v>450</v>
      </c>
    </row>
    <row r="1242" spans="1:13" s="64" customFormat="1" ht="12.75">
      <c r="A1242" s="12"/>
      <c r="B1242" s="417">
        <v>1000</v>
      </c>
      <c r="C1242" s="12" t="s">
        <v>48</v>
      </c>
      <c r="D1242" s="12" t="s">
        <v>622</v>
      </c>
      <c r="E1242" s="12" t="s">
        <v>235</v>
      </c>
      <c r="F1242" s="72" t="s">
        <v>627</v>
      </c>
      <c r="G1242" s="29" t="s">
        <v>210</v>
      </c>
      <c r="H1242" s="5">
        <f t="shared" si="57"/>
        <v>-149850</v>
      </c>
      <c r="I1242" s="22">
        <f t="shared" si="56"/>
        <v>2.2222222222222223</v>
      </c>
      <c r="J1242" s="15"/>
      <c r="K1242" t="s">
        <v>625</v>
      </c>
      <c r="L1242" s="15"/>
      <c r="M1242" s="2">
        <v>450</v>
      </c>
    </row>
    <row r="1243" spans="1:13" s="64" customFormat="1" ht="12.75">
      <c r="A1243" s="12"/>
      <c r="B1243" s="417">
        <v>1000</v>
      </c>
      <c r="C1243" s="12" t="s">
        <v>48</v>
      </c>
      <c r="D1243" s="12" t="s">
        <v>622</v>
      </c>
      <c r="E1243" s="12" t="s">
        <v>235</v>
      </c>
      <c r="F1243" s="326" t="s">
        <v>627</v>
      </c>
      <c r="G1243" s="29" t="s">
        <v>212</v>
      </c>
      <c r="H1243" s="5">
        <f t="shared" si="57"/>
        <v>-150850</v>
      </c>
      <c r="I1243" s="22">
        <f t="shared" si="56"/>
        <v>2.2222222222222223</v>
      </c>
      <c r="J1243" s="15"/>
      <c r="K1243" t="s">
        <v>625</v>
      </c>
      <c r="L1243" s="15"/>
      <c r="M1243" s="2">
        <v>450</v>
      </c>
    </row>
    <row r="1244" spans="1:13" s="64" customFormat="1" ht="12.75">
      <c r="A1244" s="12"/>
      <c r="B1244" s="417">
        <v>800</v>
      </c>
      <c r="C1244" s="12" t="s">
        <v>48</v>
      </c>
      <c r="D1244" s="12" t="s">
        <v>622</v>
      </c>
      <c r="E1244" s="12" t="s">
        <v>235</v>
      </c>
      <c r="F1244" s="72" t="s">
        <v>627</v>
      </c>
      <c r="G1244" s="29" t="s">
        <v>214</v>
      </c>
      <c r="H1244" s="5">
        <f t="shared" si="57"/>
        <v>-151650</v>
      </c>
      <c r="I1244" s="22">
        <f t="shared" si="56"/>
        <v>1.7777777777777777</v>
      </c>
      <c r="J1244" s="15"/>
      <c r="K1244" t="s">
        <v>625</v>
      </c>
      <c r="L1244" s="15"/>
      <c r="M1244" s="2">
        <v>450</v>
      </c>
    </row>
    <row r="1245" spans="1:13" s="64" customFormat="1" ht="12.75">
      <c r="A1245" s="12"/>
      <c r="B1245" s="417">
        <v>800</v>
      </c>
      <c r="C1245" s="12" t="s">
        <v>48</v>
      </c>
      <c r="D1245" s="12" t="s">
        <v>622</v>
      </c>
      <c r="E1245" s="12" t="s">
        <v>235</v>
      </c>
      <c r="F1245" s="72" t="s">
        <v>627</v>
      </c>
      <c r="G1245" s="29" t="s">
        <v>323</v>
      </c>
      <c r="H1245" s="5">
        <f t="shared" si="57"/>
        <v>-152450</v>
      </c>
      <c r="I1245" s="22">
        <f t="shared" si="56"/>
        <v>1.7777777777777777</v>
      </c>
      <c r="J1245" s="15"/>
      <c r="K1245" t="s">
        <v>625</v>
      </c>
      <c r="L1245" s="15"/>
      <c r="M1245" s="2">
        <v>450</v>
      </c>
    </row>
    <row r="1246" spans="1:13" s="64" customFormat="1" ht="12.75">
      <c r="A1246" s="12"/>
      <c r="B1246" s="417">
        <v>1500</v>
      </c>
      <c r="C1246" s="12" t="s">
        <v>48</v>
      </c>
      <c r="D1246" s="12" t="s">
        <v>622</v>
      </c>
      <c r="E1246" s="12" t="s">
        <v>235</v>
      </c>
      <c r="F1246" s="326" t="s">
        <v>627</v>
      </c>
      <c r="G1246" s="29" t="s">
        <v>323</v>
      </c>
      <c r="H1246" s="5">
        <f t="shared" si="57"/>
        <v>-153950</v>
      </c>
      <c r="I1246" s="22">
        <f t="shared" si="56"/>
        <v>3.3333333333333335</v>
      </c>
      <c r="J1246" s="15"/>
      <c r="K1246" t="s">
        <v>625</v>
      </c>
      <c r="L1246" s="15"/>
      <c r="M1246" s="2">
        <v>450</v>
      </c>
    </row>
    <row r="1247" spans="1:13" s="64" customFormat="1" ht="12.75">
      <c r="A1247" s="12"/>
      <c r="B1247" s="422">
        <v>1500</v>
      </c>
      <c r="C1247" s="117" t="s">
        <v>48</v>
      </c>
      <c r="D1247" s="117" t="s">
        <v>622</v>
      </c>
      <c r="E1247" s="117" t="s">
        <v>235</v>
      </c>
      <c r="F1247" s="334" t="s">
        <v>627</v>
      </c>
      <c r="G1247" s="118" t="s">
        <v>318</v>
      </c>
      <c r="H1247" s="5">
        <f t="shared" si="57"/>
        <v>-155450</v>
      </c>
      <c r="I1247" s="22">
        <f t="shared" si="56"/>
        <v>3.3333333333333335</v>
      </c>
      <c r="J1247" s="15"/>
      <c r="K1247" t="s">
        <v>625</v>
      </c>
      <c r="L1247" s="15"/>
      <c r="M1247" s="2">
        <v>450</v>
      </c>
    </row>
    <row r="1248" spans="1:13" s="64" customFormat="1" ht="12.75">
      <c r="A1248" s="12"/>
      <c r="B1248" s="417">
        <v>1500</v>
      </c>
      <c r="C1248" s="12" t="s">
        <v>48</v>
      </c>
      <c r="D1248" s="12" t="s">
        <v>622</v>
      </c>
      <c r="E1248" s="12" t="s">
        <v>235</v>
      </c>
      <c r="F1248" s="72" t="s">
        <v>627</v>
      </c>
      <c r="G1248" s="29" t="s">
        <v>320</v>
      </c>
      <c r="H1248" s="5">
        <f t="shared" si="57"/>
        <v>-156950</v>
      </c>
      <c r="I1248" s="22">
        <f t="shared" si="56"/>
        <v>3.3333333333333335</v>
      </c>
      <c r="J1248" s="15"/>
      <c r="K1248" t="s">
        <v>625</v>
      </c>
      <c r="L1248" s="15"/>
      <c r="M1248" s="2">
        <v>450</v>
      </c>
    </row>
    <row r="1249" spans="1:13" s="64" customFormat="1" ht="12.75">
      <c r="A1249" s="12"/>
      <c r="B1249" s="417">
        <v>1500</v>
      </c>
      <c r="C1249" s="12" t="s">
        <v>48</v>
      </c>
      <c r="D1249" s="12" t="s">
        <v>622</v>
      </c>
      <c r="E1249" s="12" t="s">
        <v>235</v>
      </c>
      <c r="F1249" s="72" t="s">
        <v>627</v>
      </c>
      <c r="G1249" s="29" t="s">
        <v>358</v>
      </c>
      <c r="H1249" s="5">
        <f t="shared" si="57"/>
        <v>-158450</v>
      </c>
      <c r="I1249" s="22">
        <f t="shared" si="56"/>
        <v>3.3333333333333335</v>
      </c>
      <c r="J1249" s="15"/>
      <c r="K1249" t="s">
        <v>625</v>
      </c>
      <c r="L1249" s="15"/>
      <c r="M1249" s="2">
        <v>450</v>
      </c>
    </row>
    <row r="1250" spans="1:13" s="109" customFormat="1" ht="12.75">
      <c r="A1250" s="119"/>
      <c r="B1250" s="419">
        <f>SUM(B1134:B1249)</f>
        <v>158450</v>
      </c>
      <c r="C1250" s="119" t="s">
        <v>235</v>
      </c>
      <c r="D1250" s="119"/>
      <c r="E1250" s="119"/>
      <c r="F1250" s="338"/>
      <c r="G1250" s="120"/>
      <c r="H1250" s="55">
        <v>0</v>
      </c>
      <c r="I1250" s="56">
        <f t="shared" si="56"/>
        <v>352.1111111111111</v>
      </c>
      <c r="M1250" s="2">
        <v>450</v>
      </c>
    </row>
    <row r="1251" spans="1:13" s="64" customFormat="1" ht="12.75">
      <c r="A1251" s="12"/>
      <c r="B1251" s="417"/>
      <c r="C1251" s="12"/>
      <c r="D1251" s="12"/>
      <c r="E1251" s="12"/>
      <c r="F1251" s="72"/>
      <c r="G1251" s="29"/>
      <c r="H1251" s="5">
        <f t="shared" si="57"/>
        <v>0</v>
      </c>
      <c r="I1251" s="22">
        <f aca="true" t="shared" si="58" ref="I1251:I1305">+B1251/M1251</f>
        <v>0</v>
      </c>
      <c r="J1251" s="15"/>
      <c r="K1251" s="15"/>
      <c r="L1251" s="15"/>
      <c r="M1251" s="2">
        <v>450</v>
      </c>
    </row>
    <row r="1252" spans="1:13" s="64" customFormat="1" ht="12.75">
      <c r="A1252" s="12"/>
      <c r="B1252" s="417"/>
      <c r="C1252" s="12"/>
      <c r="D1252" s="12"/>
      <c r="E1252" s="12"/>
      <c r="F1252" s="72"/>
      <c r="G1252" s="29"/>
      <c r="H1252" s="5">
        <f t="shared" si="57"/>
        <v>0</v>
      </c>
      <c r="I1252" s="22">
        <f t="shared" si="58"/>
        <v>0</v>
      </c>
      <c r="J1252" s="15"/>
      <c r="K1252" s="15"/>
      <c r="L1252" s="15"/>
      <c r="M1252" s="2">
        <v>450</v>
      </c>
    </row>
    <row r="1253" spans="1:13" s="64" customFormat="1" ht="12.75">
      <c r="A1253" s="12"/>
      <c r="B1253" s="417">
        <v>5000</v>
      </c>
      <c r="C1253" s="12" t="s">
        <v>51</v>
      </c>
      <c r="D1253" s="12" t="s">
        <v>19</v>
      </c>
      <c r="E1253" s="12" t="s">
        <v>38</v>
      </c>
      <c r="F1253" s="325" t="s">
        <v>651</v>
      </c>
      <c r="G1253" s="29" t="s">
        <v>103</v>
      </c>
      <c r="H1253" s="5">
        <f t="shared" si="57"/>
        <v>-5000</v>
      </c>
      <c r="I1253" s="22">
        <f t="shared" si="58"/>
        <v>11.11111111111111</v>
      </c>
      <c r="J1253" s="15"/>
      <c r="K1253" s="15" t="s">
        <v>557</v>
      </c>
      <c r="L1253" s="15"/>
      <c r="M1253" s="2">
        <v>450</v>
      </c>
    </row>
    <row r="1254" spans="1:13" s="64" customFormat="1" ht="12.75">
      <c r="A1254" s="12"/>
      <c r="B1254" s="417">
        <v>7000</v>
      </c>
      <c r="C1254" s="12" t="s">
        <v>51</v>
      </c>
      <c r="D1254" s="12" t="s">
        <v>19</v>
      </c>
      <c r="E1254" s="12" t="s">
        <v>38</v>
      </c>
      <c r="F1254" s="72" t="s">
        <v>652</v>
      </c>
      <c r="G1254" s="29" t="s">
        <v>81</v>
      </c>
      <c r="H1254" s="5">
        <f t="shared" si="57"/>
        <v>-12000</v>
      </c>
      <c r="I1254" s="22">
        <f t="shared" si="58"/>
        <v>15.555555555555555</v>
      </c>
      <c r="J1254" s="15"/>
      <c r="K1254" s="15" t="s">
        <v>557</v>
      </c>
      <c r="L1254" s="15"/>
      <c r="M1254" s="2">
        <v>450</v>
      </c>
    </row>
    <row r="1255" spans="1:13" s="64" customFormat="1" ht="12.75">
      <c r="A1255" s="12"/>
      <c r="B1255" s="417">
        <v>5000</v>
      </c>
      <c r="C1255" s="12" t="s">
        <v>51</v>
      </c>
      <c r="D1255" s="12" t="s">
        <v>19</v>
      </c>
      <c r="E1255" s="12" t="s">
        <v>38</v>
      </c>
      <c r="F1255" s="325" t="s">
        <v>653</v>
      </c>
      <c r="G1255" s="29" t="s">
        <v>208</v>
      </c>
      <c r="H1255" s="5">
        <f t="shared" si="57"/>
        <v>-17000</v>
      </c>
      <c r="I1255" s="22">
        <f t="shared" si="58"/>
        <v>11.11111111111111</v>
      </c>
      <c r="J1255" s="15"/>
      <c r="K1255" s="15" t="s">
        <v>557</v>
      </c>
      <c r="L1255" s="15"/>
      <c r="M1255" s="2">
        <v>450</v>
      </c>
    </row>
    <row r="1256" spans="1:14" s="64" customFormat="1" ht="12.75">
      <c r="A1256" s="12"/>
      <c r="B1256" s="417">
        <v>3000</v>
      </c>
      <c r="C1256" s="12" t="s">
        <v>51</v>
      </c>
      <c r="D1256" s="12" t="s">
        <v>19</v>
      </c>
      <c r="E1256" s="12" t="s">
        <v>38</v>
      </c>
      <c r="F1256" s="72" t="s">
        <v>654</v>
      </c>
      <c r="G1256" s="29" t="s">
        <v>323</v>
      </c>
      <c r="H1256" s="5">
        <f t="shared" si="57"/>
        <v>-20000</v>
      </c>
      <c r="I1256" s="22">
        <f t="shared" si="58"/>
        <v>6.666666666666667</v>
      </c>
      <c r="J1256" s="15"/>
      <c r="K1256" s="15" t="s">
        <v>557</v>
      </c>
      <c r="L1256" s="15"/>
      <c r="M1256" s="2">
        <v>450</v>
      </c>
      <c r="N1256" s="121"/>
    </row>
    <row r="1257" spans="1:14" s="64" customFormat="1" ht="12.75">
      <c r="A1257" s="1"/>
      <c r="B1257" s="415">
        <v>5000</v>
      </c>
      <c r="C1257" s="1" t="s">
        <v>51</v>
      </c>
      <c r="D1257" s="1" t="s">
        <v>19</v>
      </c>
      <c r="E1257" s="1" t="s">
        <v>38</v>
      </c>
      <c r="F1257" s="47" t="s">
        <v>656</v>
      </c>
      <c r="G1257" s="27" t="s">
        <v>323</v>
      </c>
      <c r="H1257" s="5">
        <f t="shared" si="57"/>
        <v>-25000</v>
      </c>
      <c r="I1257" s="22">
        <f t="shared" si="58"/>
        <v>11.11111111111111</v>
      </c>
      <c r="J1257"/>
      <c r="K1257" t="s">
        <v>578</v>
      </c>
      <c r="L1257"/>
      <c r="M1257" s="2">
        <v>450</v>
      </c>
      <c r="N1257" s="121"/>
    </row>
    <row r="1258" spans="1:14" s="64" customFormat="1" ht="12.75">
      <c r="A1258" s="1"/>
      <c r="B1258" s="415">
        <v>5000</v>
      </c>
      <c r="C1258" s="1" t="s">
        <v>51</v>
      </c>
      <c r="D1258" s="1" t="s">
        <v>19</v>
      </c>
      <c r="E1258" s="1" t="s">
        <v>38</v>
      </c>
      <c r="F1258" s="47" t="s">
        <v>656</v>
      </c>
      <c r="G1258" s="27" t="s">
        <v>318</v>
      </c>
      <c r="H1258" s="5">
        <f t="shared" si="57"/>
        <v>-30000</v>
      </c>
      <c r="I1258" s="22">
        <f t="shared" si="58"/>
        <v>11.11111111111111</v>
      </c>
      <c r="J1258"/>
      <c r="K1258" t="s">
        <v>578</v>
      </c>
      <c r="L1258"/>
      <c r="M1258" s="2">
        <v>450</v>
      </c>
      <c r="N1258" s="121"/>
    </row>
    <row r="1259" spans="1:14" s="64" customFormat="1" ht="12.75">
      <c r="A1259" s="12"/>
      <c r="B1259" s="417">
        <v>5000</v>
      </c>
      <c r="C1259" s="12" t="s">
        <v>51</v>
      </c>
      <c r="D1259" s="12" t="s">
        <v>19</v>
      </c>
      <c r="E1259" s="12" t="s">
        <v>38</v>
      </c>
      <c r="F1259" s="72" t="s">
        <v>657</v>
      </c>
      <c r="G1259" s="27" t="s">
        <v>337</v>
      </c>
      <c r="H1259" s="5">
        <f t="shared" si="57"/>
        <v>-35000</v>
      </c>
      <c r="I1259" s="22">
        <f t="shared" si="58"/>
        <v>11.11111111111111</v>
      </c>
      <c r="J1259" s="15"/>
      <c r="K1259" s="15" t="s">
        <v>438</v>
      </c>
      <c r="L1259" s="15"/>
      <c r="M1259" s="2">
        <v>450</v>
      </c>
      <c r="N1259" s="121"/>
    </row>
    <row r="1260" spans="1:14" s="64" customFormat="1" ht="12.75">
      <c r="A1260" s="12"/>
      <c r="B1260" s="417">
        <v>5000</v>
      </c>
      <c r="C1260" s="101" t="s">
        <v>51</v>
      </c>
      <c r="D1260" s="101" t="s">
        <v>19</v>
      </c>
      <c r="E1260" s="101" t="s">
        <v>38</v>
      </c>
      <c r="F1260" s="330" t="s">
        <v>658</v>
      </c>
      <c r="G1260" s="102" t="s">
        <v>79</v>
      </c>
      <c r="H1260" s="5">
        <f t="shared" si="57"/>
        <v>-40000</v>
      </c>
      <c r="I1260" s="22">
        <f t="shared" si="58"/>
        <v>11.11111111111111</v>
      </c>
      <c r="J1260" s="15"/>
      <c r="K1260" s="15" t="s">
        <v>438</v>
      </c>
      <c r="L1260" s="15"/>
      <c r="M1260" s="2">
        <v>450</v>
      </c>
      <c r="N1260" s="121"/>
    </row>
    <row r="1261" spans="1:13" s="64" customFormat="1" ht="14.25" customHeight="1">
      <c r="A1261" s="12"/>
      <c r="B1261" s="418">
        <v>5000</v>
      </c>
      <c r="C1261" s="101" t="s">
        <v>51</v>
      </c>
      <c r="D1261" s="101" t="s">
        <v>19</v>
      </c>
      <c r="E1261" s="101" t="s">
        <v>38</v>
      </c>
      <c r="F1261" s="330" t="s">
        <v>658</v>
      </c>
      <c r="G1261" s="102" t="s">
        <v>81</v>
      </c>
      <c r="H1261" s="5">
        <f t="shared" si="57"/>
        <v>-45000</v>
      </c>
      <c r="I1261" s="22">
        <f t="shared" si="58"/>
        <v>11.11111111111111</v>
      </c>
      <c r="J1261" s="15"/>
      <c r="K1261" s="15" t="s">
        <v>438</v>
      </c>
      <c r="L1261" s="15"/>
      <c r="M1261" s="2">
        <v>450</v>
      </c>
    </row>
    <row r="1262" spans="1:13" s="64" customFormat="1" ht="12.75">
      <c r="A1262" s="12"/>
      <c r="B1262" s="417">
        <v>5000</v>
      </c>
      <c r="C1262" s="12" t="s">
        <v>51</v>
      </c>
      <c r="D1262" s="12" t="s">
        <v>19</v>
      </c>
      <c r="E1262" s="12" t="s">
        <v>38</v>
      </c>
      <c r="F1262" s="72" t="s">
        <v>659</v>
      </c>
      <c r="G1262" s="29" t="s">
        <v>83</v>
      </c>
      <c r="H1262" s="5">
        <f t="shared" si="57"/>
        <v>-50000</v>
      </c>
      <c r="I1262" s="22">
        <f t="shared" si="58"/>
        <v>11.11111111111111</v>
      </c>
      <c r="J1262" s="15"/>
      <c r="K1262" s="15" t="s">
        <v>438</v>
      </c>
      <c r="L1262" s="15"/>
      <c r="M1262" s="2">
        <v>450</v>
      </c>
    </row>
    <row r="1263" spans="1:13" s="64" customFormat="1" ht="12.75">
      <c r="A1263" s="12"/>
      <c r="B1263" s="415">
        <v>5000</v>
      </c>
      <c r="C1263" s="1" t="s">
        <v>51</v>
      </c>
      <c r="D1263" s="1" t="s">
        <v>19</v>
      </c>
      <c r="E1263" s="1" t="s">
        <v>38</v>
      </c>
      <c r="F1263" s="47" t="s">
        <v>661</v>
      </c>
      <c r="G1263" s="27" t="s">
        <v>123</v>
      </c>
      <c r="H1263" s="5">
        <f t="shared" si="57"/>
        <v>-55000</v>
      </c>
      <c r="I1263" s="22">
        <f t="shared" si="58"/>
        <v>11.11111111111111</v>
      </c>
      <c r="J1263" s="15"/>
      <c r="K1263" s="15" t="s">
        <v>438</v>
      </c>
      <c r="L1263" s="15"/>
      <c r="M1263" s="2">
        <v>450</v>
      </c>
    </row>
    <row r="1264" spans="1:13" s="64" customFormat="1" ht="12.75">
      <c r="A1264" s="12"/>
      <c r="B1264" s="415">
        <v>5000</v>
      </c>
      <c r="C1264" s="1" t="s">
        <v>51</v>
      </c>
      <c r="D1264" s="1" t="s">
        <v>19</v>
      </c>
      <c r="E1264" s="1" t="s">
        <v>38</v>
      </c>
      <c r="F1264" s="47" t="s">
        <v>662</v>
      </c>
      <c r="G1264" s="27" t="s">
        <v>208</v>
      </c>
      <c r="H1264" s="5">
        <f t="shared" si="57"/>
        <v>-60000</v>
      </c>
      <c r="I1264" s="22">
        <f t="shared" si="58"/>
        <v>11.11111111111111</v>
      </c>
      <c r="J1264" s="15"/>
      <c r="K1264" s="15" t="s">
        <v>438</v>
      </c>
      <c r="L1264" s="15"/>
      <c r="M1264" s="2">
        <v>450</v>
      </c>
    </row>
    <row r="1265" spans="1:13" s="64" customFormat="1" ht="12.75">
      <c r="A1265" s="12"/>
      <c r="B1265" s="417">
        <v>5000</v>
      </c>
      <c r="C1265" s="12" t="s">
        <v>51</v>
      </c>
      <c r="D1265" s="12" t="s">
        <v>19</v>
      </c>
      <c r="E1265" s="12" t="s">
        <v>38</v>
      </c>
      <c r="F1265" s="72" t="s">
        <v>663</v>
      </c>
      <c r="G1265" s="29" t="s">
        <v>210</v>
      </c>
      <c r="H1265" s="5">
        <f t="shared" si="57"/>
        <v>-65000</v>
      </c>
      <c r="I1265" s="22">
        <f t="shared" si="58"/>
        <v>11.11111111111111</v>
      </c>
      <c r="J1265" s="15"/>
      <c r="K1265" s="15" t="s">
        <v>438</v>
      </c>
      <c r="L1265" s="15"/>
      <c r="M1265" s="2">
        <v>450</v>
      </c>
    </row>
    <row r="1266" spans="1:13" s="64" customFormat="1" ht="12.75">
      <c r="A1266" s="12"/>
      <c r="B1266" s="417">
        <v>5000</v>
      </c>
      <c r="C1266" s="12" t="s">
        <v>51</v>
      </c>
      <c r="D1266" s="12" t="s">
        <v>19</v>
      </c>
      <c r="E1266" s="12" t="s">
        <v>38</v>
      </c>
      <c r="F1266" s="72" t="s">
        <v>664</v>
      </c>
      <c r="G1266" s="29" t="s">
        <v>212</v>
      </c>
      <c r="H1266" s="5">
        <f t="shared" si="57"/>
        <v>-70000</v>
      </c>
      <c r="I1266" s="22">
        <f t="shared" si="58"/>
        <v>11.11111111111111</v>
      </c>
      <c r="J1266" s="15"/>
      <c r="K1266" s="15" t="s">
        <v>438</v>
      </c>
      <c r="L1266" s="15"/>
      <c r="M1266" s="2">
        <v>450</v>
      </c>
    </row>
    <row r="1267" spans="1:13" s="64" customFormat="1" ht="12.75">
      <c r="A1267" s="12"/>
      <c r="B1267" s="417">
        <v>5000</v>
      </c>
      <c r="C1267" s="12" t="s">
        <v>51</v>
      </c>
      <c r="D1267" s="12" t="s">
        <v>19</v>
      </c>
      <c r="E1267" s="12" t="s">
        <v>38</v>
      </c>
      <c r="F1267" s="72" t="s">
        <v>664</v>
      </c>
      <c r="G1267" s="29" t="s">
        <v>214</v>
      </c>
      <c r="H1267" s="5">
        <f t="shared" si="57"/>
        <v>-75000</v>
      </c>
      <c r="I1267" s="22">
        <f t="shared" si="58"/>
        <v>11.11111111111111</v>
      </c>
      <c r="J1267" s="15"/>
      <c r="K1267" s="15" t="s">
        <v>438</v>
      </c>
      <c r="L1267" s="15"/>
      <c r="M1267" s="2">
        <v>450</v>
      </c>
    </row>
    <row r="1268" spans="1:13" s="64" customFormat="1" ht="12.75">
      <c r="A1268" s="12"/>
      <c r="B1268" s="417">
        <v>5000</v>
      </c>
      <c r="C1268" s="12" t="s">
        <v>51</v>
      </c>
      <c r="D1268" s="12" t="s">
        <v>19</v>
      </c>
      <c r="E1268" s="12" t="s">
        <v>38</v>
      </c>
      <c r="F1268" s="72" t="s">
        <v>664</v>
      </c>
      <c r="G1268" s="29" t="s">
        <v>297</v>
      </c>
      <c r="H1268" s="5">
        <f t="shared" si="57"/>
        <v>-80000</v>
      </c>
      <c r="I1268" s="22">
        <f t="shared" si="58"/>
        <v>11.11111111111111</v>
      </c>
      <c r="J1268" s="15"/>
      <c r="K1268" s="15" t="s">
        <v>438</v>
      </c>
      <c r="L1268" s="15"/>
      <c r="M1268" s="2">
        <v>450</v>
      </c>
    </row>
    <row r="1269" spans="1:13" s="64" customFormat="1" ht="12.75">
      <c r="A1269" s="12"/>
      <c r="B1269" s="417">
        <v>5000</v>
      </c>
      <c r="C1269" s="12" t="s">
        <v>51</v>
      </c>
      <c r="D1269" s="12" t="s">
        <v>19</v>
      </c>
      <c r="E1269" s="12" t="s">
        <v>38</v>
      </c>
      <c r="F1269" s="325" t="s">
        <v>665</v>
      </c>
      <c r="G1269" s="29" t="s">
        <v>323</v>
      </c>
      <c r="H1269" s="5">
        <f t="shared" si="57"/>
        <v>-85000</v>
      </c>
      <c r="I1269" s="22">
        <f t="shared" si="58"/>
        <v>11.11111111111111</v>
      </c>
      <c r="J1269" s="15"/>
      <c r="K1269" s="15" t="s">
        <v>438</v>
      </c>
      <c r="L1269" s="15"/>
      <c r="M1269" s="2">
        <v>450</v>
      </c>
    </row>
    <row r="1270" spans="1:13" s="64" customFormat="1" ht="12.75">
      <c r="A1270" s="12"/>
      <c r="B1270" s="417">
        <v>5000</v>
      </c>
      <c r="C1270" s="12" t="s">
        <v>51</v>
      </c>
      <c r="D1270" s="12" t="s">
        <v>19</v>
      </c>
      <c r="E1270" s="12" t="s">
        <v>38</v>
      </c>
      <c r="F1270" s="72" t="s">
        <v>666</v>
      </c>
      <c r="G1270" s="29" t="s">
        <v>358</v>
      </c>
      <c r="H1270" s="5">
        <f t="shared" si="57"/>
        <v>-90000</v>
      </c>
      <c r="I1270" s="22">
        <f t="shared" si="58"/>
        <v>11.11111111111111</v>
      </c>
      <c r="J1270" s="15"/>
      <c r="K1270" s="15" t="s">
        <v>438</v>
      </c>
      <c r="L1270" s="15"/>
      <c r="M1270" s="2">
        <v>450</v>
      </c>
    </row>
    <row r="1271" spans="1:13" s="64" customFormat="1" ht="12.75">
      <c r="A1271" s="12"/>
      <c r="B1271" s="421">
        <v>5000</v>
      </c>
      <c r="C1271" s="104" t="s">
        <v>51</v>
      </c>
      <c r="D1271" s="95" t="s">
        <v>19</v>
      </c>
      <c r="E1271" s="104" t="s">
        <v>38</v>
      </c>
      <c r="F1271" s="333" t="s">
        <v>667</v>
      </c>
      <c r="G1271" s="97" t="s">
        <v>79</v>
      </c>
      <c r="H1271" s="5">
        <f t="shared" si="57"/>
        <v>-95000</v>
      </c>
      <c r="I1271" s="22">
        <f t="shared" si="58"/>
        <v>11.11111111111111</v>
      </c>
      <c r="J1271" s="15"/>
      <c r="K1271" s="15" t="s">
        <v>441</v>
      </c>
      <c r="L1271" s="15"/>
      <c r="M1271" s="2">
        <v>450</v>
      </c>
    </row>
    <row r="1272" spans="1:13" s="64" customFormat="1" ht="12.75">
      <c r="A1272" s="12"/>
      <c r="B1272" s="420">
        <v>5000</v>
      </c>
      <c r="C1272" s="95" t="s">
        <v>51</v>
      </c>
      <c r="D1272" s="95" t="s">
        <v>19</v>
      </c>
      <c r="E1272" s="95" t="s">
        <v>38</v>
      </c>
      <c r="F1272" s="327" t="s">
        <v>667</v>
      </c>
      <c r="G1272" s="99" t="s">
        <v>81</v>
      </c>
      <c r="H1272" s="28">
        <f t="shared" si="57"/>
        <v>-100000</v>
      </c>
      <c r="I1272" s="65">
        <f t="shared" si="58"/>
        <v>11.11111111111111</v>
      </c>
      <c r="J1272" s="15"/>
      <c r="K1272" s="15" t="s">
        <v>441</v>
      </c>
      <c r="L1272" s="15"/>
      <c r="M1272" s="31">
        <v>450</v>
      </c>
    </row>
    <row r="1273" spans="1:13" s="64" customFormat="1" ht="12.75">
      <c r="A1273" s="12"/>
      <c r="B1273" s="417">
        <v>7000</v>
      </c>
      <c r="C1273" s="12" t="s">
        <v>51</v>
      </c>
      <c r="D1273" s="12" t="s">
        <v>19</v>
      </c>
      <c r="E1273" s="12" t="s">
        <v>38</v>
      </c>
      <c r="F1273" s="72" t="s">
        <v>668</v>
      </c>
      <c r="G1273" s="29" t="s">
        <v>81</v>
      </c>
      <c r="H1273" s="5">
        <f t="shared" si="57"/>
        <v>-107000</v>
      </c>
      <c r="I1273" s="22">
        <f t="shared" si="58"/>
        <v>15.555555555555555</v>
      </c>
      <c r="J1273" s="15"/>
      <c r="K1273" t="s">
        <v>619</v>
      </c>
      <c r="L1273" s="15"/>
      <c r="M1273" s="2">
        <v>450</v>
      </c>
    </row>
    <row r="1274" spans="1:13" s="64" customFormat="1" ht="12.75">
      <c r="A1274" s="61"/>
      <c r="B1274" s="417">
        <v>8000</v>
      </c>
      <c r="C1274" s="61" t="s">
        <v>51</v>
      </c>
      <c r="D1274" s="61" t="s">
        <v>622</v>
      </c>
      <c r="E1274" s="61" t="s">
        <v>623</v>
      </c>
      <c r="F1274" s="325" t="s">
        <v>669</v>
      </c>
      <c r="G1274" s="30" t="s">
        <v>79</v>
      </c>
      <c r="H1274" s="28">
        <f t="shared" si="57"/>
        <v>-115000</v>
      </c>
      <c r="I1274" s="65">
        <f t="shared" si="58"/>
        <v>17.77777777777778</v>
      </c>
      <c r="K1274" s="15" t="s">
        <v>625</v>
      </c>
      <c r="M1274" s="31">
        <v>450</v>
      </c>
    </row>
    <row r="1275" spans="1:13" s="64" customFormat="1" ht="12.75">
      <c r="A1275" s="12"/>
      <c r="B1275" s="417">
        <v>5000</v>
      </c>
      <c r="C1275" s="12" t="s">
        <v>51</v>
      </c>
      <c r="D1275" s="12" t="s">
        <v>622</v>
      </c>
      <c r="E1275" s="12" t="s">
        <v>623</v>
      </c>
      <c r="F1275" s="72" t="s">
        <v>670</v>
      </c>
      <c r="G1275" s="29" t="s">
        <v>115</v>
      </c>
      <c r="H1275" s="5">
        <f t="shared" si="57"/>
        <v>-120000</v>
      </c>
      <c r="I1275" s="22">
        <f t="shared" si="58"/>
        <v>11.11111111111111</v>
      </c>
      <c r="J1275" s="15"/>
      <c r="K1275" t="s">
        <v>625</v>
      </c>
      <c r="L1275" s="15"/>
      <c r="M1275" s="2">
        <v>450</v>
      </c>
    </row>
    <row r="1276" spans="1:13" s="64" customFormat="1" ht="12.75">
      <c r="A1276" s="12"/>
      <c r="B1276" s="417">
        <v>5000</v>
      </c>
      <c r="C1276" s="12" t="s">
        <v>51</v>
      </c>
      <c r="D1276" s="12" t="s">
        <v>622</v>
      </c>
      <c r="E1276" s="12" t="s">
        <v>623</v>
      </c>
      <c r="F1276" s="72" t="s">
        <v>671</v>
      </c>
      <c r="G1276" s="29" t="s">
        <v>121</v>
      </c>
      <c r="H1276" s="5">
        <f t="shared" si="57"/>
        <v>-125000</v>
      </c>
      <c r="I1276" s="22">
        <f t="shared" si="58"/>
        <v>11.11111111111111</v>
      </c>
      <c r="J1276" s="15"/>
      <c r="K1276" t="s">
        <v>625</v>
      </c>
      <c r="L1276" s="15"/>
      <c r="M1276" s="2">
        <v>450</v>
      </c>
    </row>
    <row r="1277" spans="1:13" s="64" customFormat="1" ht="12.75">
      <c r="A1277" s="12"/>
      <c r="B1277" s="417">
        <v>5000</v>
      </c>
      <c r="C1277" s="12" t="s">
        <v>51</v>
      </c>
      <c r="D1277" s="12" t="s">
        <v>622</v>
      </c>
      <c r="E1277" s="12" t="s">
        <v>623</v>
      </c>
      <c r="F1277" s="72" t="s">
        <v>672</v>
      </c>
      <c r="G1277" s="29" t="s">
        <v>323</v>
      </c>
      <c r="H1277" s="5">
        <f t="shared" si="57"/>
        <v>-130000</v>
      </c>
      <c r="I1277" s="22">
        <f t="shared" si="58"/>
        <v>11.11111111111111</v>
      </c>
      <c r="J1277" s="15"/>
      <c r="K1277" t="s">
        <v>625</v>
      </c>
      <c r="L1277" s="15"/>
      <c r="M1277" s="2">
        <v>450</v>
      </c>
    </row>
    <row r="1278" spans="1:13" s="64" customFormat="1" ht="12.75">
      <c r="A1278" s="12"/>
      <c r="B1278" s="417">
        <v>5000</v>
      </c>
      <c r="C1278" s="12" t="s">
        <v>51</v>
      </c>
      <c r="D1278" s="12" t="s">
        <v>622</v>
      </c>
      <c r="E1278" s="12" t="s">
        <v>623</v>
      </c>
      <c r="F1278" s="325" t="s">
        <v>673</v>
      </c>
      <c r="G1278" s="29" t="s">
        <v>318</v>
      </c>
      <c r="H1278" s="5">
        <f t="shared" si="57"/>
        <v>-135000</v>
      </c>
      <c r="I1278" s="22">
        <f t="shared" si="58"/>
        <v>11.11111111111111</v>
      </c>
      <c r="J1278" s="15"/>
      <c r="K1278" t="s">
        <v>625</v>
      </c>
      <c r="L1278" s="15"/>
      <c r="M1278" s="2">
        <v>450</v>
      </c>
    </row>
    <row r="1279" spans="1:13" s="64" customFormat="1" ht="12.75">
      <c r="A1279" s="12"/>
      <c r="B1279" s="417">
        <v>5000</v>
      </c>
      <c r="C1279" s="12" t="s">
        <v>51</v>
      </c>
      <c r="D1279" s="12" t="s">
        <v>622</v>
      </c>
      <c r="E1279" s="12" t="s">
        <v>623</v>
      </c>
      <c r="F1279" s="72" t="s">
        <v>674</v>
      </c>
      <c r="G1279" s="29" t="s">
        <v>320</v>
      </c>
      <c r="H1279" s="5">
        <f t="shared" si="57"/>
        <v>-140000</v>
      </c>
      <c r="I1279" s="22">
        <f t="shared" si="58"/>
        <v>11.11111111111111</v>
      </c>
      <c r="J1279" s="15"/>
      <c r="K1279" t="s">
        <v>625</v>
      </c>
      <c r="L1279" s="15"/>
      <c r="M1279" s="2">
        <v>450</v>
      </c>
    </row>
    <row r="1280" spans="1:13" s="109" customFormat="1" ht="12.75">
      <c r="A1280" s="11"/>
      <c r="B1280" s="419">
        <f>SUM(B1253:B1279)</f>
        <v>140000</v>
      </c>
      <c r="C1280" s="11" t="s">
        <v>51</v>
      </c>
      <c r="D1280" s="11"/>
      <c r="E1280" s="11"/>
      <c r="F1280" s="319"/>
      <c r="G1280" s="18"/>
      <c r="H1280" s="55">
        <v>0</v>
      </c>
      <c r="I1280" s="56">
        <f t="shared" si="58"/>
        <v>311.1111111111111</v>
      </c>
      <c r="J1280" s="57"/>
      <c r="K1280" s="57"/>
      <c r="L1280" s="57"/>
      <c r="M1280" s="2">
        <v>450</v>
      </c>
    </row>
    <row r="1281" spans="1:13" s="64" customFormat="1" ht="12.75">
      <c r="A1281" s="12"/>
      <c r="B1281" s="417"/>
      <c r="C1281" s="12"/>
      <c r="D1281" s="12"/>
      <c r="E1281" s="12"/>
      <c r="F1281" s="72"/>
      <c r="G1281" s="29"/>
      <c r="H1281" s="5">
        <f aca="true" t="shared" si="59" ref="H1281:H1339">H1280-B1281</f>
        <v>0</v>
      </c>
      <c r="I1281" s="22">
        <f t="shared" si="58"/>
        <v>0</v>
      </c>
      <c r="J1281" s="15"/>
      <c r="K1281" s="15"/>
      <c r="L1281" s="15"/>
      <c r="M1281" s="2">
        <v>450</v>
      </c>
    </row>
    <row r="1282" spans="1:13" s="64" customFormat="1" ht="12.75">
      <c r="A1282" s="12"/>
      <c r="B1282" s="417"/>
      <c r="C1282" s="12"/>
      <c r="D1282" s="12"/>
      <c r="E1282" s="12"/>
      <c r="F1282" s="72"/>
      <c r="G1282" s="29"/>
      <c r="H1282" s="5">
        <f t="shared" si="59"/>
        <v>0</v>
      </c>
      <c r="I1282" s="22">
        <f t="shared" si="58"/>
        <v>0</v>
      </c>
      <c r="J1282" s="15"/>
      <c r="K1282" s="15"/>
      <c r="L1282" s="15"/>
      <c r="M1282" s="2">
        <v>450</v>
      </c>
    </row>
    <row r="1283" spans="1:13" s="64" customFormat="1" ht="12.75">
      <c r="A1283" s="12"/>
      <c r="B1283" s="417">
        <v>2000</v>
      </c>
      <c r="C1283" s="12" t="s">
        <v>675</v>
      </c>
      <c r="D1283" s="12" t="s">
        <v>19</v>
      </c>
      <c r="E1283" s="12" t="s">
        <v>38</v>
      </c>
      <c r="F1283" s="72" t="s">
        <v>575</v>
      </c>
      <c r="G1283" s="29" t="s">
        <v>103</v>
      </c>
      <c r="H1283" s="5">
        <f t="shared" si="59"/>
        <v>-2000</v>
      </c>
      <c r="I1283" s="22">
        <f t="shared" si="58"/>
        <v>4.444444444444445</v>
      </c>
      <c r="J1283" s="15"/>
      <c r="K1283" s="15" t="s">
        <v>557</v>
      </c>
      <c r="L1283" s="15"/>
      <c r="M1283" s="2">
        <v>450</v>
      </c>
    </row>
    <row r="1284" spans="1:13" s="64" customFormat="1" ht="12.75">
      <c r="A1284" s="12"/>
      <c r="B1284" s="417">
        <v>2000</v>
      </c>
      <c r="C1284" s="12" t="s">
        <v>675</v>
      </c>
      <c r="D1284" s="12" t="s">
        <v>19</v>
      </c>
      <c r="E1284" s="12" t="s">
        <v>38</v>
      </c>
      <c r="F1284" s="72" t="s">
        <v>575</v>
      </c>
      <c r="G1284" s="29" t="s">
        <v>337</v>
      </c>
      <c r="H1284" s="5">
        <f t="shared" si="59"/>
        <v>-4000</v>
      </c>
      <c r="I1284" s="22">
        <f t="shared" si="58"/>
        <v>4.444444444444445</v>
      </c>
      <c r="J1284" s="15"/>
      <c r="K1284" s="15" t="s">
        <v>557</v>
      </c>
      <c r="L1284" s="15"/>
      <c r="M1284" s="2">
        <v>450</v>
      </c>
    </row>
    <row r="1285" spans="1:13" s="64" customFormat="1" ht="12.75">
      <c r="A1285" s="12"/>
      <c r="B1285" s="417">
        <v>2000</v>
      </c>
      <c r="C1285" s="12" t="s">
        <v>675</v>
      </c>
      <c r="D1285" s="12" t="s">
        <v>19</v>
      </c>
      <c r="E1285" s="12" t="s">
        <v>38</v>
      </c>
      <c r="F1285" s="72" t="s">
        <v>575</v>
      </c>
      <c r="G1285" s="29" t="s">
        <v>81</v>
      </c>
      <c r="H1285" s="5">
        <f t="shared" si="59"/>
        <v>-6000</v>
      </c>
      <c r="I1285" s="22">
        <f t="shared" si="58"/>
        <v>4.444444444444445</v>
      </c>
      <c r="J1285" s="15"/>
      <c r="K1285" s="15" t="s">
        <v>557</v>
      </c>
      <c r="L1285" s="15"/>
      <c r="M1285" s="2">
        <v>450</v>
      </c>
    </row>
    <row r="1286" spans="1:13" s="64" customFormat="1" ht="12.75">
      <c r="A1286" s="12"/>
      <c r="B1286" s="417">
        <v>500</v>
      </c>
      <c r="C1286" s="12" t="s">
        <v>675</v>
      </c>
      <c r="D1286" s="12" t="s">
        <v>19</v>
      </c>
      <c r="E1286" s="12" t="s">
        <v>38</v>
      </c>
      <c r="F1286" s="72" t="s">
        <v>575</v>
      </c>
      <c r="G1286" s="29" t="s">
        <v>81</v>
      </c>
      <c r="H1286" s="5">
        <f t="shared" si="59"/>
        <v>-6500</v>
      </c>
      <c r="I1286" s="22">
        <f t="shared" si="58"/>
        <v>1.1111111111111112</v>
      </c>
      <c r="J1286" s="15"/>
      <c r="K1286" s="15" t="s">
        <v>557</v>
      </c>
      <c r="L1286" s="15"/>
      <c r="M1286" s="2">
        <v>450</v>
      </c>
    </row>
    <row r="1287" spans="1:13" s="64" customFormat="1" ht="12.75">
      <c r="A1287" s="12"/>
      <c r="B1287" s="417">
        <v>2000</v>
      </c>
      <c r="C1287" s="12" t="s">
        <v>675</v>
      </c>
      <c r="D1287" s="12" t="s">
        <v>19</v>
      </c>
      <c r="E1287" s="12" t="s">
        <v>38</v>
      </c>
      <c r="F1287" s="72" t="s">
        <v>575</v>
      </c>
      <c r="G1287" s="29" t="s">
        <v>83</v>
      </c>
      <c r="H1287" s="5">
        <f t="shared" si="59"/>
        <v>-8500</v>
      </c>
      <c r="I1287" s="22">
        <f t="shared" si="58"/>
        <v>4.444444444444445</v>
      </c>
      <c r="J1287" s="15"/>
      <c r="K1287" s="15" t="s">
        <v>557</v>
      </c>
      <c r="L1287" s="15"/>
      <c r="M1287" s="2">
        <v>450</v>
      </c>
    </row>
    <row r="1288" spans="1:13" s="64" customFormat="1" ht="12.75">
      <c r="A1288" s="12"/>
      <c r="B1288" s="417">
        <v>500</v>
      </c>
      <c r="C1288" s="12" t="s">
        <v>675</v>
      </c>
      <c r="D1288" s="12" t="s">
        <v>19</v>
      </c>
      <c r="E1288" s="12" t="s">
        <v>38</v>
      </c>
      <c r="F1288" s="72" t="s">
        <v>575</v>
      </c>
      <c r="G1288" s="29" t="s">
        <v>83</v>
      </c>
      <c r="H1288" s="5">
        <f t="shared" si="59"/>
        <v>-9000</v>
      </c>
      <c r="I1288" s="22">
        <f t="shared" si="58"/>
        <v>1.1111111111111112</v>
      </c>
      <c r="J1288" s="15"/>
      <c r="K1288" s="15" t="s">
        <v>557</v>
      </c>
      <c r="L1288" s="15"/>
      <c r="M1288" s="2">
        <v>450</v>
      </c>
    </row>
    <row r="1289" spans="1:13" s="64" customFormat="1" ht="12.75">
      <c r="A1289" s="12"/>
      <c r="B1289" s="417">
        <v>500</v>
      </c>
      <c r="C1289" s="12" t="s">
        <v>675</v>
      </c>
      <c r="D1289" s="12" t="s">
        <v>19</v>
      </c>
      <c r="E1289" s="12" t="s">
        <v>38</v>
      </c>
      <c r="F1289" s="325" t="s">
        <v>575</v>
      </c>
      <c r="G1289" s="29" t="s">
        <v>208</v>
      </c>
      <c r="H1289" s="5">
        <f t="shared" si="59"/>
        <v>-9500</v>
      </c>
      <c r="I1289" s="22">
        <f t="shared" si="58"/>
        <v>1.1111111111111112</v>
      </c>
      <c r="J1289" s="15"/>
      <c r="K1289" s="15" t="s">
        <v>557</v>
      </c>
      <c r="L1289" s="15"/>
      <c r="M1289" s="2">
        <v>450</v>
      </c>
    </row>
    <row r="1290" spans="1:13" s="64" customFormat="1" ht="12.75">
      <c r="A1290" s="12"/>
      <c r="B1290" s="417">
        <v>2000</v>
      </c>
      <c r="C1290" s="12" t="s">
        <v>675</v>
      </c>
      <c r="D1290" s="12" t="s">
        <v>19</v>
      </c>
      <c r="E1290" s="12" t="s">
        <v>38</v>
      </c>
      <c r="F1290" s="325" t="s">
        <v>575</v>
      </c>
      <c r="G1290" s="29" t="s">
        <v>208</v>
      </c>
      <c r="H1290" s="5">
        <f t="shared" si="59"/>
        <v>-11500</v>
      </c>
      <c r="I1290" s="22">
        <f t="shared" si="58"/>
        <v>4.444444444444445</v>
      </c>
      <c r="J1290" s="15"/>
      <c r="K1290" s="15" t="s">
        <v>557</v>
      </c>
      <c r="L1290" s="15"/>
      <c r="M1290" s="2">
        <v>450</v>
      </c>
    </row>
    <row r="1291" spans="1:13" s="64" customFormat="1" ht="12.75">
      <c r="A1291" s="12"/>
      <c r="B1291" s="417">
        <v>500</v>
      </c>
      <c r="C1291" s="12" t="s">
        <v>675</v>
      </c>
      <c r="D1291" s="12" t="s">
        <v>19</v>
      </c>
      <c r="E1291" s="12" t="s">
        <v>38</v>
      </c>
      <c r="F1291" s="325" t="s">
        <v>575</v>
      </c>
      <c r="G1291" s="29" t="s">
        <v>210</v>
      </c>
      <c r="H1291" s="5">
        <f t="shared" si="59"/>
        <v>-12000</v>
      </c>
      <c r="I1291" s="22">
        <f t="shared" si="58"/>
        <v>1.1111111111111112</v>
      </c>
      <c r="J1291" s="15"/>
      <c r="K1291" s="15" t="s">
        <v>557</v>
      </c>
      <c r="L1291" s="15"/>
      <c r="M1291" s="2">
        <v>450</v>
      </c>
    </row>
    <row r="1292" spans="1:13" s="64" customFormat="1" ht="12.75">
      <c r="A1292" s="12"/>
      <c r="B1292" s="417">
        <v>2000</v>
      </c>
      <c r="C1292" s="12" t="s">
        <v>675</v>
      </c>
      <c r="D1292" s="12" t="s">
        <v>19</v>
      </c>
      <c r="E1292" s="12" t="s">
        <v>38</v>
      </c>
      <c r="F1292" s="325" t="s">
        <v>575</v>
      </c>
      <c r="G1292" s="29" t="s">
        <v>210</v>
      </c>
      <c r="H1292" s="5">
        <f t="shared" si="59"/>
        <v>-14000</v>
      </c>
      <c r="I1292" s="22">
        <f t="shared" si="58"/>
        <v>4.444444444444445</v>
      </c>
      <c r="J1292" s="15"/>
      <c r="K1292" s="15" t="s">
        <v>557</v>
      </c>
      <c r="L1292" s="15"/>
      <c r="M1292" s="2">
        <v>450</v>
      </c>
    </row>
    <row r="1293" spans="1:13" s="64" customFormat="1" ht="12.75">
      <c r="A1293" s="12"/>
      <c r="B1293" s="417">
        <v>2000</v>
      </c>
      <c r="C1293" s="12" t="s">
        <v>675</v>
      </c>
      <c r="D1293" s="12" t="s">
        <v>19</v>
      </c>
      <c r="E1293" s="12" t="s">
        <v>38</v>
      </c>
      <c r="F1293" s="72" t="s">
        <v>575</v>
      </c>
      <c r="G1293" s="29" t="s">
        <v>323</v>
      </c>
      <c r="H1293" s="5">
        <f t="shared" si="59"/>
        <v>-16000</v>
      </c>
      <c r="I1293" s="22">
        <f t="shared" si="58"/>
        <v>4.444444444444445</v>
      </c>
      <c r="J1293" s="15"/>
      <c r="K1293" s="15" t="s">
        <v>557</v>
      </c>
      <c r="L1293" s="15"/>
      <c r="M1293" s="2">
        <v>450</v>
      </c>
    </row>
    <row r="1294" spans="1:13" s="64" customFormat="1" ht="12.75">
      <c r="A1294" s="12"/>
      <c r="B1294" s="417">
        <v>500</v>
      </c>
      <c r="C1294" s="12" t="s">
        <v>675</v>
      </c>
      <c r="D1294" s="12" t="s">
        <v>19</v>
      </c>
      <c r="E1294" s="12" t="s">
        <v>38</v>
      </c>
      <c r="F1294" s="72" t="s">
        <v>575</v>
      </c>
      <c r="G1294" s="29" t="s">
        <v>323</v>
      </c>
      <c r="H1294" s="5">
        <f t="shared" si="59"/>
        <v>-16500</v>
      </c>
      <c r="I1294" s="22">
        <f t="shared" si="58"/>
        <v>1.1111111111111112</v>
      </c>
      <c r="J1294" s="15"/>
      <c r="K1294" s="15" t="s">
        <v>557</v>
      </c>
      <c r="L1294" s="15"/>
      <c r="M1294" s="2">
        <v>450</v>
      </c>
    </row>
    <row r="1295" spans="1:13" s="64" customFormat="1" ht="12.75">
      <c r="A1295" s="12"/>
      <c r="B1295" s="417">
        <v>2000</v>
      </c>
      <c r="C1295" s="12" t="s">
        <v>675</v>
      </c>
      <c r="D1295" s="12" t="s">
        <v>19</v>
      </c>
      <c r="E1295" s="12" t="s">
        <v>38</v>
      </c>
      <c r="F1295" s="72" t="s">
        <v>575</v>
      </c>
      <c r="G1295" s="29" t="s">
        <v>318</v>
      </c>
      <c r="H1295" s="5">
        <f t="shared" si="59"/>
        <v>-18500</v>
      </c>
      <c r="I1295" s="22">
        <f t="shared" si="58"/>
        <v>4.444444444444445</v>
      </c>
      <c r="J1295" s="15"/>
      <c r="K1295" s="15" t="s">
        <v>557</v>
      </c>
      <c r="L1295" s="15"/>
      <c r="M1295" s="2">
        <v>450</v>
      </c>
    </row>
    <row r="1296" spans="1:13" s="64" customFormat="1" ht="12.75">
      <c r="A1296" s="12"/>
      <c r="B1296" s="417">
        <v>500</v>
      </c>
      <c r="C1296" s="12" t="s">
        <v>675</v>
      </c>
      <c r="D1296" s="12" t="s">
        <v>19</v>
      </c>
      <c r="E1296" s="12" t="s">
        <v>38</v>
      </c>
      <c r="F1296" s="72" t="s">
        <v>575</v>
      </c>
      <c r="G1296" s="29" t="s">
        <v>318</v>
      </c>
      <c r="H1296" s="5">
        <f>H1295-B1296</f>
        <v>-19000</v>
      </c>
      <c r="I1296" s="22">
        <f t="shared" si="58"/>
        <v>1.1111111111111112</v>
      </c>
      <c r="J1296" s="15"/>
      <c r="K1296" s="15" t="s">
        <v>557</v>
      </c>
      <c r="L1296" s="15"/>
      <c r="M1296" s="2">
        <v>450</v>
      </c>
    </row>
    <row r="1297" spans="1:13" s="64" customFormat="1" ht="12.75">
      <c r="A1297" s="1"/>
      <c r="B1297" s="415">
        <v>2000</v>
      </c>
      <c r="C1297" s="1" t="s">
        <v>675</v>
      </c>
      <c r="D1297" s="1" t="s">
        <v>19</v>
      </c>
      <c r="E1297" s="1" t="s">
        <v>38</v>
      </c>
      <c r="F1297" s="47" t="s">
        <v>580</v>
      </c>
      <c r="G1297" s="27" t="s">
        <v>323</v>
      </c>
      <c r="H1297" s="5">
        <f>H1296-B1297</f>
        <v>-21000</v>
      </c>
      <c r="I1297" s="22">
        <f t="shared" si="58"/>
        <v>4.444444444444445</v>
      </c>
      <c r="J1297"/>
      <c r="K1297" t="s">
        <v>578</v>
      </c>
      <c r="L1297"/>
      <c r="M1297" s="2">
        <v>450</v>
      </c>
    </row>
    <row r="1298" spans="1:13" s="64" customFormat="1" ht="12.75">
      <c r="A1298" s="1"/>
      <c r="B1298" s="415">
        <v>2000</v>
      </c>
      <c r="C1298" s="1" t="s">
        <v>675</v>
      </c>
      <c r="D1298" s="1" t="s">
        <v>19</v>
      </c>
      <c r="E1298" s="1" t="s">
        <v>38</v>
      </c>
      <c r="F1298" s="47" t="s">
        <v>580</v>
      </c>
      <c r="G1298" s="27" t="s">
        <v>318</v>
      </c>
      <c r="H1298" s="5">
        <f t="shared" si="59"/>
        <v>-23000</v>
      </c>
      <c r="I1298" s="22">
        <f t="shared" si="58"/>
        <v>4.444444444444445</v>
      </c>
      <c r="J1298"/>
      <c r="K1298" t="s">
        <v>578</v>
      </c>
      <c r="L1298"/>
      <c r="M1298" s="2">
        <v>450</v>
      </c>
    </row>
    <row r="1299" spans="1:13" s="64" customFormat="1" ht="12.75">
      <c r="A1299" s="12"/>
      <c r="B1299" s="417">
        <v>2000</v>
      </c>
      <c r="C1299" s="12" t="s">
        <v>675</v>
      </c>
      <c r="D1299" s="12" t="s">
        <v>19</v>
      </c>
      <c r="E1299" s="12" t="s">
        <v>38</v>
      </c>
      <c r="F1299" s="72" t="s">
        <v>580</v>
      </c>
      <c r="G1299" s="29" t="s">
        <v>320</v>
      </c>
      <c r="H1299" s="5">
        <f t="shared" si="59"/>
        <v>-25000</v>
      </c>
      <c r="I1299" s="22">
        <f t="shared" si="58"/>
        <v>4.444444444444445</v>
      </c>
      <c r="J1299" s="15"/>
      <c r="K1299" s="15" t="s">
        <v>578</v>
      </c>
      <c r="L1299" s="15"/>
      <c r="M1299" s="2">
        <v>450</v>
      </c>
    </row>
    <row r="1300" spans="1:13" s="64" customFormat="1" ht="12.75">
      <c r="A1300" s="12"/>
      <c r="B1300" s="417">
        <v>2000</v>
      </c>
      <c r="C1300" s="12" t="s">
        <v>675</v>
      </c>
      <c r="D1300" s="12" t="s">
        <v>19</v>
      </c>
      <c r="E1300" s="12" t="s">
        <v>38</v>
      </c>
      <c r="F1300" s="72" t="s">
        <v>437</v>
      </c>
      <c r="G1300" s="27" t="s">
        <v>337</v>
      </c>
      <c r="H1300" s="5">
        <f t="shared" si="59"/>
        <v>-27000</v>
      </c>
      <c r="I1300" s="22">
        <f t="shared" si="58"/>
        <v>4.444444444444445</v>
      </c>
      <c r="J1300" s="15"/>
      <c r="K1300" s="15" t="s">
        <v>438</v>
      </c>
      <c r="L1300" s="15"/>
      <c r="M1300" s="2">
        <v>450</v>
      </c>
    </row>
    <row r="1301" spans="1:13" s="64" customFormat="1" ht="12.75">
      <c r="A1301" s="12"/>
      <c r="B1301" s="417">
        <v>500</v>
      </c>
      <c r="C1301" s="12" t="s">
        <v>675</v>
      </c>
      <c r="D1301" s="12" t="s">
        <v>19</v>
      </c>
      <c r="E1301" s="12" t="s">
        <v>38</v>
      </c>
      <c r="F1301" s="72" t="s">
        <v>437</v>
      </c>
      <c r="G1301" s="27" t="s">
        <v>592</v>
      </c>
      <c r="H1301" s="5">
        <f t="shared" si="59"/>
        <v>-27500</v>
      </c>
      <c r="I1301" s="22">
        <f t="shared" si="58"/>
        <v>1.1111111111111112</v>
      </c>
      <c r="J1301" s="15"/>
      <c r="K1301" s="15" t="s">
        <v>438</v>
      </c>
      <c r="L1301" s="15"/>
      <c r="M1301" s="2">
        <v>450</v>
      </c>
    </row>
    <row r="1302" spans="1:13" s="64" customFormat="1" ht="12.75">
      <c r="A1302" s="12"/>
      <c r="B1302" s="418">
        <v>2000</v>
      </c>
      <c r="C1302" s="101" t="s">
        <v>675</v>
      </c>
      <c r="D1302" s="101" t="s">
        <v>19</v>
      </c>
      <c r="E1302" s="101" t="s">
        <v>38</v>
      </c>
      <c r="F1302" s="330" t="s">
        <v>437</v>
      </c>
      <c r="G1302" s="102" t="s">
        <v>81</v>
      </c>
      <c r="H1302" s="5">
        <f t="shared" si="59"/>
        <v>-29500</v>
      </c>
      <c r="I1302" s="22">
        <f t="shared" si="58"/>
        <v>4.444444444444445</v>
      </c>
      <c r="J1302" s="15"/>
      <c r="K1302" s="15" t="s">
        <v>438</v>
      </c>
      <c r="L1302" s="15"/>
      <c r="M1302" s="2">
        <v>450</v>
      </c>
    </row>
    <row r="1303" spans="1:13" s="64" customFormat="1" ht="12.75">
      <c r="A1303" s="12"/>
      <c r="B1303" s="418">
        <v>500</v>
      </c>
      <c r="C1303" s="101" t="s">
        <v>675</v>
      </c>
      <c r="D1303" s="101" t="s">
        <v>19</v>
      </c>
      <c r="E1303" s="101" t="s">
        <v>38</v>
      </c>
      <c r="F1303" s="330" t="s">
        <v>437</v>
      </c>
      <c r="G1303" s="102" t="s">
        <v>81</v>
      </c>
      <c r="H1303" s="5">
        <f t="shared" si="59"/>
        <v>-30000</v>
      </c>
      <c r="I1303" s="22">
        <f t="shared" si="58"/>
        <v>1.1111111111111112</v>
      </c>
      <c r="J1303" s="15"/>
      <c r="K1303" s="15" t="s">
        <v>438</v>
      </c>
      <c r="L1303" s="15"/>
      <c r="M1303" s="2">
        <v>450</v>
      </c>
    </row>
    <row r="1304" spans="1:13" s="64" customFormat="1" ht="12.75">
      <c r="A1304" s="12"/>
      <c r="B1304" s="417">
        <v>2000</v>
      </c>
      <c r="C1304" s="12" t="s">
        <v>675</v>
      </c>
      <c r="D1304" s="12" t="s">
        <v>19</v>
      </c>
      <c r="E1304" s="12" t="s">
        <v>38</v>
      </c>
      <c r="F1304" s="72" t="s">
        <v>437</v>
      </c>
      <c r="G1304" s="29" t="s">
        <v>83</v>
      </c>
      <c r="H1304" s="5">
        <f t="shared" si="59"/>
        <v>-32000</v>
      </c>
      <c r="I1304" s="22">
        <f t="shared" si="58"/>
        <v>4.444444444444445</v>
      </c>
      <c r="J1304" s="15"/>
      <c r="K1304" s="15" t="s">
        <v>438</v>
      </c>
      <c r="L1304" s="15"/>
      <c r="M1304" s="2">
        <v>450</v>
      </c>
    </row>
    <row r="1305" spans="1:13" s="64" customFormat="1" ht="12.75">
      <c r="A1305" s="12"/>
      <c r="B1305" s="417">
        <v>2000</v>
      </c>
      <c r="C1305" s="12" t="s">
        <v>675</v>
      </c>
      <c r="D1305" s="12" t="s">
        <v>19</v>
      </c>
      <c r="E1305" s="12" t="s">
        <v>38</v>
      </c>
      <c r="F1305" s="72" t="s">
        <v>437</v>
      </c>
      <c r="G1305" s="29" t="s">
        <v>121</v>
      </c>
      <c r="H1305" s="5">
        <f t="shared" si="59"/>
        <v>-34000</v>
      </c>
      <c r="I1305" s="22">
        <f t="shared" si="58"/>
        <v>4.444444444444445</v>
      </c>
      <c r="J1305" s="15"/>
      <c r="K1305" s="15" t="s">
        <v>438</v>
      </c>
      <c r="L1305" s="15"/>
      <c r="M1305" s="2">
        <v>450</v>
      </c>
    </row>
    <row r="1306" spans="1:13" s="64" customFormat="1" ht="12.75">
      <c r="A1306" s="12"/>
      <c r="B1306" s="415">
        <v>2000</v>
      </c>
      <c r="C1306" s="1" t="s">
        <v>675</v>
      </c>
      <c r="D1306" s="1" t="s">
        <v>19</v>
      </c>
      <c r="E1306" s="1" t="s">
        <v>38</v>
      </c>
      <c r="F1306" s="47" t="s">
        <v>437</v>
      </c>
      <c r="G1306" s="27" t="s">
        <v>123</v>
      </c>
      <c r="H1306" s="5">
        <f t="shared" si="59"/>
        <v>-36000</v>
      </c>
      <c r="I1306" s="22">
        <f aca="true" t="shared" si="60" ref="I1306:I1369">+B1306/M1306</f>
        <v>4.444444444444445</v>
      </c>
      <c r="J1306" s="15"/>
      <c r="K1306" s="15" t="s">
        <v>438</v>
      </c>
      <c r="L1306" s="15"/>
      <c r="M1306" s="2">
        <v>450</v>
      </c>
    </row>
    <row r="1307" spans="1:13" s="64" customFormat="1" ht="12.75">
      <c r="A1307" s="12"/>
      <c r="B1307" s="415">
        <v>2000</v>
      </c>
      <c r="C1307" s="1" t="s">
        <v>675</v>
      </c>
      <c r="D1307" s="1" t="s">
        <v>19</v>
      </c>
      <c r="E1307" s="1" t="s">
        <v>38</v>
      </c>
      <c r="F1307" s="47" t="s">
        <v>437</v>
      </c>
      <c r="G1307" s="27" t="s">
        <v>208</v>
      </c>
      <c r="H1307" s="5">
        <f t="shared" si="59"/>
        <v>-38000</v>
      </c>
      <c r="I1307" s="22">
        <f t="shared" si="60"/>
        <v>4.444444444444445</v>
      </c>
      <c r="J1307" s="15"/>
      <c r="K1307" s="15" t="s">
        <v>438</v>
      </c>
      <c r="L1307" s="15"/>
      <c r="M1307" s="2">
        <v>450</v>
      </c>
    </row>
    <row r="1308" spans="1:13" s="64" customFormat="1" ht="12.75">
      <c r="A1308" s="12"/>
      <c r="B1308" s="415">
        <v>2000</v>
      </c>
      <c r="C1308" s="1" t="s">
        <v>675</v>
      </c>
      <c r="D1308" s="1" t="s">
        <v>19</v>
      </c>
      <c r="E1308" s="1" t="s">
        <v>38</v>
      </c>
      <c r="F1308" s="47" t="s">
        <v>437</v>
      </c>
      <c r="G1308" s="27" t="s">
        <v>210</v>
      </c>
      <c r="H1308" s="5">
        <f t="shared" si="59"/>
        <v>-40000</v>
      </c>
      <c r="I1308" s="22">
        <f t="shared" si="60"/>
        <v>4.444444444444445</v>
      </c>
      <c r="J1308" s="15"/>
      <c r="K1308" s="15" t="s">
        <v>438</v>
      </c>
      <c r="L1308" s="15"/>
      <c r="M1308" s="2">
        <v>450</v>
      </c>
    </row>
    <row r="1309" spans="1:13" s="64" customFormat="1" ht="12.75">
      <c r="A1309" s="12"/>
      <c r="B1309" s="417">
        <v>2000</v>
      </c>
      <c r="C1309" s="12" t="s">
        <v>675</v>
      </c>
      <c r="D1309" s="12" t="s">
        <v>19</v>
      </c>
      <c r="E1309" s="12" t="s">
        <v>38</v>
      </c>
      <c r="F1309" s="72" t="s">
        <v>437</v>
      </c>
      <c r="G1309" s="29" t="s">
        <v>212</v>
      </c>
      <c r="H1309" s="5">
        <f t="shared" si="59"/>
        <v>-42000</v>
      </c>
      <c r="I1309" s="22">
        <f t="shared" si="60"/>
        <v>4.444444444444445</v>
      </c>
      <c r="J1309" s="15"/>
      <c r="K1309" s="15" t="s">
        <v>438</v>
      </c>
      <c r="L1309" s="15"/>
      <c r="M1309" s="2">
        <v>450</v>
      </c>
    </row>
    <row r="1310" spans="1:13" s="64" customFormat="1" ht="12.75">
      <c r="A1310" s="12"/>
      <c r="B1310" s="417">
        <v>2000</v>
      </c>
      <c r="C1310" s="12" t="s">
        <v>675</v>
      </c>
      <c r="D1310" s="12" t="s">
        <v>19</v>
      </c>
      <c r="E1310" s="12" t="s">
        <v>38</v>
      </c>
      <c r="F1310" s="72" t="s">
        <v>437</v>
      </c>
      <c r="G1310" s="29" t="s">
        <v>214</v>
      </c>
      <c r="H1310" s="5">
        <f t="shared" si="59"/>
        <v>-44000</v>
      </c>
      <c r="I1310" s="22">
        <f t="shared" si="60"/>
        <v>4.444444444444445</v>
      </c>
      <c r="J1310" s="15"/>
      <c r="K1310" s="15" t="s">
        <v>438</v>
      </c>
      <c r="L1310" s="15"/>
      <c r="M1310" s="2">
        <v>450</v>
      </c>
    </row>
    <row r="1311" spans="1:13" s="64" customFormat="1" ht="12.75">
      <c r="A1311" s="12"/>
      <c r="B1311" s="417">
        <v>2000</v>
      </c>
      <c r="C1311" s="12" t="s">
        <v>675</v>
      </c>
      <c r="D1311" s="12" t="s">
        <v>19</v>
      </c>
      <c r="E1311" s="12" t="s">
        <v>38</v>
      </c>
      <c r="F1311" s="72" t="s">
        <v>437</v>
      </c>
      <c r="G1311" s="29" t="s">
        <v>297</v>
      </c>
      <c r="H1311" s="5">
        <f t="shared" si="59"/>
        <v>-46000</v>
      </c>
      <c r="I1311" s="22">
        <f t="shared" si="60"/>
        <v>4.444444444444445</v>
      </c>
      <c r="J1311" s="15"/>
      <c r="K1311" s="15" t="s">
        <v>438</v>
      </c>
      <c r="L1311" s="15"/>
      <c r="M1311" s="2">
        <v>450</v>
      </c>
    </row>
    <row r="1312" spans="1:13" s="64" customFormat="1" ht="12.75">
      <c r="A1312" s="12"/>
      <c r="B1312" s="417">
        <v>2000</v>
      </c>
      <c r="C1312" s="12" t="s">
        <v>675</v>
      </c>
      <c r="D1312" s="12" t="s">
        <v>19</v>
      </c>
      <c r="E1312" s="12" t="s">
        <v>38</v>
      </c>
      <c r="F1312" s="72" t="s">
        <v>437</v>
      </c>
      <c r="G1312" s="29" t="s">
        <v>323</v>
      </c>
      <c r="H1312" s="5">
        <f t="shared" si="59"/>
        <v>-48000</v>
      </c>
      <c r="I1312" s="22">
        <f t="shared" si="60"/>
        <v>4.444444444444445</v>
      </c>
      <c r="J1312" s="15"/>
      <c r="K1312" s="15" t="s">
        <v>438</v>
      </c>
      <c r="L1312" s="15"/>
      <c r="M1312" s="2">
        <v>450</v>
      </c>
    </row>
    <row r="1313" spans="1:13" s="64" customFormat="1" ht="12.75">
      <c r="A1313" s="12"/>
      <c r="B1313" s="417">
        <v>2000</v>
      </c>
      <c r="C1313" s="12" t="s">
        <v>675</v>
      </c>
      <c r="D1313" s="12" t="s">
        <v>19</v>
      </c>
      <c r="E1313" s="12" t="s">
        <v>38</v>
      </c>
      <c r="F1313" s="72" t="s">
        <v>437</v>
      </c>
      <c r="G1313" s="29" t="s">
        <v>318</v>
      </c>
      <c r="H1313" s="5">
        <f t="shared" si="59"/>
        <v>-50000</v>
      </c>
      <c r="I1313" s="22">
        <f t="shared" si="60"/>
        <v>4.444444444444445</v>
      </c>
      <c r="J1313" s="15"/>
      <c r="K1313" s="15" t="s">
        <v>438</v>
      </c>
      <c r="L1313" s="15"/>
      <c r="M1313" s="2">
        <v>450</v>
      </c>
    </row>
    <row r="1314" spans="1:13" s="64" customFormat="1" ht="12.75">
      <c r="A1314" s="12"/>
      <c r="B1314" s="417">
        <v>2000</v>
      </c>
      <c r="C1314" s="12" t="s">
        <v>675</v>
      </c>
      <c r="D1314" s="12" t="s">
        <v>19</v>
      </c>
      <c r="E1314" s="12" t="s">
        <v>38</v>
      </c>
      <c r="F1314" s="72" t="s">
        <v>437</v>
      </c>
      <c r="G1314" s="29" t="s">
        <v>358</v>
      </c>
      <c r="H1314" s="5">
        <f t="shared" si="59"/>
        <v>-52000</v>
      </c>
      <c r="I1314" s="22">
        <f t="shared" si="60"/>
        <v>4.444444444444445</v>
      </c>
      <c r="J1314" s="15"/>
      <c r="K1314" s="15" t="s">
        <v>438</v>
      </c>
      <c r="L1314" s="15"/>
      <c r="M1314" s="2">
        <v>450</v>
      </c>
    </row>
    <row r="1315" spans="1:13" s="64" customFormat="1" ht="12.75">
      <c r="A1315" s="12"/>
      <c r="B1315" s="417">
        <v>2000</v>
      </c>
      <c r="C1315" s="12" t="s">
        <v>675</v>
      </c>
      <c r="D1315" s="12" t="s">
        <v>19</v>
      </c>
      <c r="E1315" s="12" t="s">
        <v>38</v>
      </c>
      <c r="F1315" s="72" t="s">
        <v>437</v>
      </c>
      <c r="G1315" s="29" t="s">
        <v>411</v>
      </c>
      <c r="H1315" s="5">
        <f t="shared" si="59"/>
        <v>-54000</v>
      </c>
      <c r="I1315" s="22">
        <f t="shared" si="60"/>
        <v>4.444444444444445</v>
      </c>
      <c r="J1315" s="15"/>
      <c r="K1315" s="15" t="s">
        <v>438</v>
      </c>
      <c r="L1315" s="15"/>
      <c r="M1315" s="2">
        <v>450</v>
      </c>
    </row>
    <row r="1316" spans="1:13" s="64" customFormat="1" ht="12.75">
      <c r="A1316" s="12"/>
      <c r="B1316" s="420">
        <v>2000</v>
      </c>
      <c r="C1316" s="95" t="s">
        <v>675</v>
      </c>
      <c r="D1316" s="95" t="s">
        <v>19</v>
      </c>
      <c r="E1316" s="95" t="s">
        <v>38</v>
      </c>
      <c r="F1316" s="332" t="s">
        <v>608</v>
      </c>
      <c r="G1316" s="99" t="s">
        <v>337</v>
      </c>
      <c r="H1316" s="5">
        <f t="shared" si="59"/>
        <v>-56000</v>
      </c>
      <c r="I1316" s="22">
        <f t="shared" si="60"/>
        <v>4.444444444444445</v>
      </c>
      <c r="J1316" s="15"/>
      <c r="K1316" s="15" t="s">
        <v>441</v>
      </c>
      <c r="L1316" s="15"/>
      <c r="M1316" s="2">
        <v>450</v>
      </c>
    </row>
    <row r="1317" spans="1:13" s="64" customFormat="1" ht="12.75">
      <c r="A1317" s="12"/>
      <c r="B1317" s="421">
        <v>2000</v>
      </c>
      <c r="C1317" s="95" t="s">
        <v>675</v>
      </c>
      <c r="D1317" s="95" t="s">
        <v>19</v>
      </c>
      <c r="E1317" s="104" t="s">
        <v>38</v>
      </c>
      <c r="F1317" s="332" t="s">
        <v>608</v>
      </c>
      <c r="G1317" s="97" t="s">
        <v>79</v>
      </c>
      <c r="H1317" s="5">
        <f t="shared" si="59"/>
        <v>-58000</v>
      </c>
      <c r="I1317" s="22">
        <f t="shared" si="60"/>
        <v>4.444444444444445</v>
      </c>
      <c r="J1317" s="15"/>
      <c r="K1317" s="15" t="s">
        <v>441</v>
      </c>
      <c r="L1317" s="15"/>
      <c r="M1317" s="2">
        <v>450</v>
      </c>
    </row>
    <row r="1318" spans="1:13" s="64" customFormat="1" ht="12.75">
      <c r="A1318" s="12"/>
      <c r="B1318" s="421">
        <v>500</v>
      </c>
      <c r="C1318" s="95" t="s">
        <v>675</v>
      </c>
      <c r="D1318" s="95" t="s">
        <v>19</v>
      </c>
      <c r="E1318" s="104" t="s">
        <v>38</v>
      </c>
      <c r="F1318" s="332" t="s">
        <v>608</v>
      </c>
      <c r="G1318" s="97" t="s">
        <v>79</v>
      </c>
      <c r="H1318" s="5">
        <f t="shared" si="59"/>
        <v>-58500</v>
      </c>
      <c r="I1318" s="22">
        <f t="shared" si="60"/>
        <v>1.1111111111111112</v>
      </c>
      <c r="J1318" s="15"/>
      <c r="K1318" s="15" t="s">
        <v>441</v>
      </c>
      <c r="L1318" s="15"/>
      <c r="M1318" s="2">
        <v>450</v>
      </c>
    </row>
    <row r="1319" spans="1:13" s="64" customFormat="1" ht="12.75">
      <c r="A1319" s="12"/>
      <c r="B1319" s="421">
        <v>2000</v>
      </c>
      <c r="C1319" s="104" t="s">
        <v>675</v>
      </c>
      <c r="D1319" s="95" t="s">
        <v>19</v>
      </c>
      <c r="E1319" s="104" t="s">
        <v>38</v>
      </c>
      <c r="F1319" s="333" t="s">
        <v>608</v>
      </c>
      <c r="G1319" s="97" t="s">
        <v>81</v>
      </c>
      <c r="H1319" s="5">
        <f t="shared" si="59"/>
        <v>-60500</v>
      </c>
      <c r="I1319" s="22">
        <f t="shared" si="60"/>
        <v>4.444444444444445</v>
      </c>
      <c r="J1319" s="15"/>
      <c r="K1319" s="15" t="s">
        <v>441</v>
      </c>
      <c r="L1319" s="15"/>
      <c r="M1319" s="2">
        <v>450</v>
      </c>
    </row>
    <row r="1320" spans="1:13" s="64" customFormat="1" ht="12.75">
      <c r="A1320" s="12"/>
      <c r="B1320" s="421">
        <v>500</v>
      </c>
      <c r="C1320" s="104" t="s">
        <v>675</v>
      </c>
      <c r="D1320" s="95" t="s">
        <v>19</v>
      </c>
      <c r="E1320" s="104" t="s">
        <v>38</v>
      </c>
      <c r="F1320" s="333" t="s">
        <v>608</v>
      </c>
      <c r="G1320" s="97" t="s">
        <v>81</v>
      </c>
      <c r="H1320" s="5">
        <f t="shared" si="59"/>
        <v>-61000</v>
      </c>
      <c r="I1320" s="22">
        <f t="shared" si="60"/>
        <v>1.1111111111111112</v>
      </c>
      <c r="J1320" s="15"/>
      <c r="K1320" s="15" t="s">
        <v>441</v>
      </c>
      <c r="L1320" s="15"/>
      <c r="M1320" s="2">
        <v>450</v>
      </c>
    </row>
    <row r="1321" spans="1:13" s="64" customFormat="1" ht="12.75">
      <c r="A1321" s="12"/>
      <c r="B1321" s="417">
        <v>2000</v>
      </c>
      <c r="C1321" s="12" t="s">
        <v>675</v>
      </c>
      <c r="D1321" s="12" t="s">
        <v>19</v>
      </c>
      <c r="E1321" s="12" t="s">
        <v>38</v>
      </c>
      <c r="F1321" s="72" t="s">
        <v>649</v>
      </c>
      <c r="G1321" s="29" t="s">
        <v>81</v>
      </c>
      <c r="H1321" s="5">
        <f t="shared" si="59"/>
        <v>-63000</v>
      </c>
      <c r="I1321" s="22">
        <f t="shared" si="60"/>
        <v>4.444444444444445</v>
      </c>
      <c r="J1321" s="15"/>
      <c r="K1321" t="s">
        <v>619</v>
      </c>
      <c r="L1321" s="15"/>
      <c r="M1321" s="2">
        <v>450</v>
      </c>
    </row>
    <row r="1322" spans="1:13" s="64" customFormat="1" ht="12.75">
      <c r="A1322" s="12"/>
      <c r="B1322" s="417">
        <v>500</v>
      </c>
      <c r="C1322" s="12" t="s">
        <v>675</v>
      </c>
      <c r="D1322" s="12" t="s">
        <v>19</v>
      </c>
      <c r="E1322" s="12" t="s">
        <v>38</v>
      </c>
      <c r="F1322" s="72" t="s">
        <v>649</v>
      </c>
      <c r="G1322" s="29" t="s">
        <v>81</v>
      </c>
      <c r="H1322" s="5">
        <f t="shared" si="59"/>
        <v>-63500</v>
      </c>
      <c r="I1322" s="22">
        <f t="shared" si="60"/>
        <v>1.1111111111111112</v>
      </c>
      <c r="J1322" s="15"/>
      <c r="K1322" t="s">
        <v>619</v>
      </c>
      <c r="L1322" s="15"/>
      <c r="M1322" s="2">
        <v>450</v>
      </c>
    </row>
    <row r="1323" spans="1:13" s="64" customFormat="1" ht="12.75">
      <c r="A1323" s="12"/>
      <c r="B1323" s="417">
        <v>2000</v>
      </c>
      <c r="C1323" s="12" t="s">
        <v>675</v>
      </c>
      <c r="D1323" s="12" t="s">
        <v>19</v>
      </c>
      <c r="E1323" s="12" t="s">
        <v>38</v>
      </c>
      <c r="F1323" s="72" t="s">
        <v>649</v>
      </c>
      <c r="G1323" s="29" t="s">
        <v>83</v>
      </c>
      <c r="H1323" s="5">
        <f t="shared" si="59"/>
        <v>-65500</v>
      </c>
      <c r="I1323" s="22">
        <f t="shared" si="60"/>
        <v>4.444444444444445</v>
      </c>
      <c r="J1323" s="15"/>
      <c r="K1323" t="s">
        <v>619</v>
      </c>
      <c r="L1323" s="15"/>
      <c r="M1323" s="2">
        <v>450</v>
      </c>
    </row>
    <row r="1324" spans="1:13" s="64" customFormat="1" ht="12.75">
      <c r="A1324" s="12"/>
      <c r="B1324" s="417">
        <v>500</v>
      </c>
      <c r="C1324" s="12" t="s">
        <v>675</v>
      </c>
      <c r="D1324" s="12" t="s">
        <v>19</v>
      </c>
      <c r="E1324" s="12" t="s">
        <v>38</v>
      </c>
      <c r="F1324" s="72" t="s">
        <v>649</v>
      </c>
      <c r="G1324" s="29" t="s">
        <v>83</v>
      </c>
      <c r="H1324" s="5">
        <f t="shared" si="59"/>
        <v>-66000</v>
      </c>
      <c r="I1324" s="22">
        <f t="shared" si="60"/>
        <v>1.1111111111111112</v>
      </c>
      <c r="J1324" s="15"/>
      <c r="K1324" t="s">
        <v>619</v>
      </c>
      <c r="L1324" s="15"/>
      <c r="M1324" s="2">
        <v>450</v>
      </c>
    </row>
    <row r="1325" spans="1:13" s="64" customFormat="1" ht="12.75">
      <c r="A1325" s="61"/>
      <c r="B1325" s="417">
        <v>2000</v>
      </c>
      <c r="C1325" s="61" t="s">
        <v>675</v>
      </c>
      <c r="D1325" s="61" t="s">
        <v>622</v>
      </c>
      <c r="E1325" s="61" t="s">
        <v>623</v>
      </c>
      <c r="F1325" s="325" t="s">
        <v>627</v>
      </c>
      <c r="G1325" s="30" t="s">
        <v>79</v>
      </c>
      <c r="H1325" s="5">
        <f t="shared" si="59"/>
        <v>-68000</v>
      </c>
      <c r="I1325" s="22">
        <f t="shared" si="60"/>
        <v>4.444444444444445</v>
      </c>
      <c r="K1325" t="s">
        <v>625</v>
      </c>
      <c r="M1325" s="2">
        <v>450</v>
      </c>
    </row>
    <row r="1326" spans="1:13" s="64" customFormat="1" ht="12.75">
      <c r="A1326" s="12"/>
      <c r="B1326" s="417">
        <v>2000</v>
      </c>
      <c r="C1326" s="12" t="s">
        <v>675</v>
      </c>
      <c r="D1326" s="12" t="s">
        <v>622</v>
      </c>
      <c r="E1326" s="12" t="s">
        <v>623</v>
      </c>
      <c r="F1326" s="72" t="s">
        <v>627</v>
      </c>
      <c r="G1326" s="29" t="s">
        <v>117</v>
      </c>
      <c r="H1326" s="5">
        <f t="shared" si="59"/>
        <v>-70000</v>
      </c>
      <c r="I1326" s="22">
        <f t="shared" si="60"/>
        <v>4.444444444444445</v>
      </c>
      <c r="J1326" s="15"/>
      <c r="K1326" t="s">
        <v>625</v>
      </c>
      <c r="L1326" s="15"/>
      <c r="M1326" s="2">
        <v>450</v>
      </c>
    </row>
    <row r="1327" spans="1:13" s="64" customFormat="1" ht="12.75">
      <c r="A1327" s="12"/>
      <c r="B1327" s="417">
        <v>2000</v>
      </c>
      <c r="C1327" s="12" t="s">
        <v>675</v>
      </c>
      <c r="D1327" s="12" t="s">
        <v>622</v>
      </c>
      <c r="E1327" s="12" t="s">
        <v>623</v>
      </c>
      <c r="F1327" s="72" t="s">
        <v>627</v>
      </c>
      <c r="G1327" s="29" t="s">
        <v>121</v>
      </c>
      <c r="H1327" s="5">
        <f t="shared" si="59"/>
        <v>-72000</v>
      </c>
      <c r="I1327" s="22">
        <f t="shared" si="60"/>
        <v>4.444444444444445</v>
      </c>
      <c r="J1327" s="15"/>
      <c r="K1327" t="s">
        <v>625</v>
      </c>
      <c r="L1327" s="15"/>
      <c r="M1327" s="2">
        <v>450</v>
      </c>
    </row>
    <row r="1328" spans="1:13" s="64" customFormat="1" ht="12.75">
      <c r="A1328" s="12"/>
      <c r="B1328" s="417">
        <v>2000</v>
      </c>
      <c r="C1328" s="12" t="s">
        <v>675</v>
      </c>
      <c r="D1328" s="12" t="s">
        <v>622</v>
      </c>
      <c r="E1328" s="12" t="s">
        <v>235</v>
      </c>
      <c r="F1328" s="72" t="s">
        <v>627</v>
      </c>
      <c r="G1328" s="29" t="s">
        <v>123</v>
      </c>
      <c r="H1328" s="5">
        <f t="shared" si="59"/>
        <v>-74000</v>
      </c>
      <c r="I1328" s="22">
        <f t="shared" si="60"/>
        <v>4.444444444444445</v>
      </c>
      <c r="J1328" s="15"/>
      <c r="K1328" t="s">
        <v>625</v>
      </c>
      <c r="L1328" s="15"/>
      <c r="M1328" s="2">
        <v>450</v>
      </c>
    </row>
    <row r="1329" spans="1:13" s="64" customFormat="1" ht="12.75">
      <c r="A1329" s="12"/>
      <c r="B1329" s="417">
        <v>2000</v>
      </c>
      <c r="C1329" s="12" t="s">
        <v>675</v>
      </c>
      <c r="D1329" s="12" t="s">
        <v>622</v>
      </c>
      <c r="E1329" s="12" t="s">
        <v>623</v>
      </c>
      <c r="F1329" s="72" t="s">
        <v>627</v>
      </c>
      <c r="G1329" s="29" t="s">
        <v>323</v>
      </c>
      <c r="H1329" s="5">
        <f t="shared" si="59"/>
        <v>-76000</v>
      </c>
      <c r="I1329" s="22">
        <f t="shared" si="60"/>
        <v>4.444444444444445</v>
      </c>
      <c r="J1329" s="15"/>
      <c r="K1329" t="s">
        <v>625</v>
      </c>
      <c r="L1329" s="15"/>
      <c r="M1329" s="2">
        <v>450</v>
      </c>
    </row>
    <row r="1330" spans="1:13" s="64" customFormat="1" ht="12.75">
      <c r="A1330" s="12"/>
      <c r="B1330" s="417">
        <v>2000</v>
      </c>
      <c r="C1330" s="12" t="s">
        <v>675</v>
      </c>
      <c r="D1330" s="12" t="s">
        <v>622</v>
      </c>
      <c r="E1330" s="12" t="s">
        <v>623</v>
      </c>
      <c r="F1330" s="72" t="s">
        <v>627</v>
      </c>
      <c r="G1330" s="29" t="s">
        <v>318</v>
      </c>
      <c r="H1330" s="5">
        <f t="shared" si="59"/>
        <v>-78000</v>
      </c>
      <c r="I1330" s="22">
        <f t="shared" si="60"/>
        <v>4.444444444444445</v>
      </c>
      <c r="J1330" s="15"/>
      <c r="K1330" t="s">
        <v>625</v>
      </c>
      <c r="L1330" s="15"/>
      <c r="M1330" s="2">
        <v>450</v>
      </c>
    </row>
    <row r="1331" spans="1:13" s="64" customFormat="1" ht="12.75">
      <c r="A1331" s="12"/>
      <c r="B1331" s="417">
        <v>2000</v>
      </c>
      <c r="C1331" s="12" t="s">
        <v>675</v>
      </c>
      <c r="D1331" s="12" t="s">
        <v>622</v>
      </c>
      <c r="E1331" s="12" t="s">
        <v>623</v>
      </c>
      <c r="F1331" s="72" t="s">
        <v>627</v>
      </c>
      <c r="G1331" s="29" t="s">
        <v>320</v>
      </c>
      <c r="H1331" s="5">
        <f t="shared" si="59"/>
        <v>-80000</v>
      </c>
      <c r="I1331" s="22">
        <f t="shared" si="60"/>
        <v>4.444444444444445</v>
      </c>
      <c r="J1331" s="15"/>
      <c r="K1331" t="s">
        <v>625</v>
      </c>
      <c r="L1331" s="15"/>
      <c r="M1331" s="2">
        <v>450</v>
      </c>
    </row>
    <row r="1332" spans="1:13" s="64" customFormat="1" ht="12.75">
      <c r="A1332" s="12"/>
      <c r="B1332" s="417">
        <v>2000</v>
      </c>
      <c r="C1332" s="12" t="s">
        <v>675</v>
      </c>
      <c r="D1332" s="12" t="s">
        <v>622</v>
      </c>
      <c r="E1332" s="12" t="s">
        <v>623</v>
      </c>
      <c r="F1332" s="72" t="s">
        <v>627</v>
      </c>
      <c r="G1332" s="29" t="s">
        <v>358</v>
      </c>
      <c r="H1332" s="5">
        <f t="shared" si="59"/>
        <v>-82000</v>
      </c>
      <c r="I1332" s="22">
        <f t="shared" si="60"/>
        <v>4.444444444444445</v>
      </c>
      <c r="J1332" s="15"/>
      <c r="K1332" t="s">
        <v>625</v>
      </c>
      <c r="L1332" s="15"/>
      <c r="M1332" s="2">
        <v>450</v>
      </c>
    </row>
    <row r="1333" spans="1:13" s="109" customFormat="1" ht="12.75">
      <c r="A1333" s="11"/>
      <c r="B1333" s="419">
        <f>SUM(B1283:B1332)</f>
        <v>82000</v>
      </c>
      <c r="C1333" s="11" t="s">
        <v>675</v>
      </c>
      <c r="D1333" s="11"/>
      <c r="E1333" s="11"/>
      <c r="F1333" s="319"/>
      <c r="G1333" s="18"/>
      <c r="H1333" s="55">
        <v>0</v>
      </c>
      <c r="I1333" s="56">
        <f t="shared" si="60"/>
        <v>182.22222222222223</v>
      </c>
      <c r="J1333" s="57"/>
      <c r="K1333" s="57"/>
      <c r="L1333" s="57"/>
      <c r="M1333" s="2">
        <v>450</v>
      </c>
    </row>
    <row r="1334" spans="1:13" s="64" customFormat="1" ht="12.75">
      <c r="A1334" s="12"/>
      <c r="B1334" s="417"/>
      <c r="C1334" s="12"/>
      <c r="D1334" s="12"/>
      <c r="E1334" s="12"/>
      <c r="F1334" s="72"/>
      <c r="G1334" s="29"/>
      <c r="H1334" s="5">
        <f t="shared" si="59"/>
        <v>0</v>
      </c>
      <c r="I1334" s="22">
        <f t="shared" si="60"/>
        <v>0</v>
      </c>
      <c r="J1334" s="15"/>
      <c r="K1334" s="15"/>
      <c r="L1334" s="15"/>
      <c r="M1334" s="2">
        <v>450</v>
      </c>
    </row>
    <row r="1335" spans="1:13" s="64" customFormat="1" ht="12.75">
      <c r="A1335" s="12"/>
      <c r="B1335" s="417"/>
      <c r="C1335" s="12"/>
      <c r="D1335" s="12"/>
      <c r="E1335" s="12"/>
      <c r="F1335" s="326"/>
      <c r="G1335" s="29"/>
      <c r="H1335" s="5">
        <f t="shared" si="59"/>
        <v>0</v>
      </c>
      <c r="I1335" s="22">
        <f t="shared" si="60"/>
        <v>0</v>
      </c>
      <c r="J1335" s="15"/>
      <c r="K1335" s="15"/>
      <c r="L1335" s="15"/>
      <c r="M1335" s="2">
        <v>450</v>
      </c>
    </row>
    <row r="1336" spans="1:13" s="64" customFormat="1" ht="12.75">
      <c r="A1336" s="12"/>
      <c r="B1336" s="417">
        <v>400</v>
      </c>
      <c r="C1336" s="12" t="s">
        <v>676</v>
      </c>
      <c r="D1336" s="12" t="s">
        <v>19</v>
      </c>
      <c r="E1336" s="12" t="s">
        <v>25</v>
      </c>
      <c r="F1336" s="72" t="s">
        <v>575</v>
      </c>
      <c r="G1336" s="29" t="s">
        <v>81</v>
      </c>
      <c r="H1336" s="5">
        <f t="shared" si="59"/>
        <v>-400</v>
      </c>
      <c r="I1336" s="22">
        <f t="shared" si="60"/>
        <v>0.8888888888888888</v>
      </c>
      <c r="J1336" s="15"/>
      <c r="K1336" s="15" t="s">
        <v>557</v>
      </c>
      <c r="L1336" s="15"/>
      <c r="M1336" s="2">
        <v>450</v>
      </c>
    </row>
    <row r="1337" spans="1:13" s="64" customFormat="1" ht="12.75">
      <c r="A1337" s="12"/>
      <c r="B1337" s="417">
        <v>600</v>
      </c>
      <c r="C1337" s="12" t="s">
        <v>677</v>
      </c>
      <c r="D1337" s="12" t="s">
        <v>19</v>
      </c>
      <c r="E1337" s="12" t="s">
        <v>25</v>
      </c>
      <c r="F1337" s="72" t="s">
        <v>678</v>
      </c>
      <c r="G1337" s="29" t="s">
        <v>115</v>
      </c>
      <c r="H1337" s="5">
        <f t="shared" si="59"/>
        <v>-1000</v>
      </c>
      <c r="I1337" s="22">
        <f t="shared" si="60"/>
        <v>1.3333333333333333</v>
      </c>
      <c r="J1337" s="15"/>
      <c r="K1337" s="15" t="s">
        <v>557</v>
      </c>
      <c r="L1337" s="15"/>
      <c r="M1337" s="2">
        <v>450</v>
      </c>
    </row>
    <row r="1338" spans="1:13" s="64" customFormat="1" ht="12.75">
      <c r="A1338" s="12"/>
      <c r="B1338" s="417">
        <v>1600</v>
      </c>
      <c r="C1338" s="12" t="s">
        <v>679</v>
      </c>
      <c r="D1338" s="12" t="s">
        <v>19</v>
      </c>
      <c r="E1338" s="12" t="s">
        <v>25</v>
      </c>
      <c r="F1338" s="72" t="s">
        <v>680</v>
      </c>
      <c r="G1338" s="29" t="s">
        <v>121</v>
      </c>
      <c r="H1338" s="5">
        <f t="shared" si="59"/>
        <v>-2600</v>
      </c>
      <c r="I1338" s="22">
        <f t="shared" si="60"/>
        <v>3.5555555555555554</v>
      </c>
      <c r="J1338" s="15"/>
      <c r="K1338" s="15" t="s">
        <v>557</v>
      </c>
      <c r="L1338" s="15"/>
      <c r="M1338" s="2">
        <v>450</v>
      </c>
    </row>
    <row r="1339" spans="1:13" s="64" customFormat="1" ht="12.75">
      <c r="A1339" s="12"/>
      <c r="B1339" s="417">
        <v>200</v>
      </c>
      <c r="C1339" s="12" t="s">
        <v>681</v>
      </c>
      <c r="D1339" s="12" t="s">
        <v>19</v>
      </c>
      <c r="E1339" s="12" t="s">
        <v>25</v>
      </c>
      <c r="F1339" s="72" t="s">
        <v>682</v>
      </c>
      <c r="G1339" s="29" t="s">
        <v>121</v>
      </c>
      <c r="H1339" s="5">
        <f t="shared" si="59"/>
        <v>-2800</v>
      </c>
      <c r="I1339" s="22">
        <f t="shared" si="60"/>
        <v>0.4444444444444444</v>
      </c>
      <c r="J1339" s="15"/>
      <c r="K1339" s="15" t="s">
        <v>557</v>
      </c>
      <c r="L1339" s="15"/>
      <c r="M1339" s="2">
        <v>450</v>
      </c>
    </row>
    <row r="1340" spans="1:13" s="64" customFormat="1" ht="12.75">
      <c r="A1340" s="12"/>
      <c r="B1340" s="417">
        <v>1000</v>
      </c>
      <c r="C1340" s="12" t="s">
        <v>683</v>
      </c>
      <c r="D1340" s="12" t="s">
        <v>19</v>
      </c>
      <c r="E1340" s="12" t="s">
        <v>25</v>
      </c>
      <c r="F1340" s="72" t="s">
        <v>684</v>
      </c>
      <c r="G1340" s="29" t="s">
        <v>123</v>
      </c>
      <c r="H1340" s="5">
        <f aca="true" t="shared" si="61" ref="H1340:H1376">H1339-B1340</f>
        <v>-3800</v>
      </c>
      <c r="I1340" s="22">
        <f t="shared" si="60"/>
        <v>2.2222222222222223</v>
      </c>
      <c r="J1340" s="15"/>
      <c r="K1340" s="15" t="s">
        <v>557</v>
      </c>
      <c r="L1340" s="15"/>
      <c r="M1340" s="2">
        <v>450</v>
      </c>
    </row>
    <row r="1341" spans="1:13" s="64" customFormat="1" ht="12.75">
      <c r="A1341" s="12"/>
      <c r="B1341" s="417">
        <v>500</v>
      </c>
      <c r="C1341" s="12" t="s">
        <v>685</v>
      </c>
      <c r="D1341" s="12" t="s">
        <v>19</v>
      </c>
      <c r="E1341" s="12" t="s">
        <v>25</v>
      </c>
      <c r="F1341" s="325" t="s">
        <v>575</v>
      </c>
      <c r="G1341" s="29" t="s">
        <v>210</v>
      </c>
      <c r="H1341" s="5">
        <f t="shared" si="61"/>
        <v>-4300</v>
      </c>
      <c r="I1341" s="22">
        <f t="shared" si="60"/>
        <v>1.1111111111111112</v>
      </c>
      <c r="J1341" s="15"/>
      <c r="K1341" s="15" t="s">
        <v>557</v>
      </c>
      <c r="L1341" s="15"/>
      <c r="M1341" s="2">
        <v>450</v>
      </c>
    </row>
    <row r="1342" spans="1:13" s="64" customFormat="1" ht="12.75">
      <c r="A1342" s="12"/>
      <c r="B1342" s="417">
        <v>15250</v>
      </c>
      <c r="C1342" s="12" t="s">
        <v>686</v>
      </c>
      <c r="D1342" s="12" t="s">
        <v>19</v>
      </c>
      <c r="E1342" s="12" t="s">
        <v>25</v>
      </c>
      <c r="F1342" s="325" t="s">
        <v>687</v>
      </c>
      <c r="G1342" s="29" t="s">
        <v>212</v>
      </c>
      <c r="H1342" s="5">
        <f t="shared" si="61"/>
        <v>-19550</v>
      </c>
      <c r="I1342" s="22">
        <f t="shared" si="60"/>
        <v>33.888888888888886</v>
      </c>
      <c r="J1342" s="15"/>
      <c r="K1342" s="15" t="s">
        <v>557</v>
      </c>
      <c r="L1342" s="15"/>
      <c r="M1342" s="2">
        <v>450</v>
      </c>
    </row>
    <row r="1343" spans="1:13" s="64" customFormat="1" ht="12.75">
      <c r="A1343" s="12"/>
      <c r="B1343" s="417">
        <v>625</v>
      </c>
      <c r="C1343" s="12" t="s">
        <v>688</v>
      </c>
      <c r="D1343" s="12" t="s">
        <v>19</v>
      </c>
      <c r="E1343" s="12" t="s">
        <v>25</v>
      </c>
      <c r="F1343" s="72" t="s">
        <v>689</v>
      </c>
      <c r="G1343" s="29" t="s">
        <v>323</v>
      </c>
      <c r="H1343" s="5">
        <f t="shared" si="61"/>
        <v>-20175</v>
      </c>
      <c r="I1343" s="22">
        <f t="shared" si="60"/>
        <v>1.3888888888888888</v>
      </c>
      <c r="J1343" s="15"/>
      <c r="K1343" s="15" t="s">
        <v>557</v>
      </c>
      <c r="L1343" s="15"/>
      <c r="M1343" s="2">
        <v>450</v>
      </c>
    </row>
    <row r="1344" spans="1:13" s="64" customFormat="1" ht="12.75">
      <c r="A1344" s="12"/>
      <c r="B1344" s="417">
        <v>200</v>
      </c>
      <c r="C1344" s="123" t="s">
        <v>685</v>
      </c>
      <c r="D1344" s="111" t="s">
        <v>19</v>
      </c>
      <c r="E1344" s="111" t="s">
        <v>25</v>
      </c>
      <c r="F1344" s="336" t="s">
        <v>690</v>
      </c>
      <c r="G1344" s="113" t="s">
        <v>34</v>
      </c>
      <c r="H1344" s="5">
        <f t="shared" si="61"/>
        <v>-20375</v>
      </c>
      <c r="I1344" s="22">
        <f>+B1344/M1344</f>
        <v>0.4444444444444444</v>
      </c>
      <c r="J1344" s="15"/>
      <c r="K1344" s="15" t="s">
        <v>438</v>
      </c>
      <c r="L1344" s="15"/>
      <c r="M1344" s="2">
        <v>450</v>
      </c>
    </row>
    <row r="1345" spans="1:13" s="64" customFormat="1" ht="12.75">
      <c r="A1345" s="12"/>
      <c r="B1345" s="417">
        <v>1000</v>
      </c>
      <c r="C1345" s="12" t="s">
        <v>691</v>
      </c>
      <c r="D1345" s="12" t="s">
        <v>19</v>
      </c>
      <c r="E1345" s="12" t="s">
        <v>25</v>
      </c>
      <c r="F1345" s="72" t="s">
        <v>692</v>
      </c>
      <c r="G1345" s="29" t="s">
        <v>323</v>
      </c>
      <c r="H1345" s="5">
        <f>H1344-B1345</f>
        <v>-21375</v>
      </c>
      <c r="I1345" s="22">
        <f>+B1345/M1345</f>
        <v>2.2222222222222223</v>
      </c>
      <c r="J1345" s="15"/>
      <c r="K1345" s="15" t="s">
        <v>438</v>
      </c>
      <c r="L1345" s="15"/>
      <c r="M1345" s="2">
        <v>450</v>
      </c>
    </row>
    <row r="1346" spans="1:13" s="64" customFormat="1" ht="12.75">
      <c r="A1346" s="12"/>
      <c r="B1346" s="417">
        <v>250</v>
      </c>
      <c r="C1346" s="12" t="s">
        <v>685</v>
      </c>
      <c r="D1346" s="12" t="s">
        <v>19</v>
      </c>
      <c r="E1346" s="12" t="s">
        <v>25</v>
      </c>
      <c r="F1346" s="72" t="s">
        <v>692</v>
      </c>
      <c r="G1346" s="29" t="s">
        <v>323</v>
      </c>
      <c r="H1346" s="5">
        <f>H1345-B1346</f>
        <v>-21625</v>
      </c>
      <c r="I1346" s="22">
        <f>+B1346/M1346</f>
        <v>0.5555555555555556</v>
      </c>
      <c r="J1346" s="15"/>
      <c r="K1346" s="15" t="s">
        <v>438</v>
      </c>
      <c r="L1346" s="15"/>
      <c r="M1346" s="2">
        <v>450</v>
      </c>
    </row>
    <row r="1347" spans="1:13" s="64" customFormat="1" ht="12.75">
      <c r="A1347" s="12"/>
      <c r="B1347" s="417">
        <v>200</v>
      </c>
      <c r="C1347" s="12" t="s">
        <v>681</v>
      </c>
      <c r="D1347" s="12" t="s">
        <v>19</v>
      </c>
      <c r="E1347" s="12" t="s">
        <v>25</v>
      </c>
      <c r="F1347" s="72" t="s">
        <v>692</v>
      </c>
      <c r="G1347" s="29" t="s">
        <v>323</v>
      </c>
      <c r="H1347" s="5">
        <f>H1346-B1347</f>
        <v>-21825</v>
      </c>
      <c r="I1347" s="22">
        <f>+B1347/M1347</f>
        <v>0.4444444444444444</v>
      </c>
      <c r="J1347" s="15"/>
      <c r="K1347" s="15" t="s">
        <v>438</v>
      </c>
      <c r="L1347" s="15"/>
      <c r="M1347" s="2">
        <v>450</v>
      </c>
    </row>
    <row r="1348" spans="1:13" s="64" customFormat="1" ht="12.75">
      <c r="A1348" s="12"/>
      <c r="B1348" s="420">
        <v>550</v>
      </c>
      <c r="C1348" s="98" t="s">
        <v>693</v>
      </c>
      <c r="D1348" s="95" t="s">
        <v>19</v>
      </c>
      <c r="E1348" s="95" t="s">
        <v>25</v>
      </c>
      <c r="F1348" s="332" t="s">
        <v>608</v>
      </c>
      <c r="G1348" s="99" t="s">
        <v>337</v>
      </c>
      <c r="H1348" s="5">
        <f aca="true" t="shared" si="62" ref="H1348:H1353">H1347-B1348</f>
        <v>-22375</v>
      </c>
      <c r="I1348" s="22">
        <f t="shared" si="60"/>
        <v>1.2222222222222223</v>
      </c>
      <c r="J1348" s="15"/>
      <c r="K1348" s="15" t="s">
        <v>441</v>
      </c>
      <c r="L1348" s="15"/>
      <c r="M1348" s="2">
        <v>450</v>
      </c>
    </row>
    <row r="1349" spans="1:13" s="64" customFormat="1" ht="12.75">
      <c r="A1349" s="12"/>
      <c r="B1349" s="420">
        <v>400</v>
      </c>
      <c r="C1349" s="98" t="s">
        <v>694</v>
      </c>
      <c r="D1349" s="95" t="s">
        <v>19</v>
      </c>
      <c r="E1349" s="98" t="s">
        <v>25</v>
      </c>
      <c r="F1349" s="332" t="s">
        <v>695</v>
      </c>
      <c r="G1349" s="99" t="s">
        <v>337</v>
      </c>
      <c r="H1349" s="5">
        <f t="shared" si="62"/>
        <v>-22775</v>
      </c>
      <c r="I1349" s="22">
        <f t="shared" si="60"/>
        <v>0.8888888888888888</v>
      </c>
      <c r="J1349" s="15"/>
      <c r="K1349" s="15" t="s">
        <v>441</v>
      </c>
      <c r="L1349" s="15"/>
      <c r="M1349" s="2">
        <v>450</v>
      </c>
    </row>
    <row r="1350" spans="1:13" s="64" customFormat="1" ht="12.75">
      <c r="A1350" s="12"/>
      <c r="B1350" s="421">
        <v>400</v>
      </c>
      <c r="C1350" s="96" t="s">
        <v>696</v>
      </c>
      <c r="D1350" s="95" t="s">
        <v>19</v>
      </c>
      <c r="E1350" s="96" t="s">
        <v>25</v>
      </c>
      <c r="F1350" s="332" t="s">
        <v>697</v>
      </c>
      <c r="G1350" s="97" t="s">
        <v>79</v>
      </c>
      <c r="H1350" s="5">
        <f t="shared" si="62"/>
        <v>-23175</v>
      </c>
      <c r="I1350" s="22">
        <f t="shared" si="60"/>
        <v>0.8888888888888888</v>
      </c>
      <c r="J1350" s="15"/>
      <c r="K1350" s="15" t="s">
        <v>441</v>
      </c>
      <c r="L1350" s="15"/>
      <c r="M1350" s="2">
        <v>450</v>
      </c>
    </row>
    <row r="1351" spans="1:13" s="64" customFormat="1" ht="12.75">
      <c r="A1351" s="12"/>
      <c r="B1351" s="423">
        <v>100</v>
      </c>
      <c r="C1351" s="124" t="s">
        <v>685</v>
      </c>
      <c r="D1351" s="95" t="s">
        <v>19</v>
      </c>
      <c r="E1351" s="124" t="s">
        <v>25</v>
      </c>
      <c r="F1351" s="332" t="s">
        <v>697</v>
      </c>
      <c r="G1351" s="97" t="s">
        <v>79</v>
      </c>
      <c r="H1351" s="5">
        <f t="shared" si="62"/>
        <v>-23275</v>
      </c>
      <c r="I1351" s="22">
        <f t="shared" si="60"/>
        <v>0.2222222222222222</v>
      </c>
      <c r="J1351" s="15"/>
      <c r="K1351" s="15" t="s">
        <v>441</v>
      </c>
      <c r="L1351" s="15"/>
      <c r="M1351" s="2">
        <v>450</v>
      </c>
    </row>
    <row r="1352" spans="1:13" s="64" customFormat="1" ht="12.75">
      <c r="A1352" s="12"/>
      <c r="B1352" s="421">
        <v>850</v>
      </c>
      <c r="C1352" s="96" t="s">
        <v>698</v>
      </c>
      <c r="D1352" s="96" t="s">
        <v>19</v>
      </c>
      <c r="E1352" s="96" t="s">
        <v>25</v>
      </c>
      <c r="F1352" s="332" t="s">
        <v>699</v>
      </c>
      <c r="G1352" s="105" t="s">
        <v>121</v>
      </c>
      <c r="H1352" s="5">
        <f t="shared" si="62"/>
        <v>-24125</v>
      </c>
      <c r="I1352" s="22">
        <f t="shared" si="60"/>
        <v>1.8888888888888888</v>
      </c>
      <c r="J1352" s="15"/>
      <c r="K1352" s="15" t="s">
        <v>441</v>
      </c>
      <c r="L1352" s="15"/>
      <c r="M1352" s="2">
        <v>450</v>
      </c>
    </row>
    <row r="1353" spans="1:13" s="64" customFormat="1" ht="12.75">
      <c r="A1353" s="12"/>
      <c r="B1353" s="421">
        <v>7500</v>
      </c>
      <c r="C1353" s="96" t="s">
        <v>700</v>
      </c>
      <c r="D1353" s="96" t="s">
        <v>19</v>
      </c>
      <c r="E1353" s="96" t="s">
        <v>25</v>
      </c>
      <c r="F1353" s="332" t="s">
        <v>701</v>
      </c>
      <c r="G1353" s="105" t="s">
        <v>121</v>
      </c>
      <c r="H1353" s="5">
        <f t="shared" si="62"/>
        <v>-31625</v>
      </c>
      <c r="I1353" s="22">
        <f t="shared" si="60"/>
        <v>16.666666666666668</v>
      </c>
      <c r="J1353" s="15"/>
      <c r="K1353" s="15" t="s">
        <v>441</v>
      </c>
      <c r="L1353" s="15"/>
      <c r="M1353" s="2">
        <v>450</v>
      </c>
    </row>
    <row r="1354" spans="1:13" s="64" customFormat="1" ht="12.75">
      <c r="A1354" s="12"/>
      <c r="B1354" s="421">
        <v>1000</v>
      </c>
      <c r="C1354" s="96" t="s">
        <v>702</v>
      </c>
      <c r="D1354" s="96" t="s">
        <v>19</v>
      </c>
      <c r="E1354" s="96" t="s">
        <v>25</v>
      </c>
      <c r="F1354" s="332" t="s">
        <v>703</v>
      </c>
      <c r="G1354" s="105" t="s">
        <v>121</v>
      </c>
      <c r="H1354" s="5">
        <f t="shared" si="61"/>
        <v>-32625</v>
      </c>
      <c r="I1354" s="22">
        <f t="shared" si="60"/>
        <v>2.2222222222222223</v>
      </c>
      <c r="J1354" s="15"/>
      <c r="K1354" s="15" t="s">
        <v>441</v>
      </c>
      <c r="L1354" s="15"/>
      <c r="M1354" s="2">
        <v>450</v>
      </c>
    </row>
    <row r="1355" spans="1:13" s="15" customFormat="1" ht="12.75">
      <c r="A1355" s="61"/>
      <c r="B1355" s="417">
        <v>475</v>
      </c>
      <c r="C1355" s="61" t="s">
        <v>704</v>
      </c>
      <c r="D1355" s="61" t="s">
        <v>622</v>
      </c>
      <c r="E1355" s="61" t="s">
        <v>25</v>
      </c>
      <c r="F1355" s="325" t="s">
        <v>705</v>
      </c>
      <c r="G1355" s="30" t="s">
        <v>337</v>
      </c>
      <c r="H1355" s="5">
        <f t="shared" si="61"/>
        <v>-33100</v>
      </c>
      <c r="I1355" s="22">
        <f t="shared" si="60"/>
        <v>1.0555555555555556</v>
      </c>
      <c r="J1355" s="64"/>
      <c r="K1355" t="s">
        <v>625</v>
      </c>
      <c r="L1355" s="64"/>
      <c r="M1355" s="2">
        <v>450</v>
      </c>
    </row>
    <row r="1356" spans="1:13" s="64" customFormat="1" ht="12.75">
      <c r="A1356" s="61"/>
      <c r="B1356" s="417">
        <v>575</v>
      </c>
      <c r="C1356" s="61" t="s">
        <v>706</v>
      </c>
      <c r="D1356" s="61" t="s">
        <v>622</v>
      </c>
      <c r="E1356" s="61" t="s">
        <v>25</v>
      </c>
      <c r="F1356" s="325" t="s">
        <v>707</v>
      </c>
      <c r="G1356" s="30" t="s">
        <v>36</v>
      </c>
      <c r="H1356" s="5">
        <f t="shared" si="61"/>
        <v>-33675</v>
      </c>
      <c r="I1356" s="22">
        <f t="shared" si="60"/>
        <v>1.2777777777777777</v>
      </c>
      <c r="K1356" t="s">
        <v>625</v>
      </c>
      <c r="M1356" s="2">
        <v>450</v>
      </c>
    </row>
    <row r="1357" spans="1:13" s="64" customFormat="1" ht="12.75">
      <c r="A1357" s="61"/>
      <c r="B1357" s="417">
        <v>2000</v>
      </c>
      <c r="C1357" s="61" t="s">
        <v>708</v>
      </c>
      <c r="D1357" s="61" t="s">
        <v>622</v>
      </c>
      <c r="E1357" s="61" t="s">
        <v>25</v>
      </c>
      <c r="F1357" s="325" t="s">
        <v>709</v>
      </c>
      <c r="G1357" s="30" t="s">
        <v>81</v>
      </c>
      <c r="H1357" s="5">
        <f t="shared" si="61"/>
        <v>-35675</v>
      </c>
      <c r="I1357" s="22">
        <f t="shared" si="60"/>
        <v>4.444444444444445</v>
      </c>
      <c r="K1357" t="s">
        <v>625</v>
      </c>
      <c r="M1357" s="2">
        <v>450</v>
      </c>
    </row>
    <row r="1358" spans="1:13" s="109" customFormat="1" ht="12.75">
      <c r="A1358" s="119"/>
      <c r="B1358" s="419">
        <f>SUM(B1336:B1357)</f>
        <v>35675</v>
      </c>
      <c r="C1358" s="119" t="s">
        <v>25</v>
      </c>
      <c r="D1358" s="119"/>
      <c r="E1358" s="119"/>
      <c r="F1358" s="338"/>
      <c r="G1358" s="120"/>
      <c r="H1358" s="55">
        <v>0</v>
      </c>
      <c r="I1358" s="56">
        <f t="shared" si="60"/>
        <v>79.27777777777777</v>
      </c>
      <c r="M1358" s="2">
        <v>450</v>
      </c>
    </row>
    <row r="1359" spans="1:13" s="15" customFormat="1" ht="12.75">
      <c r="A1359" s="12"/>
      <c r="B1359" s="106"/>
      <c r="C1359" s="107"/>
      <c r="D1359" s="117"/>
      <c r="E1359" s="107"/>
      <c r="F1359" s="339"/>
      <c r="G1359" s="108"/>
      <c r="H1359" s="5">
        <f t="shared" si="61"/>
        <v>0</v>
      </c>
      <c r="I1359" s="22">
        <f t="shared" si="60"/>
        <v>0</v>
      </c>
      <c r="M1359" s="2">
        <v>450</v>
      </c>
    </row>
    <row r="1360" spans="1:13" s="15" customFormat="1" ht="12.75">
      <c r="A1360" s="12"/>
      <c r="B1360" s="28"/>
      <c r="C1360" s="68"/>
      <c r="D1360" s="68"/>
      <c r="E1360" s="68"/>
      <c r="F1360" s="326"/>
      <c r="G1360" s="66"/>
      <c r="H1360" s="5">
        <f t="shared" si="61"/>
        <v>0</v>
      </c>
      <c r="I1360" s="22">
        <f t="shared" si="60"/>
        <v>0</v>
      </c>
      <c r="M1360" s="2">
        <v>450</v>
      </c>
    </row>
    <row r="1361" spans="1:13" s="15" customFormat="1" ht="12.75">
      <c r="A1361" s="12"/>
      <c r="B1361" s="250">
        <v>40000</v>
      </c>
      <c r="C1361" s="12" t="s">
        <v>710</v>
      </c>
      <c r="D1361" s="12" t="s">
        <v>19</v>
      </c>
      <c r="E1361" s="12" t="s">
        <v>535</v>
      </c>
      <c r="F1361" s="72" t="s">
        <v>711</v>
      </c>
      <c r="G1361" s="29" t="s">
        <v>81</v>
      </c>
      <c r="H1361" s="5">
        <f t="shared" si="61"/>
        <v>-40000</v>
      </c>
      <c r="I1361" s="22">
        <f t="shared" si="60"/>
        <v>88.88888888888889</v>
      </c>
      <c r="K1361" s="15" t="s">
        <v>557</v>
      </c>
      <c r="M1361" s="2">
        <v>450</v>
      </c>
    </row>
    <row r="1362" spans="1:13" s="64" customFormat="1" ht="12.75">
      <c r="A1362" s="12"/>
      <c r="B1362" s="250">
        <v>50000</v>
      </c>
      <c r="C1362" s="12" t="s">
        <v>710</v>
      </c>
      <c r="D1362" s="12" t="s">
        <v>19</v>
      </c>
      <c r="E1362" s="12" t="s">
        <v>712</v>
      </c>
      <c r="F1362" s="325" t="s">
        <v>713</v>
      </c>
      <c r="G1362" s="29" t="s">
        <v>323</v>
      </c>
      <c r="H1362" s="5">
        <f t="shared" si="61"/>
        <v>-90000</v>
      </c>
      <c r="I1362" s="22">
        <f t="shared" si="60"/>
        <v>111.11111111111111</v>
      </c>
      <c r="J1362" s="15"/>
      <c r="K1362" s="15" t="s">
        <v>557</v>
      </c>
      <c r="L1362" s="15"/>
      <c r="M1362" s="2">
        <v>450</v>
      </c>
    </row>
    <row r="1363" spans="1:13" s="64" customFormat="1" ht="12.75">
      <c r="A1363" s="12"/>
      <c r="B1363" s="250">
        <v>70000</v>
      </c>
      <c r="C1363" s="12" t="s">
        <v>710</v>
      </c>
      <c r="D1363" s="12" t="s">
        <v>19</v>
      </c>
      <c r="E1363" s="12" t="s">
        <v>535</v>
      </c>
      <c r="F1363" s="325" t="s">
        <v>714</v>
      </c>
      <c r="G1363" s="29" t="s">
        <v>323</v>
      </c>
      <c r="H1363" s="5">
        <f t="shared" si="61"/>
        <v>-160000</v>
      </c>
      <c r="I1363" s="22">
        <f t="shared" si="60"/>
        <v>155.55555555555554</v>
      </c>
      <c r="J1363" s="15"/>
      <c r="K1363" s="15" t="s">
        <v>557</v>
      </c>
      <c r="L1363" s="15"/>
      <c r="M1363" s="2">
        <v>450</v>
      </c>
    </row>
    <row r="1364" spans="1:13" s="64" customFormat="1" ht="12.75">
      <c r="A1364" s="1"/>
      <c r="B1364" s="257">
        <v>50000</v>
      </c>
      <c r="C1364" s="1" t="s">
        <v>710</v>
      </c>
      <c r="D1364" s="1" t="s">
        <v>19</v>
      </c>
      <c r="E1364" s="1" t="s">
        <v>535</v>
      </c>
      <c r="F1364" s="47" t="s">
        <v>715</v>
      </c>
      <c r="G1364" s="27" t="s">
        <v>79</v>
      </c>
      <c r="H1364" s="5">
        <f t="shared" si="61"/>
        <v>-210000</v>
      </c>
      <c r="I1364" s="22">
        <f t="shared" si="60"/>
        <v>111.11111111111111</v>
      </c>
      <c r="J1364"/>
      <c r="K1364" t="s">
        <v>578</v>
      </c>
      <c r="L1364"/>
      <c r="M1364" s="2">
        <v>450</v>
      </c>
    </row>
    <row r="1365" spans="1:13" s="64" customFormat="1" ht="12.75">
      <c r="A1365" s="1"/>
      <c r="B1365" s="257">
        <v>125000</v>
      </c>
      <c r="C1365" s="1" t="s">
        <v>710</v>
      </c>
      <c r="D1365" s="1" t="s">
        <v>19</v>
      </c>
      <c r="E1365" s="1" t="s">
        <v>535</v>
      </c>
      <c r="F1365" s="47" t="s">
        <v>716</v>
      </c>
      <c r="G1365" s="27" t="s">
        <v>119</v>
      </c>
      <c r="H1365" s="5">
        <f t="shared" si="61"/>
        <v>-335000</v>
      </c>
      <c r="I1365" s="22">
        <f t="shared" si="60"/>
        <v>277.77777777777777</v>
      </c>
      <c r="J1365"/>
      <c r="K1365" t="s">
        <v>578</v>
      </c>
      <c r="L1365" s="59"/>
      <c r="M1365" s="2">
        <v>450</v>
      </c>
    </row>
    <row r="1366" spans="1:13" s="64" customFormat="1" ht="12.75">
      <c r="A1366" s="1"/>
      <c r="B1366" s="257">
        <v>125000</v>
      </c>
      <c r="C1366" s="1" t="s">
        <v>710</v>
      </c>
      <c r="D1366" s="1" t="s">
        <v>19</v>
      </c>
      <c r="E1366" s="1" t="s">
        <v>712</v>
      </c>
      <c r="F1366" s="47" t="s">
        <v>717</v>
      </c>
      <c r="G1366" s="27" t="s">
        <v>119</v>
      </c>
      <c r="H1366" s="5">
        <f t="shared" si="61"/>
        <v>-460000</v>
      </c>
      <c r="I1366" s="22">
        <f t="shared" si="60"/>
        <v>277.77777777777777</v>
      </c>
      <c r="J1366"/>
      <c r="K1366" t="s">
        <v>578</v>
      </c>
      <c r="L1366" s="59"/>
      <c r="M1366" s="2">
        <v>450</v>
      </c>
    </row>
    <row r="1367" spans="1:13" s="64" customFormat="1" ht="12.75">
      <c r="A1367" s="12"/>
      <c r="B1367" s="250">
        <v>50000</v>
      </c>
      <c r="C1367" s="12" t="s">
        <v>710</v>
      </c>
      <c r="D1367" s="12" t="s">
        <v>19</v>
      </c>
      <c r="E1367" s="12" t="s">
        <v>712</v>
      </c>
      <c r="F1367" s="325" t="s">
        <v>718</v>
      </c>
      <c r="G1367" s="27" t="s">
        <v>337</v>
      </c>
      <c r="H1367" s="5">
        <f t="shared" si="61"/>
        <v>-510000</v>
      </c>
      <c r="I1367" s="22">
        <f t="shared" si="60"/>
        <v>111.11111111111111</v>
      </c>
      <c r="J1367" s="15"/>
      <c r="K1367" s="15" t="s">
        <v>438</v>
      </c>
      <c r="L1367" s="15"/>
      <c r="M1367" s="2">
        <v>450</v>
      </c>
    </row>
    <row r="1368" spans="1:13" s="64" customFormat="1" ht="12.75">
      <c r="A1368" s="12"/>
      <c r="B1368" s="250">
        <v>50000</v>
      </c>
      <c r="C1368" s="12" t="s">
        <v>710</v>
      </c>
      <c r="D1368" s="12" t="s">
        <v>19</v>
      </c>
      <c r="E1368" s="12" t="s">
        <v>719</v>
      </c>
      <c r="F1368" s="325" t="s">
        <v>720</v>
      </c>
      <c r="G1368" s="29" t="s">
        <v>85</v>
      </c>
      <c r="H1368" s="5">
        <f t="shared" si="61"/>
        <v>-560000</v>
      </c>
      <c r="I1368" s="22">
        <f t="shared" si="60"/>
        <v>111.11111111111111</v>
      </c>
      <c r="J1368" s="15"/>
      <c r="K1368" s="15" t="s">
        <v>438</v>
      </c>
      <c r="L1368" s="15"/>
      <c r="M1368" s="2">
        <v>450</v>
      </c>
    </row>
    <row r="1369" spans="1:13" s="109" customFormat="1" ht="12.75">
      <c r="A1369" s="119"/>
      <c r="B1369" s="259">
        <f>SUM(B1361:B1368)</f>
        <v>560000</v>
      </c>
      <c r="C1369" s="119" t="s">
        <v>710</v>
      </c>
      <c r="D1369" s="119"/>
      <c r="E1369" s="119"/>
      <c r="F1369" s="338"/>
      <c r="G1369" s="120"/>
      <c r="H1369" s="55">
        <v>0</v>
      </c>
      <c r="I1369" s="56">
        <f t="shared" si="60"/>
        <v>1244.4444444444443</v>
      </c>
      <c r="M1369" s="2">
        <v>450</v>
      </c>
    </row>
    <row r="1370" spans="1:13" s="64" customFormat="1" ht="12.75">
      <c r="A1370" s="61"/>
      <c r="B1370" s="250"/>
      <c r="C1370" s="61"/>
      <c r="D1370" s="61"/>
      <c r="E1370" s="61"/>
      <c r="F1370" s="325"/>
      <c r="G1370" s="30"/>
      <c r="H1370" s="5">
        <f t="shared" si="61"/>
        <v>0</v>
      </c>
      <c r="I1370" s="22">
        <f aca="true" t="shared" si="63" ref="I1370:I1432">+B1370/M1370</f>
        <v>0</v>
      </c>
      <c r="M1370" s="2">
        <v>450</v>
      </c>
    </row>
    <row r="1371" spans="1:13" s="64" customFormat="1" ht="12.75">
      <c r="A1371" s="61"/>
      <c r="B1371" s="250"/>
      <c r="C1371" s="61"/>
      <c r="D1371" s="61"/>
      <c r="E1371" s="61"/>
      <c r="F1371" s="325"/>
      <c r="G1371" s="30"/>
      <c r="H1371" s="5">
        <f t="shared" si="61"/>
        <v>0</v>
      </c>
      <c r="I1371" s="22">
        <f t="shared" si="63"/>
        <v>0</v>
      </c>
      <c r="M1371" s="2">
        <v>450</v>
      </c>
    </row>
    <row r="1372" spans="1:13" s="64" customFormat="1" ht="12.75">
      <c r="A1372" s="12"/>
      <c r="B1372" s="250">
        <v>55000</v>
      </c>
      <c r="C1372" s="12" t="s">
        <v>721</v>
      </c>
      <c r="D1372" s="12" t="s">
        <v>19</v>
      </c>
      <c r="E1372" s="12" t="s">
        <v>25</v>
      </c>
      <c r="F1372" s="72" t="s">
        <v>722</v>
      </c>
      <c r="G1372" s="29" t="s">
        <v>119</v>
      </c>
      <c r="H1372" s="5">
        <f t="shared" si="61"/>
        <v>-55000</v>
      </c>
      <c r="I1372" s="22">
        <f t="shared" si="63"/>
        <v>122.22222222222223</v>
      </c>
      <c r="J1372" s="15"/>
      <c r="K1372" s="15" t="s">
        <v>557</v>
      </c>
      <c r="L1372" s="15"/>
      <c r="M1372" s="2">
        <v>450</v>
      </c>
    </row>
    <row r="1373" spans="1:13" s="109" customFormat="1" ht="12.75">
      <c r="A1373" s="119"/>
      <c r="B1373" s="259">
        <f>SUM(B1372)</f>
        <v>55000</v>
      </c>
      <c r="C1373" s="119" t="s">
        <v>723</v>
      </c>
      <c r="D1373" s="119"/>
      <c r="E1373" s="119"/>
      <c r="F1373" s="338"/>
      <c r="G1373" s="120"/>
      <c r="H1373" s="55">
        <v>0</v>
      </c>
      <c r="I1373" s="56">
        <f t="shared" si="63"/>
        <v>122.22222222222223</v>
      </c>
      <c r="M1373" s="2">
        <v>450</v>
      </c>
    </row>
    <row r="1374" spans="1:13" s="64" customFormat="1" ht="12.75">
      <c r="A1374" s="61"/>
      <c r="B1374" s="250"/>
      <c r="C1374" s="61"/>
      <c r="D1374" s="61"/>
      <c r="E1374" s="61"/>
      <c r="F1374" s="325"/>
      <c r="G1374" s="30"/>
      <c r="H1374" s="5">
        <f t="shared" si="61"/>
        <v>0</v>
      </c>
      <c r="I1374" s="22">
        <f t="shared" si="63"/>
        <v>0</v>
      </c>
      <c r="M1374" s="2">
        <v>450</v>
      </c>
    </row>
    <row r="1375" spans="1:13" s="64" customFormat="1" ht="12.75">
      <c r="A1375" s="61"/>
      <c r="B1375" s="250"/>
      <c r="C1375" s="61"/>
      <c r="D1375" s="61"/>
      <c r="E1375" s="61"/>
      <c r="F1375" s="325"/>
      <c r="G1375" s="30"/>
      <c r="H1375" s="5">
        <f t="shared" si="61"/>
        <v>0</v>
      </c>
      <c r="I1375" s="22">
        <f t="shared" si="63"/>
        <v>0</v>
      </c>
      <c r="M1375" s="2">
        <v>450</v>
      </c>
    </row>
    <row r="1376" spans="1:13" s="15" customFormat="1" ht="12.75">
      <c r="A1376" s="12"/>
      <c r="B1376" s="250">
        <v>2000</v>
      </c>
      <c r="C1376" s="12" t="s">
        <v>724</v>
      </c>
      <c r="D1376" s="12" t="s">
        <v>19</v>
      </c>
      <c r="E1376" s="12" t="s">
        <v>725</v>
      </c>
      <c r="F1376" s="72" t="s">
        <v>580</v>
      </c>
      <c r="G1376" s="29" t="s">
        <v>34</v>
      </c>
      <c r="H1376" s="5">
        <f t="shared" si="61"/>
        <v>-2000</v>
      </c>
      <c r="I1376" s="22">
        <f t="shared" si="63"/>
        <v>4.444444444444445</v>
      </c>
      <c r="K1376" s="15" t="s">
        <v>578</v>
      </c>
      <c r="M1376" s="2">
        <v>450</v>
      </c>
    </row>
    <row r="1377" spans="1:13" s="64" customFormat="1" ht="12.75">
      <c r="A1377" s="12"/>
      <c r="B1377" s="440">
        <v>1000</v>
      </c>
      <c r="C1377" s="1" t="s">
        <v>724</v>
      </c>
      <c r="D1377" s="1" t="s">
        <v>19</v>
      </c>
      <c r="E1377" s="1" t="s">
        <v>726</v>
      </c>
      <c r="F1377" s="331" t="s">
        <v>727</v>
      </c>
      <c r="G1377" s="27" t="s">
        <v>187</v>
      </c>
      <c r="H1377" s="5">
        <f>H1373-B1377</f>
        <v>-1000</v>
      </c>
      <c r="I1377" s="22">
        <f t="shared" si="63"/>
        <v>2.2222222222222223</v>
      </c>
      <c r="J1377" s="15"/>
      <c r="K1377" s="15" t="s">
        <v>438</v>
      </c>
      <c r="L1377" s="15"/>
      <c r="M1377" s="2">
        <v>450</v>
      </c>
    </row>
    <row r="1378" spans="1:13" s="109" customFormat="1" ht="12.75">
      <c r="A1378" s="11"/>
      <c r="B1378" s="259">
        <f>SUM(B1376:B1377)</f>
        <v>3000</v>
      </c>
      <c r="C1378" s="11" t="s">
        <v>724</v>
      </c>
      <c r="D1378" s="11"/>
      <c r="E1378" s="11"/>
      <c r="F1378" s="340"/>
      <c r="G1378" s="18"/>
      <c r="H1378" s="55">
        <v>0</v>
      </c>
      <c r="I1378" s="56">
        <f t="shared" si="63"/>
        <v>6.666666666666667</v>
      </c>
      <c r="J1378" s="57"/>
      <c r="K1378" s="57"/>
      <c r="L1378" s="57"/>
      <c r="M1378" s="2">
        <v>450</v>
      </c>
    </row>
    <row r="1379" spans="1:13" s="64" customFormat="1" ht="12.75">
      <c r="A1379" s="12"/>
      <c r="B1379" s="28"/>
      <c r="C1379" s="12"/>
      <c r="D1379" s="12"/>
      <c r="E1379" s="12"/>
      <c r="F1379" s="72"/>
      <c r="G1379" s="29"/>
      <c r="H1379" s="5">
        <v>0</v>
      </c>
      <c r="I1379" s="22">
        <f t="shared" si="63"/>
        <v>0</v>
      </c>
      <c r="J1379" s="15"/>
      <c r="K1379" s="15"/>
      <c r="L1379" s="15"/>
      <c r="M1379" s="2">
        <v>450</v>
      </c>
    </row>
    <row r="1380" spans="1:13" s="64" customFormat="1" ht="12.75">
      <c r="A1380" s="61"/>
      <c r="B1380" s="62"/>
      <c r="C1380" s="61"/>
      <c r="D1380" s="61"/>
      <c r="E1380" s="61"/>
      <c r="F1380" s="325"/>
      <c r="G1380" s="30"/>
      <c r="H1380" s="5">
        <f>H1379-B1380</f>
        <v>0</v>
      </c>
      <c r="I1380" s="22">
        <f t="shared" si="63"/>
        <v>0</v>
      </c>
      <c r="M1380" s="2">
        <v>450</v>
      </c>
    </row>
    <row r="1381" spans="1:13" s="57" customFormat="1" ht="12.75">
      <c r="A1381" s="12"/>
      <c r="B1381" s="292">
        <v>140000</v>
      </c>
      <c r="C1381" s="75" t="s">
        <v>728</v>
      </c>
      <c r="D1381" s="1" t="s">
        <v>19</v>
      </c>
      <c r="E1381" s="12" t="s">
        <v>729</v>
      </c>
      <c r="F1381" s="326" t="s">
        <v>413</v>
      </c>
      <c r="G1381" s="29" t="s">
        <v>79</v>
      </c>
      <c r="H1381" s="28">
        <f aca="true" t="shared" si="64" ref="H1381:H1390">H1380-B1381</f>
        <v>-140000</v>
      </c>
      <c r="I1381" s="22">
        <f t="shared" si="63"/>
        <v>311.1111111111111</v>
      </c>
      <c r="J1381"/>
      <c r="K1381"/>
      <c r="L1381"/>
      <c r="M1381" s="2">
        <v>450</v>
      </c>
    </row>
    <row r="1382" spans="1:13" s="57" customFormat="1" ht="12.75">
      <c r="A1382" s="12"/>
      <c r="B1382" s="292">
        <v>18130</v>
      </c>
      <c r="C1382" s="75" t="s">
        <v>728</v>
      </c>
      <c r="D1382" s="1" t="s">
        <v>19</v>
      </c>
      <c r="E1382" s="12" t="s">
        <v>414</v>
      </c>
      <c r="F1382" s="326"/>
      <c r="G1382" s="29" t="s">
        <v>79</v>
      </c>
      <c r="H1382" s="28">
        <f t="shared" si="64"/>
        <v>-158130</v>
      </c>
      <c r="I1382" s="22">
        <f t="shared" si="63"/>
        <v>40.28888888888889</v>
      </c>
      <c r="J1382"/>
      <c r="K1382"/>
      <c r="L1382"/>
      <c r="M1382" s="2">
        <v>450</v>
      </c>
    </row>
    <row r="1383" spans="1:13" ht="12.75">
      <c r="A1383" s="12"/>
      <c r="B1383" s="292">
        <v>200000</v>
      </c>
      <c r="C1383" s="68" t="s">
        <v>730</v>
      </c>
      <c r="D1383" s="1" t="s">
        <v>19</v>
      </c>
      <c r="E1383" s="12"/>
      <c r="F1383" s="326" t="s">
        <v>413</v>
      </c>
      <c r="G1383" s="29" t="s">
        <v>79</v>
      </c>
      <c r="H1383" s="28">
        <f t="shared" si="64"/>
        <v>-358130</v>
      </c>
      <c r="I1383" s="22">
        <f t="shared" si="63"/>
        <v>444.44444444444446</v>
      </c>
      <c r="M1383" s="2">
        <v>450</v>
      </c>
    </row>
    <row r="1384" spans="1:13" ht="12.75">
      <c r="A1384" s="12"/>
      <c r="B1384" s="292">
        <v>25900</v>
      </c>
      <c r="C1384" s="68" t="s">
        <v>730</v>
      </c>
      <c r="D1384" s="1" t="s">
        <v>19</v>
      </c>
      <c r="E1384" s="12" t="s">
        <v>414</v>
      </c>
      <c r="F1384" s="326"/>
      <c r="G1384" s="29" t="s">
        <v>79</v>
      </c>
      <c r="H1384" s="28">
        <f t="shared" si="64"/>
        <v>-384030</v>
      </c>
      <c r="I1384" s="22">
        <f t="shared" si="63"/>
        <v>57.55555555555556</v>
      </c>
      <c r="M1384" s="2">
        <v>450</v>
      </c>
    </row>
    <row r="1385" spans="1:13" ht="12.75">
      <c r="A1385" s="12"/>
      <c r="B1385" s="292">
        <v>30000</v>
      </c>
      <c r="C1385" s="68" t="s">
        <v>730</v>
      </c>
      <c r="D1385" s="1" t="s">
        <v>19</v>
      </c>
      <c r="E1385" s="12" t="s">
        <v>729</v>
      </c>
      <c r="F1385" s="354"/>
      <c r="G1385" s="29" t="s">
        <v>79</v>
      </c>
      <c r="H1385" s="28">
        <f>H1384-B1385</f>
        <v>-414030</v>
      </c>
      <c r="I1385" s="22">
        <f>+B1385/M1385</f>
        <v>66.66666666666667</v>
      </c>
      <c r="M1385" s="2">
        <v>450</v>
      </c>
    </row>
    <row r="1386" spans="1:13" ht="12.75">
      <c r="A1386" s="12"/>
      <c r="B1386" s="292">
        <v>20000</v>
      </c>
      <c r="C1386" s="68" t="s">
        <v>730</v>
      </c>
      <c r="D1386" s="1" t="s">
        <v>19</v>
      </c>
      <c r="E1386" s="12" t="s">
        <v>729</v>
      </c>
      <c r="F1386" s="354"/>
      <c r="G1386" s="29" t="s">
        <v>79</v>
      </c>
      <c r="H1386" s="28">
        <f>H1385-B1386</f>
        <v>-434030</v>
      </c>
      <c r="I1386" s="22">
        <f>+B1386/M1386</f>
        <v>44.44444444444444</v>
      </c>
      <c r="M1386" s="2">
        <v>450</v>
      </c>
    </row>
    <row r="1387" spans="1:13" ht="12.75">
      <c r="A1387" s="12"/>
      <c r="B1387" s="292">
        <v>30000</v>
      </c>
      <c r="C1387" s="68" t="s">
        <v>730</v>
      </c>
      <c r="D1387" s="1" t="s">
        <v>19</v>
      </c>
      <c r="E1387" s="12" t="s">
        <v>729</v>
      </c>
      <c r="F1387" s="354"/>
      <c r="G1387" s="29" t="s">
        <v>79</v>
      </c>
      <c r="H1387" s="28">
        <f>H1386-B1387</f>
        <v>-464030</v>
      </c>
      <c r="I1387" s="22">
        <f>+B1387/M1387</f>
        <v>66.66666666666667</v>
      </c>
      <c r="M1387" s="2">
        <v>450</v>
      </c>
    </row>
    <row r="1388" spans="1:13" s="57" customFormat="1" ht="12.75">
      <c r="A1388" s="12"/>
      <c r="B1388" s="292">
        <v>200000</v>
      </c>
      <c r="C1388" s="71" t="s">
        <v>731</v>
      </c>
      <c r="D1388" s="1" t="s">
        <v>19</v>
      </c>
      <c r="E1388" s="12"/>
      <c r="F1388" s="326"/>
      <c r="G1388" s="29" t="s">
        <v>79</v>
      </c>
      <c r="H1388" s="28">
        <f>H1387-B1388</f>
        <v>-664030</v>
      </c>
      <c r="I1388" s="22">
        <f t="shared" si="63"/>
        <v>444.44444444444446</v>
      </c>
      <c r="J1388"/>
      <c r="K1388"/>
      <c r="L1388"/>
      <c r="M1388" s="2">
        <v>450</v>
      </c>
    </row>
    <row r="1389" spans="1:13" s="57" customFormat="1" ht="12.75">
      <c r="A1389" s="12"/>
      <c r="B1389" s="292">
        <v>25900</v>
      </c>
      <c r="C1389" s="71" t="s">
        <v>731</v>
      </c>
      <c r="D1389" s="1" t="s">
        <v>19</v>
      </c>
      <c r="E1389" s="12" t="s">
        <v>414</v>
      </c>
      <c r="F1389" s="326"/>
      <c r="G1389" s="29" t="s">
        <v>79</v>
      </c>
      <c r="H1389" s="28">
        <f>H1388-B1389</f>
        <v>-689930</v>
      </c>
      <c r="I1389" s="22">
        <f t="shared" si="63"/>
        <v>57.55555555555556</v>
      </c>
      <c r="J1389"/>
      <c r="K1389"/>
      <c r="L1389"/>
      <c r="M1389" s="2">
        <v>450</v>
      </c>
    </row>
    <row r="1390" spans="1:13" s="57" customFormat="1" ht="12.75">
      <c r="A1390" s="12"/>
      <c r="B1390" s="441">
        <v>130000</v>
      </c>
      <c r="C1390" s="68" t="s">
        <v>490</v>
      </c>
      <c r="D1390" s="1" t="s">
        <v>19</v>
      </c>
      <c r="E1390" s="12"/>
      <c r="F1390" s="326"/>
      <c r="G1390" s="29" t="s">
        <v>79</v>
      </c>
      <c r="H1390" s="28">
        <f t="shared" si="64"/>
        <v>-819930</v>
      </c>
      <c r="I1390" s="22">
        <f>+B1390/M1390</f>
        <v>288.8888888888889</v>
      </c>
      <c r="J1390"/>
      <c r="K1390"/>
      <c r="L1390"/>
      <c r="M1390" s="2">
        <v>450</v>
      </c>
    </row>
    <row r="1391" spans="1:13" ht="12.75">
      <c r="A1391" s="11"/>
      <c r="B1391" s="427">
        <f>SUM(B1381:B1390)</f>
        <v>819930</v>
      </c>
      <c r="C1391" s="11" t="s">
        <v>732</v>
      </c>
      <c r="D1391" s="11"/>
      <c r="E1391" s="11"/>
      <c r="F1391" s="319"/>
      <c r="G1391" s="18"/>
      <c r="H1391" s="55">
        <v>0</v>
      </c>
      <c r="I1391" s="56">
        <f t="shared" si="63"/>
        <v>1822.0666666666666</v>
      </c>
      <c r="J1391" s="57"/>
      <c r="K1391" s="57"/>
      <c r="L1391" s="57"/>
      <c r="M1391" s="2">
        <v>450</v>
      </c>
    </row>
    <row r="1392" spans="1:13" s="64" customFormat="1" ht="12.75">
      <c r="A1392" s="61"/>
      <c r="B1392" s="62"/>
      <c r="C1392" s="61"/>
      <c r="D1392" s="61"/>
      <c r="E1392" s="61"/>
      <c r="F1392" s="325"/>
      <c r="G1392" s="30"/>
      <c r="H1392" s="62">
        <v>0</v>
      </c>
      <c r="I1392" s="63">
        <f t="shared" si="63"/>
        <v>0</v>
      </c>
      <c r="M1392" s="2">
        <v>450</v>
      </c>
    </row>
    <row r="1393" spans="1:13" s="64" customFormat="1" ht="12.75">
      <c r="A1393" s="61"/>
      <c r="B1393" s="62"/>
      <c r="C1393" s="61"/>
      <c r="D1393" s="61"/>
      <c r="E1393" s="61"/>
      <c r="F1393" s="325"/>
      <c r="G1393" s="30"/>
      <c r="H1393" s="62">
        <v>0</v>
      </c>
      <c r="I1393" s="63">
        <f t="shared" si="63"/>
        <v>0</v>
      </c>
      <c r="M1393" s="2">
        <v>450</v>
      </c>
    </row>
    <row r="1394" spans="1:13" s="64" customFormat="1" ht="12.75">
      <c r="A1394" s="61"/>
      <c r="B1394" s="62"/>
      <c r="C1394" s="61"/>
      <c r="D1394" s="61"/>
      <c r="E1394" s="61"/>
      <c r="F1394" s="325"/>
      <c r="G1394" s="30"/>
      <c r="H1394" s="62">
        <f aca="true" t="shared" si="65" ref="H1394:H1457">H1393-B1394</f>
        <v>0</v>
      </c>
      <c r="I1394" s="63">
        <f t="shared" si="63"/>
        <v>0</v>
      </c>
      <c r="M1394" s="2">
        <v>450</v>
      </c>
    </row>
    <row r="1395" spans="1:13" s="64" customFormat="1" ht="12.75">
      <c r="A1395" s="61"/>
      <c r="B1395" s="62"/>
      <c r="C1395" s="61"/>
      <c r="D1395" s="61"/>
      <c r="E1395" s="61"/>
      <c r="F1395" s="325"/>
      <c r="G1395" s="30"/>
      <c r="H1395" s="62">
        <f t="shared" si="65"/>
        <v>0</v>
      </c>
      <c r="I1395" s="63">
        <f t="shared" si="63"/>
        <v>0</v>
      </c>
      <c r="M1395" s="2">
        <v>450</v>
      </c>
    </row>
    <row r="1396" spans="1:13" s="129" customFormat="1" ht="13.5" thickBot="1">
      <c r="A1396" s="41"/>
      <c r="B1396" s="126">
        <f>+B1476+B1481+B1485+B1490+B1584+B1589+B1674+B1716+B1729+B1720+B1687</f>
        <v>1612440</v>
      </c>
      <c r="C1396" s="41" t="s">
        <v>20</v>
      </c>
      <c r="D1396" s="41"/>
      <c r="E1396" s="41"/>
      <c r="F1396" s="341"/>
      <c r="G1396" s="127"/>
      <c r="H1396" s="126">
        <f t="shared" si="65"/>
        <v>-1612440</v>
      </c>
      <c r="I1396" s="128">
        <f t="shared" si="63"/>
        <v>3583.2</v>
      </c>
      <c r="M1396" s="2">
        <v>450</v>
      </c>
    </row>
    <row r="1397" spans="2:13" ht="12.75">
      <c r="B1397" s="62"/>
      <c r="C1397" s="12"/>
      <c r="D1397" s="12"/>
      <c r="E1397" s="61"/>
      <c r="G1397" s="30"/>
      <c r="H1397" s="5">
        <v>0</v>
      </c>
      <c r="I1397" s="22">
        <f t="shared" si="63"/>
        <v>0</v>
      </c>
      <c r="M1397" s="2">
        <v>450</v>
      </c>
    </row>
    <row r="1398" spans="2:13" ht="12.75">
      <c r="B1398" s="28"/>
      <c r="C1398" s="12"/>
      <c r="D1398" s="12"/>
      <c r="E1398" s="12"/>
      <c r="G1398" s="29"/>
      <c r="H1398" s="5">
        <f t="shared" si="65"/>
        <v>0</v>
      </c>
      <c r="I1398" s="22">
        <f t="shared" si="63"/>
        <v>0</v>
      </c>
      <c r="M1398" s="2">
        <v>450</v>
      </c>
    </row>
    <row r="1399" spans="1:13" s="15" customFormat="1" ht="12.75">
      <c r="A1399" s="1"/>
      <c r="B1399" s="415">
        <v>2500</v>
      </c>
      <c r="C1399" s="1" t="s">
        <v>29</v>
      </c>
      <c r="D1399" s="12" t="s">
        <v>20</v>
      </c>
      <c r="E1399" s="1" t="s">
        <v>733</v>
      </c>
      <c r="F1399" s="47" t="s">
        <v>734</v>
      </c>
      <c r="G1399" s="27" t="s">
        <v>368</v>
      </c>
      <c r="H1399" s="5">
        <f t="shared" si="65"/>
        <v>-2500</v>
      </c>
      <c r="I1399" s="22">
        <f t="shared" si="63"/>
        <v>5.555555555555555</v>
      </c>
      <c r="J1399"/>
      <c r="K1399" t="s">
        <v>29</v>
      </c>
      <c r="L1399"/>
      <c r="M1399" s="2">
        <v>450</v>
      </c>
    </row>
    <row r="1400" spans="2:13" ht="12.75">
      <c r="B1400" s="415">
        <v>2500</v>
      </c>
      <c r="C1400" s="1" t="s">
        <v>29</v>
      </c>
      <c r="D1400" s="12" t="s">
        <v>20</v>
      </c>
      <c r="E1400" s="1" t="s">
        <v>733</v>
      </c>
      <c r="F1400" s="47" t="s">
        <v>735</v>
      </c>
      <c r="G1400" s="27" t="s">
        <v>50</v>
      </c>
      <c r="H1400" s="5">
        <f t="shared" si="65"/>
        <v>-5000</v>
      </c>
      <c r="I1400" s="22">
        <f t="shared" si="63"/>
        <v>5.555555555555555</v>
      </c>
      <c r="K1400" t="s">
        <v>29</v>
      </c>
      <c r="M1400" s="2">
        <v>450</v>
      </c>
    </row>
    <row r="1401" spans="2:13" ht="12.75">
      <c r="B1401" s="415">
        <v>2500</v>
      </c>
      <c r="C1401" s="1" t="s">
        <v>29</v>
      </c>
      <c r="D1401" s="12" t="s">
        <v>20</v>
      </c>
      <c r="E1401" s="1" t="s">
        <v>733</v>
      </c>
      <c r="F1401" s="47" t="s">
        <v>736</v>
      </c>
      <c r="G1401" s="27" t="s">
        <v>32</v>
      </c>
      <c r="H1401" s="5">
        <f t="shared" si="65"/>
        <v>-7500</v>
      </c>
      <c r="I1401" s="22">
        <f t="shared" si="63"/>
        <v>5.555555555555555</v>
      </c>
      <c r="K1401" t="s">
        <v>29</v>
      </c>
      <c r="M1401" s="2">
        <v>450</v>
      </c>
    </row>
    <row r="1402" spans="2:13" ht="12.75">
      <c r="B1402" s="415">
        <v>2500</v>
      </c>
      <c r="C1402" s="1" t="s">
        <v>29</v>
      </c>
      <c r="D1402" s="12" t="s">
        <v>20</v>
      </c>
      <c r="E1402" s="1" t="s">
        <v>733</v>
      </c>
      <c r="F1402" s="47" t="s">
        <v>737</v>
      </c>
      <c r="G1402" s="27" t="s">
        <v>34</v>
      </c>
      <c r="H1402" s="5">
        <f t="shared" si="65"/>
        <v>-10000</v>
      </c>
      <c r="I1402" s="22">
        <f t="shared" si="63"/>
        <v>5.555555555555555</v>
      </c>
      <c r="K1402" t="s">
        <v>29</v>
      </c>
      <c r="M1402" s="2">
        <v>450</v>
      </c>
    </row>
    <row r="1403" spans="2:14" ht="12.75">
      <c r="B1403" s="415">
        <v>2500</v>
      </c>
      <c r="C1403" s="1" t="s">
        <v>29</v>
      </c>
      <c r="D1403" s="12" t="s">
        <v>20</v>
      </c>
      <c r="E1403" s="1" t="s">
        <v>733</v>
      </c>
      <c r="F1403" s="47" t="s">
        <v>738</v>
      </c>
      <c r="G1403" s="27" t="s">
        <v>36</v>
      </c>
      <c r="H1403" s="5">
        <f t="shared" si="65"/>
        <v>-12500</v>
      </c>
      <c r="I1403" s="22">
        <f t="shared" si="63"/>
        <v>5.555555555555555</v>
      </c>
      <c r="K1403" t="s">
        <v>29</v>
      </c>
      <c r="M1403" s="2">
        <v>450</v>
      </c>
      <c r="N1403" s="73"/>
    </row>
    <row r="1404" spans="2:13" ht="12.75">
      <c r="B1404" s="415">
        <v>2500</v>
      </c>
      <c r="C1404" s="1" t="s">
        <v>29</v>
      </c>
      <c r="D1404" s="1" t="s">
        <v>20</v>
      </c>
      <c r="E1404" s="1" t="s">
        <v>733</v>
      </c>
      <c r="F1404" s="47" t="s">
        <v>739</v>
      </c>
      <c r="G1404" s="27" t="s">
        <v>79</v>
      </c>
      <c r="H1404" s="5">
        <f t="shared" si="65"/>
        <v>-15000</v>
      </c>
      <c r="I1404" s="22">
        <f t="shared" si="63"/>
        <v>5.555555555555555</v>
      </c>
      <c r="K1404" t="s">
        <v>29</v>
      </c>
      <c r="M1404" s="2">
        <v>450</v>
      </c>
    </row>
    <row r="1405" spans="2:13" ht="12.75">
      <c r="B1405" s="415">
        <v>2500</v>
      </c>
      <c r="C1405" s="1" t="s">
        <v>29</v>
      </c>
      <c r="D1405" s="1" t="s">
        <v>20</v>
      </c>
      <c r="E1405" s="1" t="s">
        <v>733</v>
      </c>
      <c r="F1405" s="47" t="s">
        <v>740</v>
      </c>
      <c r="G1405" s="27" t="s">
        <v>81</v>
      </c>
      <c r="H1405" s="5">
        <f t="shared" si="65"/>
        <v>-17500</v>
      </c>
      <c r="I1405" s="22">
        <f t="shared" si="63"/>
        <v>5.555555555555555</v>
      </c>
      <c r="K1405" t="s">
        <v>29</v>
      </c>
      <c r="M1405" s="2">
        <v>450</v>
      </c>
    </row>
    <row r="1406" spans="2:13" ht="12.75">
      <c r="B1406" s="415">
        <v>2500</v>
      </c>
      <c r="C1406" s="1" t="s">
        <v>29</v>
      </c>
      <c r="D1406" s="1" t="s">
        <v>20</v>
      </c>
      <c r="E1406" s="1" t="s">
        <v>733</v>
      </c>
      <c r="F1406" s="47" t="s">
        <v>741</v>
      </c>
      <c r="G1406" s="27" t="s">
        <v>83</v>
      </c>
      <c r="H1406" s="5">
        <f t="shared" si="65"/>
        <v>-20000</v>
      </c>
      <c r="I1406" s="22">
        <f t="shared" si="63"/>
        <v>5.555555555555555</v>
      </c>
      <c r="K1406" t="s">
        <v>29</v>
      </c>
      <c r="M1406" s="2">
        <v>450</v>
      </c>
    </row>
    <row r="1407" spans="2:13" ht="12.75">
      <c r="B1407" s="415">
        <v>2500</v>
      </c>
      <c r="C1407" s="1" t="s">
        <v>29</v>
      </c>
      <c r="D1407" s="1" t="s">
        <v>20</v>
      </c>
      <c r="E1407" s="1" t="s">
        <v>733</v>
      </c>
      <c r="F1407" s="47" t="s">
        <v>742</v>
      </c>
      <c r="G1407" s="27" t="s">
        <v>85</v>
      </c>
      <c r="H1407" s="5">
        <f t="shared" si="65"/>
        <v>-22500</v>
      </c>
      <c r="I1407" s="22">
        <f t="shared" si="63"/>
        <v>5.555555555555555</v>
      </c>
      <c r="K1407" t="s">
        <v>29</v>
      </c>
      <c r="M1407" s="2">
        <v>450</v>
      </c>
    </row>
    <row r="1408" spans="2:13" ht="12.75">
      <c r="B1408" s="415">
        <v>2500</v>
      </c>
      <c r="C1408" s="1" t="s">
        <v>29</v>
      </c>
      <c r="D1408" s="1" t="s">
        <v>20</v>
      </c>
      <c r="E1408" s="1" t="s">
        <v>733</v>
      </c>
      <c r="F1408" s="47" t="s">
        <v>743</v>
      </c>
      <c r="G1408" s="27" t="s">
        <v>87</v>
      </c>
      <c r="H1408" s="5">
        <f t="shared" si="65"/>
        <v>-25000</v>
      </c>
      <c r="I1408" s="22">
        <f t="shared" si="63"/>
        <v>5.555555555555555</v>
      </c>
      <c r="K1408" t="s">
        <v>29</v>
      </c>
      <c r="M1408" s="2">
        <v>450</v>
      </c>
    </row>
    <row r="1409" spans="2:13" ht="12.75">
      <c r="B1409" s="415">
        <v>7500</v>
      </c>
      <c r="C1409" s="1" t="s">
        <v>29</v>
      </c>
      <c r="D1409" s="1" t="s">
        <v>20</v>
      </c>
      <c r="E1409" s="1" t="s">
        <v>733</v>
      </c>
      <c r="F1409" s="47" t="s">
        <v>744</v>
      </c>
      <c r="G1409" s="27" t="s">
        <v>115</v>
      </c>
      <c r="H1409" s="5">
        <f t="shared" si="65"/>
        <v>-32500</v>
      </c>
      <c r="I1409" s="22">
        <f t="shared" si="63"/>
        <v>16.666666666666668</v>
      </c>
      <c r="K1409" t="s">
        <v>29</v>
      </c>
      <c r="M1409" s="2">
        <v>450</v>
      </c>
    </row>
    <row r="1410" spans="2:13" ht="12.75">
      <c r="B1410" s="415">
        <v>2500</v>
      </c>
      <c r="C1410" s="1" t="s">
        <v>29</v>
      </c>
      <c r="D1410" s="1" t="s">
        <v>20</v>
      </c>
      <c r="E1410" s="1" t="s">
        <v>733</v>
      </c>
      <c r="F1410" s="47" t="s">
        <v>745</v>
      </c>
      <c r="G1410" s="27" t="s">
        <v>117</v>
      </c>
      <c r="H1410" s="5">
        <f t="shared" si="65"/>
        <v>-35000</v>
      </c>
      <c r="I1410" s="22">
        <f t="shared" si="63"/>
        <v>5.555555555555555</v>
      </c>
      <c r="K1410" t="s">
        <v>29</v>
      </c>
      <c r="M1410" s="2">
        <v>450</v>
      </c>
    </row>
    <row r="1411" spans="2:13" ht="12.75">
      <c r="B1411" s="415">
        <v>5000</v>
      </c>
      <c r="C1411" s="1" t="s">
        <v>29</v>
      </c>
      <c r="D1411" s="1" t="s">
        <v>20</v>
      </c>
      <c r="E1411" s="1" t="s">
        <v>733</v>
      </c>
      <c r="F1411" s="47" t="s">
        <v>746</v>
      </c>
      <c r="G1411" s="27" t="s">
        <v>119</v>
      </c>
      <c r="H1411" s="5">
        <f t="shared" si="65"/>
        <v>-40000</v>
      </c>
      <c r="I1411" s="22">
        <f t="shared" si="63"/>
        <v>11.11111111111111</v>
      </c>
      <c r="K1411" t="s">
        <v>29</v>
      </c>
      <c r="M1411" s="2">
        <v>450</v>
      </c>
    </row>
    <row r="1412" spans="2:13" ht="12.75">
      <c r="B1412" s="415">
        <v>2500</v>
      </c>
      <c r="C1412" s="1" t="s">
        <v>29</v>
      </c>
      <c r="D1412" s="1" t="s">
        <v>20</v>
      </c>
      <c r="E1412" s="1" t="s">
        <v>733</v>
      </c>
      <c r="F1412" s="47" t="s">
        <v>747</v>
      </c>
      <c r="G1412" s="27" t="s">
        <v>121</v>
      </c>
      <c r="H1412" s="5">
        <f t="shared" si="65"/>
        <v>-42500</v>
      </c>
      <c r="I1412" s="22">
        <f t="shared" si="63"/>
        <v>5.555555555555555</v>
      </c>
      <c r="K1412" t="s">
        <v>29</v>
      </c>
      <c r="M1412" s="2">
        <v>450</v>
      </c>
    </row>
    <row r="1413" spans="2:13" ht="12.75">
      <c r="B1413" s="415">
        <v>5000</v>
      </c>
      <c r="C1413" s="1" t="s">
        <v>29</v>
      </c>
      <c r="D1413" s="1" t="s">
        <v>20</v>
      </c>
      <c r="E1413" s="1" t="s">
        <v>733</v>
      </c>
      <c r="F1413" s="47" t="s">
        <v>748</v>
      </c>
      <c r="G1413" s="27" t="s">
        <v>123</v>
      </c>
      <c r="H1413" s="5">
        <f t="shared" si="65"/>
        <v>-47500</v>
      </c>
      <c r="I1413" s="22">
        <f t="shared" si="63"/>
        <v>11.11111111111111</v>
      </c>
      <c r="K1413" t="s">
        <v>29</v>
      </c>
      <c r="M1413" s="2">
        <v>450</v>
      </c>
    </row>
    <row r="1414" spans="2:13" ht="12.75">
      <c r="B1414" s="415">
        <v>2500</v>
      </c>
      <c r="C1414" s="1" t="s">
        <v>29</v>
      </c>
      <c r="D1414" s="1" t="s">
        <v>20</v>
      </c>
      <c r="E1414" s="1" t="s">
        <v>733</v>
      </c>
      <c r="F1414" s="47" t="s">
        <v>749</v>
      </c>
      <c r="G1414" s="27" t="s">
        <v>181</v>
      </c>
      <c r="H1414" s="5">
        <f t="shared" si="65"/>
        <v>-50000</v>
      </c>
      <c r="I1414" s="22">
        <f t="shared" si="63"/>
        <v>5.555555555555555</v>
      </c>
      <c r="K1414" t="s">
        <v>29</v>
      </c>
      <c r="M1414" s="2">
        <v>450</v>
      </c>
    </row>
    <row r="1415" spans="2:13" ht="12.75">
      <c r="B1415" s="415">
        <v>5000</v>
      </c>
      <c r="C1415" s="1" t="s">
        <v>29</v>
      </c>
      <c r="D1415" s="1" t="s">
        <v>20</v>
      </c>
      <c r="E1415" s="1" t="s">
        <v>733</v>
      </c>
      <c r="F1415" s="47" t="s">
        <v>750</v>
      </c>
      <c r="G1415" s="27" t="s">
        <v>185</v>
      </c>
      <c r="H1415" s="5">
        <f t="shared" si="65"/>
        <v>-55000</v>
      </c>
      <c r="I1415" s="22">
        <f t="shared" si="63"/>
        <v>11.11111111111111</v>
      </c>
      <c r="K1415" t="s">
        <v>29</v>
      </c>
      <c r="M1415" s="2">
        <v>450</v>
      </c>
    </row>
    <row r="1416" spans="2:13" ht="12.75">
      <c r="B1416" s="415">
        <v>2500</v>
      </c>
      <c r="C1416" s="1" t="s">
        <v>29</v>
      </c>
      <c r="D1416" s="1" t="s">
        <v>20</v>
      </c>
      <c r="E1416" s="1" t="s">
        <v>733</v>
      </c>
      <c r="F1416" s="47" t="s">
        <v>751</v>
      </c>
      <c r="G1416" s="27" t="s">
        <v>187</v>
      </c>
      <c r="H1416" s="5">
        <f t="shared" si="65"/>
        <v>-57500</v>
      </c>
      <c r="I1416" s="22">
        <f t="shared" si="63"/>
        <v>5.555555555555555</v>
      </c>
      <c r="K1416" t="s">
        <v>29</v>
      </c>
      <c r="M1416" s="2">
        <v>450</v>
      </c>
    </row>
    <row r="1417" spans="2:13" ht="12.75">
      <c r="B1417" s="415">
        <v>2500</v>
      </c>
      <c r="C1417" s="1" t="s">
        <v>29</v>
      </c>
      <c r="D1417" s="1" t="s">
        <v>20</v>
      </c>
      <c r="E1417" s="1" t="s">
        <v>733</v>
      </c>
      <c r="F1417" s="47" t="s">
        <v>752</v>
      </c>
      <c r="G1417" s="27" t="s">
        <v>208</v>
      </c>
      <c r="H1417" s="5">
        <f t="shared" si="65"/>
        <v>-60000</v>
      </c>
      <c r="I1417" s="22">
        <f t="shared" si="63"/>
        <v>5.555555555555555</v>
      </c>
      <c r="K1417" t="s">
        <v>29</v>
      </c>
      <c r="M1417" s="2">
        <v>450</v>
      </c>
    </row>
    <row r="1418" spans="2:13" ht="12.75">
      <c r="B1418" s="415">
        <v>2500</v>
      </c>
      <c r="C1418" s="1" t="s">
        <v>29</v>
      </c>
      <c r="D1418" s="1" t="s">
        <v>20</v>
      </c>
      <c r="E1418" s="1" t="s">
        <v>733</v>
      </c>
      <c r="F1418" s="47" t="s">
        <v>753</v>
      </c>
      <c r="G1418" s="27" t="s">
        <v>210</v>
      </c>
      <c r="H1418" s="5">
        <f t="shared" si="65"/>
        <v>-62500</v>
      </c>
      <c r="I1418" s="22">
        <f t="shared" si="63"/>
        <v>5.555555555555555</v>
      </c>
      <c r="K1418" t="s">
        <v>29</v>
      </c>
      <c r="M1418" s="2">
        <v>450</v>
      </c>
    </row>
    <row r="1419" spans="2:13" ht="12.75">
      <c r="B1419" s="415">
        <v>5000</v>
      </c>
      <c r="C1419" s="1" t="s">
        <v>29</v>
      </c>
      <c r="D1419" s="1" t="s">
        <v>20</v>
      </c>
      <c r="E1419" s="1" t="s">
        <v>733</v>
      </c>
      <c r="F1419" s="47" t="s">
        <v>754</v>
      </c>
      <c r="G1419" s="27" t="s">
        <v>212</v>
      </c>
      <c r="H1419" s="5">
        <f t="shared" si="65"/>
        <v>-67500</v>
      </c>
      <c r="I1419" s="22">
        <f t="shared" si="63"/>
        <v>11.11111111111111</v>
      </c>
      <c r="K1419" t="s">
        <v>29</v>
      </c>
      <c r="M1419" s="2">
        <v>450</v>
      </c>
    </row>
    <row r="1420" spans="2:13" ht="12.75">
      <c r="B1420" s="415">
        <v>2500</v>
      </c>
      <c r="C1420" s="1" t="s">
        <v>29</v>
      </c>
      <c r="D1420" s="1" t="s">
        <v>20</v>
      </c>
      <c r="E1420" s="1" t="s">
        <v>733</v>
      </c>
      <c r="F1420" s="47" t="s">
        <v>755</v>
      </c>
      <c r="G1420" s="27" t="s">
        <v>214</v>
      </c>
      <c r="H1420" s="5">
        <f t="shared" si="65"/>
        <v>-70000</v>
      </c>
      <c r="I1420" s="22">
        <f t="shared" si="63"/>
        <v>5.555555555555555</v>
      </c>
      <c r="K1420" t="s">
        <v>29</v>
      </c>
      <c r="M1420" s="2">
        <v>450</v>
      </c>
    </row>
    <row r="1421" spans="2:13" ht="12.75">
      <c r="B1421" s="415">
        <v>5000</v>
      </c>
      <c r="C1421" s="1" t="s">
        <v>29</v>
      </c>
      <c r="D1421" s="1" t="s">
        <v>20</v>
      </c>
      <c r="E1421" s="1" t="s">
        <v>733</v>
      </c>
      <c r="F1421" s="47" t="s">
        <v>756</v>
      </c>
      <c r="G1421" s="27" t="s">
        <v>318</v>
      </c>
      <c r="H1421" s="5">
        <f t="shared" si="65"/>
        <v>-75000</v>
      </c>
      <c r="I1421" s="22">
        <f t="shared" si="63"/>
        <v>11.11111111111111</v>
      </c>
      <c r="K1421" t="s">
        <v>29</v>
      </c>
      <c r="M1421" s="2">
        <v>450</v>
      </c>
    </row>
    <row r="1422" spans="2:13" ht="12.75">
      <c r="B1422" s="415">
        <v>2500</v>
      </c>
      <c r="C1422" s="1" t="s">
        <v>29</v>
      </c>
      <c r="D1422" s="1" t="s">
        <v>20</v>
      </c>
      <c r="E1422" s="1" t="s">
        <v>733</v>
      </c>
      <c r="F1422" s="47" t="s">
        <v>757</v>
      </c>
      <c r="G1422" s="27" t="s">
        <v>320</v>
      </c>
      <c r="H1422" s="5">
        <f t="shared" si="65"/>
        <v>-77500</v>
      </c>
      <c r="I1422" s="22">
        <f t="shared" si="63"/>
        <v>5.555555555555555</v>
      </c>
      <c r="K1422" t="s">
        <v>29</v>
      </c>
      <c r="M1422" s="2">
        <v>450</v>
      </c>
    </row>
    <row r="1423" spans="2:13" ht="12.75">
      <c r="B1423" s="415">
        <v>2500</v>
      </c>
      <c r="C1423" s="1" t="s">
        <v>29</v>
      </c>
      <c r="D1423" s="12" t="s">
        <v>20</v>
      </c>
      <c r="E1423" s="1" t="s">
        <v>758</v>
      </c>
      <c r="F1423" s="47" t="s">
        <v>759</v>
      </c>
      <c r="G1423" s="27" t="s">
        <v>368</v>
      </c>
      <c r="H1423" s="5">
        <f t="shared" si="65"/>
        <v>-80000</v>
      </c>
      <c r="I1423" s="22">
        <f t="shared" si="63"/>
        <v>5.555555555555555</v>
      </c>
      <c r="K1423" t="s">
        <v>29</v>
      </c>
      <c r="M1423" s="2">
        <v>450</v>
      </c>
    </row>
    <row r="1424" spans="2:13" ht="12.75">
      <c r="B1424" s="415">
        <v>2500</v>
      </c>
      <c r="C1424" s="1" t="s">
        <v>29</v>
      </c>
      <c r="D1424" s="12" t="s">
        <v>20</v>
      </c>
      <c r="E1424" s="1" t="s">
        <v>758</v>
      </c>
      <c r="F1424" s="47" t="s">
        <v>760</v>
      </c>
      <c r="G1424" s="27" t="s">
        <v>50</v>
      </c>
      <c r="H1424" s="5">
        <f t="shared" si="65"/>
        <v>-82500</v>
      </c>
      <c r="I1424" s="22">
        <f t="shared" si="63"/>
        <v>5.555555555555555</v>
      </c>
      <c r="K1424" t="s">
        <v>29</v>
      </c>
      <c r="M1424" s="2">
        <v>450</v>
      </c>
    </row>
    <row r="1425" spans="2:13" ht="12.75">
      <c r="B1425" s="415">
        <v>2500</v>
      </c>
      <c r="C1425" s="1" t="s">
        <v>29</v>
      </c>
      <c r="D1425" s="12" t="s">
        <v>20</v>
      </c>
      <c r="E1425" s="1" t="s">
        <v>758</v>
      </c>
      <c r="F1425" s="47" t="s">
        <v>761</v>
      </c>
      <c r="G1425" s="27" t="s">
        <v>32</v>
      </c>
      <c r="H1425" s="5">
        <f t="shared" si="65"/>
        <v>-85000</v>
      </c>
      <c r="I1425" s="22">
        <f t="shared" si="63"/>
        <v>5.555555555555555</v>
      </c>
      <c r="K1425" t="s">
        <v>29</v>
      </c>
      <c r="M1425" s="2">
        <v>450</v>
      </c>
    </row>
    <row r="1426" spans="2:13" ht="12.75">
      <c r="B1426" s="415">
        <v>2500</v>
      </c>
      <c r="C1426" s="1" t="s">
        <v>29</v>
      </c>
      <c r="D1426" s="12" t="s">
        <v>20</v>
      </c>
      <c r="E1426" s="1" t="s">
        <v>758</v>
      </c>
      <c r="F1426" s="47" t="s">
        <v>762</v>
      </c>
      <c r="G1426" s="27" t="s">
        <v>34</v>
      </c>
      <c r="H1426" s="5">
        <f t="shared" si="65"/>
        <v>-87500</v>
      </c>
      <c r="I1426" s="22">
        <f t="shared" si="63"/>
        <v>5.555555555555555</v>
      </c>
      <c r="K1426" t="s">
        <v>29</v>
      </c>
      <c r="M1426" s="2">
        <v>450</v>
      </c>
    </row>
    <row r="1427" spans="2:13" ht="12.75">
      <c r="B1427" s="415">
        <v>2500</v>
      </c>
      <c r="C1427" s="1" t="s">
        <v>29</v>
      </c>
      <c r="D1427" s="12" t="s">
        <v>20</v>
      </c>
      <c r="E1427" s="1" t="s">
        <v>758</v>
      </c>
      <c r="F1427" s="47" t="s">
        <v>763</v>
      </c>
      <c r="G1427" s="27" t="s">
        <v>36</v>
      </c>
      <c r="H1427" s="5">
        <f t="shared" si="65"/>
        <v>-90000</v>
      </c>
      <c r="I1427" s="22">
        <f t="shared" si="63"/>
        <v>5.555555555555555</v>
      </c>
      <c r="K1427" t="s">
        <v>29</v>
      </c>
      <c r="M1427" s="2">
        <v>450</v>
      </c>
    </row>
    <row r="1428" spans="2:13" ht="12.75">
      <c r="B1428" s="415">
        <v>2500</v>
      </c>
      <c r="C1428" s="1" t="s">
        <v>29</v>
      </c>
      <c r="D1428" s="1" t="s">
        <v>20</v>
      </c>
      <c r="E1428" s="1" t="s">
        <v>758</v>
      </c>
      <c r="F1428" s="47" t="s">
        <v>764</v>
      </c>
      <c r="G1428" s="27" t="s">
        <v>337</v>
      </c>
      <c r="H1428" s="5">
        <f t="shared" si="65"/>
        <v>-92500</v>
      </c>
      <c r="I1428" s="22">
        <f t="shared" si="63"/>
        <v>5.555555555555555</v>
      </c>
      <c r="K1428" t="s">
        <v>29</v>
      </c>
      <c r="M1428" s="2">
        <v>450</v>
      </c>
    </row>
    <row r="1429" spans="2:13" ht="12.75">
      <c r="B1429" s="415">
        <v>2500</v>
      </c>
      <c r="C1429" s="1" t="s">
        <v>29</v>
      </c>
      <c r="D1429" s="1" t="s">
        <v>20</v>
      </c>
      <c r="E1429" s="1" t="s">
        <v>758</v>
      </c>
      <c r="F1429" s="47" t="s">
        <v>765</v>
      </c>
      <c r="G1429" s="27" t="s">
        <v>337</v>
      </c>
      <c r="H1429" s="5">
        <f t="shared" si="65"/>
        <v>-95000</v>
      </c>
      <c r="I1429" s="22">
        <f t="shared" si="63"/>
        <v>5.555555555555555</v>
      </c>
      <c r="K1429" t="s">
        <v>29</v>
      </c>
      <c r="M1429" s="2">
        <v>450</v>
      </c>
    </row>
    <row r="1430" spans="2:13" ht="12.75">
      <c r="B1430" s="415">
        <v>2500</v>
      </c>
      <c r="C1430" s="1" t="s">
        <v>29</v>
      </c>
      <c r="D1430" s="1" t="s">
        <v>20</v>
      </c>
      <c r="E1430" s="1" t="s">
        <v>758</v>
      </c>
      <c r="F1430" s="47" t="s">
        <v>766</v>
      </c>
      <c r="G1430" s="27" t="s">
        <v>79</v>
      </c>
      <c r="H1430" s="5">
        <f t="shared" si="65"/>
        <v>-97500</v>
      </c>
      <c r="I1430" s="22">
        <f t="shared" si="63"/>
        <v>5.555555555555555</v>
      </c>
      <c r="K1430" t="s">
        <v>29</v>
      </c>
      <c r="M1430" s="2">
        <v>450</v>
      </c>
    </row>
    <row r="1431" spans="2:13" ht="12.75">
      <c r="B1431" s="415">
        <v>2500</v>
      </c>
      <c r="C1431" s="1" t="s">
        <v>29</v>
      </c>
      <c r="D1431" s="1" t="s">
        <v>20</v>
      </c>
      <c r="E1431" s="1" t="s">
        <v>758</v>
      </c>
      <c r="F1431" s="47" t="s">
        <v>767</v>
      </c>
      <c r="G1431" s="27" t="s">
        <v>81</v>
      </c>
      <c r="H1431" s="5">
        <f t="shared" si="65"/>
        <v>-100000</v>
      </c>
      <c r="I1431" s="22">
        <f t="shared" si="63"/>
        <v>5.555555555555555</v>
      </c>
      <c r="K1431" t="s">
        <v>29</v>
      </c>
      <c r="M1431" s="2">
        <v>450</v>
      </c>
    </row>
    <row r="1432" spans="2:13" ht="12.75">
      <c r="B1432" s="417">
        <v>5000</v>
      </c>
      <c r="C1432" s="1" t="s">
        <v>29</v>
      </c>
      <c r="D1432" s="1" t="s">
        <v>20</v>
      </c>
      <c r="E1432" s="1" t="s">
        <v>758</v>
      </c>
      <c r="F1432" s="47" t="s">
        <v>768</v>
      </c>
      <c r="G1432" s="27" t="s">
        <v>83</v>
      </c>
      <c r="H1432" s="5">
        <f t="shared" si="65"/>
        <v>-105000</v>
      </c>
      <c r="I1432" s="22">
        <f t="shared" si="63"/>
        <v>11.11111111111111</v>
      </c>
      <c r="K1432" t="s">
        <v>29</v>
      </c>
      <c r="M1432" s="2">
        <v>450</v>
      </c>
    </row>
    <row r="1433" spans="2:13" ht="12.75">
      <c r="B1433" s="417">
        <v>2500</v>
      </c>
      <c r="C1433" s="1" t="s">
        <v>29</v>
      </c>
      <c r="D1433" s="1" t="s">
        <v>20</v>
      </c>
      <c r="E1433" s="1" t="s">
        <v>758</v>
      </c>
      <c r="F1433" s="47" t="s">
        <v>769</v>
      </c>
      <c r="G1433" s="27" t="s">
        <v>85</v>
      </c>
      <c r="H1433" s="5">
        <f t="shared" si="65"/>
        <v>-107500</v>
      </c>
      <c r="I1433" s="22">
        <f aca="true" t="shared" si="66" ref="I1433:I1492">+B1433/M1433</f>
        <v>5.555555555555555</v>
      </c>
      <c r="K1433" t="s">
        <v>29</v>
      </c>
      <c r="M1433" s="2">
        <v>450</v>
      </c>
    </row>
    <row r="1434" spans="2:13" ht="12.75">
      <c r="B1434" s="417">
        <v>2500</v>
      </c>
      <c r="C1434" s="1" t="s">
        <v>29</v>
      </c>
      <c r="D1434" s="1" t="s">
        <v>20</v>
      </c>
      <c r="E1434" s="1" t="s">
        <v>758</v>
      </c>
      <c r="F1434" s="47" t="s">
        <v>770</v>
      </c>
      <c r="G1434" s="27" t="s">
        <v>87</v>
      </c>
      <c r="H1434" s="5">
        <f t="shared" si="65"/>
        <v>-110000</v>
      </c>
      <c r="I1434" s="22">
        <f t="shared" si="66"/>
        <v>5.555555555555555</v>
      </c>
      <c r="K1434" t="s">
        <v>29</v>
      </c>
      <c r="M1434" s="2">
        <v>450</v>
      </c>
    </row>
    <row r="1435" spans="2:13" ht="12.75">
      <c r="B1435" s="417">
        <v>2500</v>
      </c>
      <c r="C1435" s="1" t="s">
        <v>29</v>
      </c>
      <c r="D1435" s="1" t="s">
        <v>20</v>
      </c>
      <c r="E1435" s="1" t="s">
        <v>758</v>
      </c>
      <c r="F1435" s="47" t="s">
        <v>771</v>
      </c>
      <c r="G1435" s="27" t="s">
        <v>115</v>
      </c>
      <c r="H1435" s="5">
        <f t="shared" si="65"/>
        <v>-112500</v>
      </c>
      <c r="I1435" s="22">
        <f t="shared" si="66"/>
        <v>5.555555555555555</v>
      </c>
      <c r="K1435" t="s">
        <v>29</v>
      </c>
      <c r="M1435" s="2">
        <v>450</v>
      </c>
    </row>
    <row r="1436" spans="2:13" ht="12.75">
      <c r="B1436" s="417">
        <v>2500</v>
      </c>
      <c r="C1436" s="1" t="s">
        <v>29</v>
      </c>
      <c r="D1436" s="1" t="s">
        <v>20</v>
      </c>
      <c r="E1436" s="1" t="s">
        <v>758</v>
      </c>
      <c r="F1436" s="47" t="s">
        <v>772</v>
      </c>
      <c r="G1436" s="27" t="s">
        <v>117</v>
      </c>
      <c r="H1436" s="5">
        <f t="shared" si="65"/>
        <v>-115000</v>
      </c>
      <c r="I1436" s="22">
        <f t="shared" si="66"/>
        <v>5.555555555555555</v>
      </c>
      <c r="K1436" t="s">
        <v>29</v>
      </c>
      <c r="M1436" s="2">
        <v>450</v>
      </c>
    </row>
    <row r="1437" spans="2:13" ht="12.75">
      <c r="B1437" s="417">
        <v>2500</v>
      </c>
      <c r="C1437" s="1" t="s">
        <v>29</v>
      </c>
      <c r="D1437" s="1" t="s">
        <v>20</v>
      </c>
      <c r="E1437" s="1" t="s">
        <v>758</v>
      </c>
      <c r="F1437" s="47" t="s">
        <v>773</v>
      </c>
      <c r="G1437" s="27" t="s">
        <v>117</v>
      </c>
      <c r="H1437" s="5">
        <f t="shared" si="65"/>
        <v>-117500</v>
      </c>
      <c r="I1437" s="22">
        <f t="shared" si="66"/>
        <v>5.555555555555555</v>
      </c>
      <c r="K1437" t="s">
        <v>29</v>
      </c>
      <c r="M1437" s="2">
        <v>450</v>
      </c>
    </row>
    <row r="1438" spans="2:13" ht="12.75">
      <c r="B1438" s="417">
        <v>2500</v>
      </c>
      <c r="C1438" s="1" t="s">
        <v>29</v>
      </c>
      <c r="D1438" s="1" t="s">
        <v>20</v>
      </c>
      <c r="E1438" s="1" t="s">
        <v>758</v>
      </c>
      <c r="F1438" s="47" t="s">
        <v>774</v>
      </c>
      <c r="G1438" s="27" t="s">
        <v>119</v>
      </c>
      <c r="H1438" s="5">
        <f t="shared" si="65"/>
        <v>-120000</v>
      </c>
      <c r="I1438" s="22">
        <f t="shared" si="66"/>
        <v>5.555555555555555</v>
      </c>
      <c r="K1438" t="s">
        <v>29</v>
      </c>
      <c r="M1438" s="2">
        <v>450</v>
      </c>
    </row>
    <row r="1439" spans="2:13" ht="12.75">
      <c r="B1439" s="417">
        <v>2500</v>
      </c>
      <c r="C1439" s="1" t="s">
        <v>29</v>
      </c>
      <c r="D1439" s="1" t="s">
        <v>20</v>
      </c>
      <c r="E1439" s="1" t="s">
        <v>758</v>
      </c>
      <c r="F1439" s="47" t="s">
        <v>775</v>
      </c>
      <c r="G1439" s="27" t="s">
        <v>123</v>
      </c>
      <c r="H1439" s="5">
        <f t="shared" si="65"/>
        <v>-122500</v>
      </c>
      <c r="I1439" s="22">
        <f t="shared" si="66"/>
        <v>5.555555555555555</v>
      </c>
      <c r="K1439" t="s">
        <v>29</v>
      </c>
      <c r="M1439" s="2">
        <v>450</v>
      </c>
    </row>
    <row r="1440" spans="2:13" ht="12.75">
      <c r="B1440" s="417">
        <v>5000</v>
      </c>
      <c r="C1440" s="1" t="s">
        <v>29</v>
      </c>
      <c r="D1440" s="1" t="s">
        <v>20</v>
      </c>
      <c r="E1440" s="1" t="s">
        <v>758</v>
      </c>
      <c r="F1440" s="47" t="s">
        <v>776</v>
      </c>
      <c r="G1440" s="27" t="s">
        <v>181</v>
      </c>
      <c r="H1440" s="5">
        <f t="shared" si="65"/>
        <v>-127500</v>
      </c>
      <c r="I1440" s="22">
        <f t="shared" si="66"/>
        <v>11.11111111111111</v>
      </c>
      <c r="K1440" t="s">
        <v>29</v>
      </c>
      <c r="M1440" s="2">
        <v>450</v>
      </c>
    </row>
    <row r="1441" spans="2:13" ht="12.75">
      <c r="B1441" s="415">
        <v>2500</v>
      </c>
      <c r="C1441" s="1" t="s">
        <v>29</v>
      </c>
      <c r="D1441" s="1" t="s">
        <v>20</v>
      </c>
      <c r="E1441" s="1" t="s">
        <v>758</v>
      </c>
      <c r="F1441" s="47" t="s">
        <v>777</v>
      </c>
      <c r="G1441" s="27" t="s">
        <v>187</v>
      </c>
      <c r="H1441" s="5">
        <f t="shared" si="65"/>
        <v>-130000</v>
      </c>
      <c r="I1441" s="22">
        <f t="shared" si="66"/>
        <v>5.555555555555555</v>
      </c>
      <c r="K1441" t="s">
        <v>29</v>
      </c>
      <c r="M1441" s="2">
        <v>450</v>
      </c>
    </row>
    <row r="1442" spans="2:13" ht="12.75">
      <c r="B1442" s="415">
        <v>2500</v>
      </c>
      <c r="C1442" s="1" t="s">
        <v>29</v>
      </c>
      <c r="D1442" s="1" t="s">
        <v>20</v>
      </c>
      <c r="E1442" s="1" t="s">
        <v>758</v>
      </c>
      <c r="F1442" s="47" t="s">
        <v>778</v>
      </c>
      <c r="G1442" s="27" t="s">
        <v>208</v>
      </c>
      <c r="H1442" s="5">
        <f t="shared" si="65"/>
        <v>-132500</v>
      </c>
      <c r="I1442" s="22">
        <f t="shared" si="66"/>
        <v>5.555555555555555</v>
      </c>
      <c r="K1442" t="s">
        <v>29</v>
      </c>
      <c r="M1442" s="2">
        <v>450</v>
      </c>
    </row>
    <row r="1443" spans="2:13" ht="12.75">
      <c r="B1443" s="415">
        <v>2500</v>
      </c>
      <c r="C1443" s="1" t="s">
        <v>29</v>
      </c>
      <c r="D1443" s="1" t="s">
        <v>20</v>
      </c>
      <c r="E1443" s="1" t="s">
        <v>758</v>
      </c>
      <c r="F1443" s="47" t="s">
        <v>779</v>
      </c>
      <c r="G1443" s="27" t="s">
        <v>210</v>
      </c>
      <c r="H1443" s="5">
        <f t="shared" si="65"/>
        <v>-135000</v>
      </c>
      <c r="I1443" s="22">
        <f t="shared" si="66"/>
        <v>5.555555555555555</v>
      </c>
      <c r="K1443" t="s">
        <v>29</v>
      </c>
      <c r="M1443" s="2">
        <v>450</v>
      </c>
    </row>
    <row r="1444" spans="2:13" ht="12.75">
      <c r="B1444" s="415">
        <v>2500</v>
      </c>
      <c r="C1444" s="1" t="s">
        <v>29</v>
      </c>
      <c r="D1444" s="1" t="s">
        <v>20</v>
      </c>
      <c r="E1444" s="1" t="s">
        <v>758</v>
      </c>
      <c r="F1444" s="47" t="s">
        <v>780</v>
      </c>
      <c r="G1444" s="27" t="s">
        <v>212</v>
      </c>
      <c r="H1444" s="5">
        <f t="shared" si="65"/>
        <v>-137500</v>
      </c>
      <c r="I1444" s="22">
        <f t="shared" si="66"/>
        <v>5.555555555555555</v>
      </c>
      <c r="K1444" t="s">
        <v>29</v>
      </c>
      <c r="M1444" s="2">
        <v>450</v>
      </c>
    </row>
    <row r="1445" spans="2:13" ht="12.75">
      <c r="B1445" s="415">
        <v>2500</v>
      </c>
      <c r="C1445" s="1" t="s">
        <v>29</v>
      </c>
      <c r="D1445" s="1" t="s">
        <v>20</v>
      </c>
      <c r="E1445" s="1" t="s">
        <v>758</v>
      </c>
      <c r="F1445" s="47" t="s">
        <v>781</v>
      </c>
      <c r="G1445" s="27" t="s">
        <v>214</v>
      </c>
      <c r="H1445" s="5">
        <f t="shared" si="65"/>
        <v>-140000</v>
      </c>
      <c r="I1445" s="22">
        <f t="shared" si="66"/>
        <v>5.555555555555555</v>
      </c>
      <c r="K1445" t="s">
        <v>29</v>
      </c>
      <c r="M1445" s="2">
        <v>450</v>
      </c>
    </row>
    <row r="1446" spans="2:13" ht="12.75">
      <c r="B1446" s="415">
        <v>5000</v>
      </c>
      <c r="C1446" s="1" t="s">
        <v>29</v>
      </c>
      <c r="D1446" s="1" t="s">
        <v>20</v>
      </c>
      <c r="E1446" s="1" t="s">
        <v>758</v>
      </c>
      <c r="F1446" s="47" t="s">
        <v>782</v>
      </c>
      <c r="G1446" s="27" t="s">
        <v>318</v>
      </c>
      <c r="H1446" s="5">
        <f t="shared" si="65"/>
        <v>-145000</v>
      </c>
      <c r="I1446" s="22">
        <f t="shared" si="66"/>
        <v>11.11111111111111</v>
      </c>
      <c r="K1446" t="s">
        <v>29</v>
      </c>
      <c r="M1446" s="2">
        <v>450</v>
      </c>
    </row>
    <row r="1447" spans="1:13" s="34" customFormat="1" ht="12.75">
      <c r="A1447" s="1"/>
      <c r="B1447" s="415">
        <v>2500</v>
      </c>
      <c r="C1447" s="1" t="s">
        <v>29</v>
      </c>
      <c r="D1447" s="1" t="s">
        <v>20</v>
      </c>
      <c r="E1447" s="1" t="s">
        <v>758</v>
      </c>
      <c r="F1447" s="47" t="s">
        <v>783</v>
      </c>
      <c r="G1447" s="27" t="s">
        <v>320</v>
      </c>
      <c r="H1447" s="5">
        <f t="shared" si="65"/>
        <v>-147500</v>
      </c>
      <c r="I1447" s="22">
        <f t="shared" si="66"/>
        <v>5.555555555555555</v>
      </c>
      <c r="J1447"/>
      <c r="K1447" t="s">
        <v>29</v>
      </c>
      <c r="L1447"/>
      <c r="M1447" s="2">
        <v>450</v>
      </c>
    </row>
    <row r="1448" spans="2:13" ht="12.75">
      <c r="B1448" s="417">
        <v>2500</v>
      </c>
      <c r="C1448" s="1" t="s">
        <v>29</v>
      </c>
      <c r="D1448" s="12" t="s">
        <v>20</v>
      </c>
      <c r="E1448" s="12" t="s">
        <v>784</v>
      </c>
      <c r="F1448" s="47" t="s">
        <v>785</v>
      </c>
      <c r="G1448" s="29" t="s">
        <v>368</v>
      </c>
      <c r="H1448" s="5">
        <f t="shared" si="65"/>
        <v>-150000</v>
      </c>
      <c r="I1448" s="22">
        <f t="shared" si="66"/>
        <v>5.555555555555555</v>
      </c>
      <c r="K1448" t="s">
        <v>29</v>
      </c>
      <c r="M1448" s="2">
        <v>450</v>
      </c>
    </row>
    <row r="1449" spans="2:13" ht="12.75">
      <c r="B1449" s="415">
        <v>2500</v>
      </c>
      <c r="C1449" s="1" t="s">
        <v>29</v>
      </c>
      <c r="D1449" s="12" t="s">
        <v>20</v>
      </c>
      <c r="E1449" s="1" t="s">
        <v>784</v>
      </c>
      <c r="F1449" s="47" t="s">
        <v>786</v>
      </c>
      <c r="G1449" s="27" t="s">
        <v>50</v>
      </c>
      <c r="H1449" s="5">
        <f t="shared" si="65"/>
        <v>-152500</v>
      </c>
      <c r="I1449" s="22">
        <f t="shared" si="66"/>
        <v>5.555555555555555</v>
      </c>
      <c r="K1449" t="s">
        <v>29</v>
      </c>
      <c r="M1449" s="2">
        <v>450</v>
      </c>
    </row>
    <row r="1450" spans="2:13" ht="12.75">
      <c r="B1450" s="415">
        <v>2500</v>
      </c>
      <c r="C1450" s="1" t="s">
        <v>29</v>
      </c>
      <c r="D1450" s="12" t="s">
        <v>20</v>
      </c>
      <c r="E1450" s="1" t="s">
        <v>784</v>
      </c>
      <c r="F1450" s="47" t="s">
        <v>787</v>
      </c>
      <c r="G1450" s="27" t="s">
        <v>32</v>
      </c>
      <c r="H1450" s="5">
        <f t="shared" si="65"/>
        <v>-155000</v>
      </c>
      <c r="I1450" s="22">
        <f t="shared" si="66"/>
        <v>5.555555555555555</v>
      </c>
      <c r="K1450" t="s">
        <v>29</v>
      </c>
      <c r="M1450" s="2">
        <v>450</v>
      </c>
    </row>
    <row r="1451" spans="2:13" ht="12.75">
      <c r="B1451" s="415">
        <v>2500</v>
      </c>
      <c r="C1451" s="1" t="s">
        <v>29</v>
      </c>
      <c r="D1451" s="12" t="s">
        <v>20</v>
      </c>
      <c r="E1451" s="1" t="s">
        <v>784</v>
      </c>
      <c r="F1451" s="47" t="s">
        <v>788</v>
      </c>
      <c r="G1451" s="27" t="s">
        <v>34</v>
      </c>
      <c r="H1451" s="5">
        <f t="shared" si="65"/>
        <v>-157500</v>
      </c>
      <c r="I1451" s="22">
        <f t="shared" si="66"/>
        <v>5.555555555555555</v>
      </c>
      <c r="K1451" t="s">
        <v>29</v>
      </c>
      <c r="M1451" s="2">
        <v>450</v>
      </c>
    </row>
    <row r="1452" spans="2:13" ht="12.75">
      <c r="B1452" s="415">
        <v>2500</v>
      </c>
      <c r="C1452" s="1" t="s">
        <v>29</v>
      </c>
      <c r="D1452" s="12" t="s">
        <v>20</v>
      </c>
      <c r="E1452" s="1" t="s">
        <v>784</v>
      </c>
      <c r="F1452" s="47" t="s">
        <v>789</v>
      </c>
      <c r="G1452" s="27" t="s">
        <v>36</v>
      </c>
      <c r="H1452" s="5">
        <f t="shared" si="65"/>
        <v>-160000</v>
      </c>
      <c r="I1452" s="22">
        <f t="shared" si="66"/>
        <v>5.555555555555555</v>
      </c>
      <c r="K1452" t="s">
        <v>29</v>
      </c>
      <c r="M1452" s="2">
        <v>450</v>
      </c>
    </row>
    <row r="1453" spans="2:13" ht="12.75">
      <c r="B1453" s="415">
        <v>2500</v>
      </c>
      <c r="C1453" s="1" t="s">
        <v>29</v>
      </c>
      <c r="D1453" s="1" t="s">
        <v>20</v>
      </c>
      <c r="E1453" s="1" t="s">
        <v>784</v>
      </c>
      <c r="F1453" s="47" t="s">
        <v>790</v>
      </c>
      <c r="G1453" s="27" t="s">
        <v>337</v>
      </c>
      <c r="H1453" s="5">
        <f t="shared" si="65"/>
        <v>-162500</v>
      </c>
      <c r="I1453" s="22">
        <f t="shared" si="66"/>
        <v>5.555555555555555</v>
      </c>
      <c r="K1453" t="s">
        <v>29</v>
      </c>
      <c r="M1453" s="2">
        <v>450</v>
      </c>
    </row>
    <row r="1454" spans="2:13" ht="12.75">
      <c r="B1454" s="415">
        <v>2500</v>
      </c>
      <c r="C1454" s="1" t="s">
        <v>29</v>
      </c>
      <c r="D1454" s="1" t="s">
        <v>20</v>
      </c>
      <c r="E1454" s="1" t="s">
        <v>784</v>
      </c>
      <c r="F1454" s="47" t="s">
        <v>791</v>
      </c>
      <c r="G1454" s="27" t="s">
        <v>79</v>
      </c>
      <c r="H1454" s="5">
        <f t="shared" si="65"/>
        <v>-165000</v>
      </c>
      <c r="I1454" s="22">
        <f t="shared" si="66"/>
        <v>5.555555555555555</v>
      </c>
      <c r="K1454" t="s">
        <v>29</v>
      </c>
      <c r="M1454" s="2">
        <v>450</v>
      </c>
    </row>
    <row r="1455" spans="2:13" ht="12.75">
      <c r="B1455" s="415">
        <v>2500</v>
      </c>
      <c r="C1455" s="1" t="s">
        <v>29</v>
      </c>
      <c r="D1455" s="1" t="s">
        <v>20</v>
      </c>
      <c r="E1455" s="1" t="s">
        <v>784</v>
      </c>
      <c r="F1455" s="47" t="s">
        <v>792</v>
      </c>
      <c r="G1455" s="27" t="s">
        <v>81</v>
      </c>
      <c r="H1455" s="5">
        <f t="shared" si="65"/>
        <v>-167500</v>
      </c>
      <c r="I1455" s="22">
        <f t="shared" si="66"/>
        <v>5.555555555555555</v>
      </c>
      <c r="K1455" t="s">
        <v>29</v>
      </c>
      <c r="M1455" s="2">
        <v>450</v>
      </c>
    </row>
    <row r="1456" spans="2:13" ht="12.75">
      <c r="B1456" s="415">
        <v>2500</v>
      </c>
      <c r="C1456" s="1" t="s">
        <v>29</v>
      </c>
      <c r="D1456" s="1" t="s">
        <v>20</v>
      </c>
      <c r="E1456" s="1" t="s">
        <v>784</v>
      </c>
      <c r="F1456" s="47" t="s">
        <v>793</v>
      </c>
      <c r="G1456" s="27" t="s">
        <v>83</v>
      </c>
      <c r="H1456" s="5">
        <f t="shared" si="65"/>
        <v>-170000</v>
      </c>
      <c r="I1456" s="22">
        <f t="shared" si="66"/>
        <v>5.555555555555555</v>
      </c>
      <c r="K1456" t="s">
        <v>29</v>
      </c>
      <c r="M1456" s="2">
        <v>450</v>
      </c>
    </row>
    <row r="1457" spans="2:13" ht="12.75">
      <c r="B1457" s="415">
        <v>2500</v>
      </c>
      <c r="C1457" s="1" t="s">
        <v>29</v>
      </c>
      <c r="D1457" s="1" t="s">
        <v>20</v>
      </c>
      <c r="E1457" s="1" t="s">
        <v>784</v>
      </c>
      <c r="F1457" s="47" t="s">
        <v>794</v>
      </c>
      <c r="G1457" s="27" t="s">
        <v>85</v>
      </c>
      <c r="H1457" s="5">
        <f t="shared" si="65"/>
        <v>-172500</v>
      </c>
      <c r="I1457" s="22">
        <f t="shared" si="66"/>
        <v>5.555555555555555</v>
      </c>
      <c r="K1457" t="s">
        <v>29</v>
      </c>
      <c r="M1457" s="2">
        <v>450</v>
      </c>
    </row>
    <row r="1458" spans="2:13" ht="12.75">
      <c r="B1458" s="415">
        <v>2500</v>
      </c>
      <c r="C1458" s="1" t="s">
        <v>29</v>
      </c>
      <c r="D1458" s="1" t="s">
        <v>20</v>
      </c>
      <c r="E1458" s="1" t="s">
        <v>784</v>
      </c>
      <c r="F1458" s="47" t="s">
        <v>795</v>
      </c>
      <c r="G1458" s="27" t="s">
        <v>87</v>
      </c>
      <c r="H1458" s="5">
        <f aca="true" t="shared" si="67" ref="H1458:H1517">H1457-B1458</f>
        <v>-175000</v>
      </c>
      <c r="I1458" s="22">
        <f t="shared" si="66"/>
        <v>5.555555555555555</v>
      </c>
      <c r="K1458" t="s">
        <v>29</v>
      </c>
      <c r="M1458" s="2">
        <v>450</v>
      </c>
    </row>
    <row r="1459" spans="2:13" ht="12.75">
      <c r="B1459" s="415">
        <v>2500</v>
      </c>
      <c r="C1459" s="1" t="s">
        <v>29</v>
      </c>
      <c r="D1459" s="1" t="s">
        <v>20</v>
      </c>
      <c r="E1459" s="1" t="s">
        <v>784</v>
      </c>
      <c r="F1459" s="47" t="s">
        <v>796</v>
      </c>
      <c r="G1459" s="27" t="s">
        <v>115</v>
      </c>
      <c r="H1459" s="5">
        <f t="shared" si="67"/>
        <v>-177500</v>
      </c>
      <c r="I1459" s="22">
        <f t="shared" si="66"/>
        <v>5.555555555555555</v>
      </c>
      <c r="K1459" t="s">
        <v>29</v>
      </c>
      <c r="M1459" s="2">
        <v>450</v>
      </c>
    </row>
    <row r="1460" spans="2:13" ht="12.75">
      <c r="B1460" s="415">
        <v>2500</v>
      </c>
      <c r="C1460" s="1" t="s">
        <v>29</v>
      </c>
      <c r="D1460" s="1" t="s">
        <v>20</v>
      </c>
      <c r="E1460" s="1" t="s">
        <v>784</v>
      </c>
      <c r="F1460" s="47" t="s">
        <v>797</v>
      </c>
      <c r="G1460" s="27" t="s">
        <v>119</v>
      </c>
      <c r="H1460" s="5">
        <f t="shared" si="67"/>
        <v>-180000</v>
      </c>
      <c r="I1460" s="22">
        <f t="shared" si="66"/>
        <v>5.555555555555555</v>
      </c>
      <c r="K1460" t="s">
        <v>29</v>
      </c>
      <c r="M1460" s="2">
        <v>450</v>
      </c>
    </row>
    <row r="1461" spans="2:13" ht="12.75">
      <c r="B1461" s="415">
        <v>2500</v>
      </c>
      <c r="C1461" s="1" t="s">
        <v>29</v>
      </c>
      <c r="D1461" s="1" t="s">
        <v>20</v>
      </c>
      <c r="E1461" s="1" t="s">
        <v>784</v>
      </c>
      <c r="F1461" s="47" t="s">
        <v>798</v>
      </c>
      <c r="G1461" s="27" t="s">
        <v>121</v>
      </c>
      <c r="H1461" s="5">
        <f t="shared" si="67"/>
        <v>-182500</v>
      </c>
      <c r="I1461" s="22">
        <f t="shared" si="66"/>
        <v>5.555555555555555</v>
      </c>
      <c r="K1461" t="s">
        <v>29</v>
      </c>
      <c r="M1461" s="2">
        <v>450</v>
      </c>
    </row>
    <row r="1462" spans="2:13" ht="12.75">
      <c r="B1462" s="417">
        <v>5000</v>
      </c>
      <c r="C1462" s="1" t="s">
        <v>29</v>
      </c>
      <c r="D1462" s="1" t="s">
        <v>20</v>
      </c>
      <c r="E1462" s="1" t="s">
        <v>784</v>
      </c>
      <c r="F1462" s="47" t="s">
        <v>799</v>
      </c>
      <c r="G1462" s="27" t="s">
        <v>123</v>
      </c>
      <c r="H1462" s="5">
        <f t="shared" si="67"/>
        <v>-187500</v>
      </c>
      <c r="I1462" s="22">
        <f t="shared" si="66"/>
        <v>11.11111111111111</v>
      </c>
      <c r="K1462" t="s">
        <v>29</v>
      </c>
      <c r="M1462" s="2">
        <v>450</v>
      </c>
    </row>
    <row r="1463" spans="2:13" ht="12.75">
      <c r="B1463" s="415">
        <v>2500</v>
      </c>
      <c r="C1463" s="1" t="s">
        <v>29</v>
      </c>
      <c r="D1463" s="1" t="s">
        <v>20</v>
      </c>
      <c r="E1463" s="1" t="s">
        <v>784</v>
      </c>
      <c r="F1463" s="47" t="s">
        <v>800</v>
      </c>
      <c r="G1463" s="27" t="s">
        <v>181</v>
      </c>
      <c r="H1463" s="5">
        <f t="shared" si="67"/>
        <v>-190000</v>
      </c>
      <c r="I1463" s="22">
        <f t="shared" si="66"/>
        <v>5.555555555555555</v>
      </c>
      <c r="K1463" t="s">
        <v>29</v>
      </c>
      <c r="M1463" s="2">
        <v>450</v>
      </c>
    </row>
    <row r="1464" spans="2:13" ht="12.75">
      <c r="B1464" s="415">
        <v>2500</v>
      </c>
      <c r="C1464" s="1" t="s">
        <v>29</v>
      </c>
      <c r="D1464" s="1" t="s">
        <v>20</v>
      </c>
      <c r="E1464" s="1" t="s">
        <v>784</v>
      </c>
      <c r="F1464" s="47" t="s">
        <v>801</v>
      </c>
      <c r="G1464" s="27" t="s">
        <v>185</v>
      </c>
      <c r="H1464" s="5">
        <f t="shared" si="67"/>
        <v>-192500</v>
      </c>
      <c r="I1464" s="22">
        <f t="shared" si="66"/>
        <v>5.555555555555555</v>
      </c>
      <c r="K1464" t="s">
        <v>29</v>
      </c>
      <c r="M1464" s="2">
        <v>450</v>
      </c>
    </row>
    <row r="1465" spans="2:13" ht="12.75">
      <c r="B1465" s="415">
        <v>2500</v>
      </c>
      <c r="C1465" s="1" t="s">
        <v>29</v>
      </c>
      <c r="D1465" s="1" t="s">
        <v>20</v>
      </c>
      <c r="E1465" s="1" t="s">
        <v>784</v>
      </c>
      <c r="F1465" s="47" t="s">
        <v>802</v>
      </c>
      <c r="G1465" s="27" t="s">
        <v>187</v>
      </c>
      <c r="H1465" s="5">
        <f t="shared" si="67"/>
        <v>-195000</v>
      </c>
      <c r="I1465" s="22">
        <f t="shared" si="66"/>
        <v>5.555555555555555</v>
      </c>
      <c r="K1465" t="s">
        <v>29</v>
      </c>
      <c r="M1465" s="2">
        <v>450</v>
      </c>
    </row>
    <row r="1466" spans="2:13" ht="12.75">
      <c r="B1466" s="415">
        <v>2500</v>
      </c>
      <c r="C1466" s="1" t="s">
        <v>29</v>
      </c>
      <c r="D1466" s="1" t="s">
        <v>20</v>
      </c>
      <c r="E1466" s="1" t="s">
        <v>784</v>
      </c>
      <c r="F1466" s="47" t="s">
        <v>803</v>
      </c>
      <c r="G1466" s="27" t="s">
        <v>210</v>
      </c>
      <c r="H1466" s="5">
        <f t="shared" si="67"/>
        <v>-197500</v>
      </c>
      <c r="I1466" s="22">
        <f t="shared" si="66"/>
        <v>5.555555555555555</v>
      </c>
      <c r="K1466" t="s">
        <v>29</v>
      </c>
      <c r="M1466" s="2">
        <v>450</v>
      </c>
    </row>
    <row r="1467" spans="2:13" ht="12.75">
      <c r="B1467" s="415">
        <v>2500</v>
      </c>
      <c r="C1467" s="1" t="s">
        <v>29</v>
      </c>
      <c r="D1467" s="1" t="s">
        <v>20</v>
      </c>
      <c r="E1467" s="1" t="s">
        <v>784</v>
      </c>
      <c r="F1467" s="47" t="s">
        <v>804</v>
      </c>
      <c r="G1467" s="27" t="s">
        <v>212</v>
      </c>
      <c r="H1467" s="5">
        <f t="shared" si="67"/>
        <v>-200000</v>
      </c>
      <c r="I1467" s="22">
        <f t="shared" si="66"/>
        <v>5.555555555555555</v>
      </c>
      <c r="K1467" t="s">
        <v>29</v>
      </c>
      <c r="M1467" s="2">
        <v>450</v>
      </c>
    </row>
    <row r="1468" spans="2:13" ht="12.75">
      <c r="B1468" s="415">
        <v>2500</v>
      </c>
      <c r="C1468" s="1" t="s">
        <v>29</v>
      </c>
      <c r="D1468" s="1" t="s">
        <v>20</v>
      </c>
      <c r="E1468" s="1" t="s">
        <v>784</v>
      </c>
      <c r="F1468" s="47" t="s">
        <v>805</v>
      </c>
      <c r="G1468" s="27" t="s">
        <v>214</v>
      </c>
      <c r="H1468" s="5">
        <f t="shared" si="67"/>
        <v>-202500</v>
      </c>
      <c r="I1468" s="22">
        <f t="shared" si="66"/>
        <v>5.555555555555555</v>
      </c>
      <c r="K1468" t="s">
        <v>29</v>
      </c>
      <c r="M1468" s="2">
        <v>450</v>
      </c>
    </row>
    <row r="1469" spans="2:13" ht="12.75">
      <c r="B1469" s="415">
        <v>2500</v>
      </c>
      <c r="C1469" s="1" t="s">
        <v>29</v>
      </c>
      <c r="D1469" s="1" t="s">
        <v>20</v>
      </c>
      <c r="E1469" s="1" t="s">
        <v>784</v>
      </c>
      <c r="F1469" s="47" t="s">
        <v>806</v>
      </c>
      <c r="G1469" s="27" t="s">
        <v>318</v>
      </c>
      <c r="H1469" s="5">
        <f t="shared" si="67"/>
        <v>-205000</v>
      </c>
      <c r="I1469" s="22">
        <f t="shared" si="66"/>
        <v>5.555555555555555</v>
      </c>
      <c r="K1469" t="s">
        <v>29</v>
      </c>
      <c r="M1469" s="2">
        <v>450</v>
      </c>
    </row>
    <row r="1470" spans="2:13" ht="12.75">
      <c r="B1470" s="415">
        <v>2500</v>
      </c>
      <c r="C1470" s="1" t="s">
        <v>29</v>
      </c>
      <c r="D1470" s="1" t="s">
        <v>20</v>
      </c>
      <c r="E1470" s="1" t="s">
        <v>784</v>
      </c>
      <c r="F1470" s="47" t="s">
        <v>807</v>
      </c>
      <c r="G1470" s="27" t="s">
        <v>320</v>
      </c>
      <c r="H1470" s="5">
        <f t="shared" si="67"/>
        <v>-207500</v>
      </c>
      <c r="I1470" s="22">
        <f t="shared" si="66"/>
        <v>5.555555555555555</v>
      </c>
      <c r="K1470" t="s">
        <v>29</v>
      </c>
      <c r="M1470" s="2">
        <v>450</v>
      </c>
    </row>
    <row r="1471" spans="2:13" ht="12.75">
      <c r="B1471" s="415">
        <v>2500</v>
      </c>
      <c r="C1471" s="1" t="s">
        <v>29</v>
      </c>
      <c r="D1471" s="1" t="s">
        <v>20</v>
      </c>
      <c r="E1471" s="1" t="s">
        <v>808</v>
      </c>
      <c r="F1471" s="47" t="s">
        <v>809</v>
      </c>
      <c r="G1471" s="27" t="s">
        <v>83</v>
      </c>
      <c r="H1471" s="5">
        <f t="shared" si="67"/>
        <v>-210000</v>
      </c>
      <c r="I1471" s="22">
        <f t="shared" si="66"/>
        <v>5.555555555555555</v>
      </c>
      <c r="K1471" t="s">
        <v>29</v>
      </c>
      <c r="M1471" s="2">
        <v>450</v>
      </c>
    </row>
    <row r="1472" spans="2:13" ht="12.75">
      <c r="B1472" s="415">
        <v>2500</v>
      </c>
      <c r="C1472" s="1" t="s">
        <v>29</v>
      </c>
      <c r="D1472" s="1" t="s">
        <v>20</v>
      </c>
      <c r="E1472" s="1" t="s">
        <v>808</v>
      </c>
      <c r="F1472" s="47" t="s">
        <v>810</v>
      </c>
      <c r="G1472" s="27" t="s">
        <v>115</v>
      </c>
      <c r="H1472" s="5">
        <f t="shared" si="67"/>
        <v>-212500</v>
      </c>
      <c r="I1472" s="22">
        <f t="shared" si="66"/>
        <v>5.555555555555555</v>
      </c>
      <c r="K1472" t="s">
        <v>29</v>
      </c>
      <c r="M1472" s="2">
        <v>450</v>
      </c>
    </row>
    <row r="1473" spans="2:13" ht="12.75">
      <c r="B1473" s="415">
        <v>2500</v>
      </c>
      <c r="C1473" s="1" t="s">
        <v>29</v>
      </c>
      <c r="D1473" s="1" t="s">
        <v>20</v>
      </c>
      <c r="E1473" s="1" t="s">
        <v>808</v>
      </c>
      <c r="F1473" s="47" t="s">
        <v>811</v>
      </c>
      <c r="G1473" s="27" t="s">
        <v>119</v>
      </c>
      <c r="H1473" s="5">
        <f t="shared" si="67"/>
        <v>-215000</v>
      </c>
      <c r="I1473" s="22">
        <f t="shared" si="66"/>
        <v>5.555555555555555</v>
      </c>
      <c r="K1473" t="s">
        <v>29</v>
      </c>
      <c r="M1473" s="2">
        <v>450</v>
      </c>
    </row>
    <row r="1474" spans="2:13" ht="12.75">
      <c r="B1474" s="415">
        <v>2500</v>
      </c>
      <c r="C1474" s="1" t="s">
        <v>29</v>
      </c>
      <c r="D1474" s="1" t="s">
        <v>20</v>
      </c>
      <c r="E1474" s="1" t="s">
        <v>808</v>
      </c>
      <c r="F1474" s="47" t="s">
        <v>812</v>
      </c>
      <c r="G1474" s="27" t="s">
        <v>187</v>
      </c>
      <c r="H1474" s="5">
        <f t="shared" si="67"/>
        <v>-217500</v>
      </c>
      <c r="I1474" s="22">
        <f t="shared" si="66"/>
        <v>5.555555555555555</v>
      </c>
      <c r="K1474" t="s">
        <v>29</v>
      </c>
      <c r="M1474" s="2">
        <v>450</v>
      </c>
    </row>
    <row r="1475" spans="1:13" s="15" customFormat="1" ht="12.75">
      <c r="A1475" s="1"/>
      <c r="B1475" s="415">
        <v>1000</v>
      </c>
      <c r="C1475" s="130" t="s">
        <v>813</v>
      </c>
      <c r="D1475" s="1" t="s">
        <v>814</v>
      </c>
      <c r="E1475" s="1" t="s">
        <v>1</v>
      </c>
      <c r="F1475" s="47" t="s">
        <v>815</v>
      </c>
      <c r="G1475" s="27" t="s">
        <v>214</v>
      </c>
      <c r="H1475" s="5">
        <f t="shared" si="67"/>
        <v>-218500</v>
      </c>
      <c r="I1475" s="22">
        <f t="shared" si="66"/>
        <v>2.2222222222222223</v>
      </c>
      <c r="J1475"/>
      <c r="K1475" t="s">
        <v>758</v>
      </c>
      <c r="L1475"/>
      <c r="M1475" s="2">
        <v>450</v>
      </c>
    </row>
    <row r="1476" spans="1:13" s="57" customFormat="1" ht="12.75">
      <c r="A1476" s="11"/>
      <c r="B1476" s="419">
        <f>SUM(B1399:B1475)</f>
        <v>218500</v>
      </c>
      <c r="C1476" s="11" t="s">
        <v>29</v>
      </c>
      <c r="D1476" s="11"/>
      <c r="E1476" s="11"/>
      <c r="F1476" s="319"/>
      <c r="G1476" s="18"/>
      <c r="H1476" s="55">
        <v>0</v>
      </c>
      <c r="I1476" s="56">
        <f t="shared" si="66"/>
        <v>485.55555555555554</v>
      </c>
      <c r="M1476" s="2">
        <v>450</v>
      </c>
    </row>
    <row r="1477" spans="8:13" ht="12.75">
      <c r="H1477" s="5">
        <f t="shared" si="67"/>
        <v>0</v>
      </c>
      <c r="I1477" s="22">
        <f t="shared" si="66"/>
        <v>0</v>
      </c>
      <c r="M1477" s="2">
        <v>450</v>
      </c>
    </row>
    <row r="1478" spans="8:13" ht="12.75">
      <c r="H1478" s="5">
        <f t="shared" si="67"/>
        <v>0</v>
      </c>
      <c r="I1478" s="22">
        <f t="shared" si="66"/>
        <v>0</v>
      </c>
      <c r="M1478" s="2">
        <v>450</v>
      </c>
    </row>
    <row r="1479" spans="2:14" ht="12.75">
      <c r="B1479" s="239">
        <v>3000</v>
      </c>
      <c r="C1479" s="1" t="s">
        <v>816</v>
      </c>
      <c r="D1479" s="1" t="s">
        <v>814</v>
      </c>
      <c r="E1479" s="1" t="s">
        <v>817</v>
      </c>
      <c r="F1479" s="47" t="s">
        <v>818</v>
      </c>
      <c r="G1479" s="29" t="s">
        <v>323</v>
      </c>
      <c r="H1479" s="5">
        <f t="shared" si="67"/>
        <v>-3000</v>
      </c>
      <c r="I1479" s="22">
        <f t="shared" si="66"/>
        <v>6.666666666666667</v>
      </c>
      <c r="K1479" t="s">
        <v>758</v>
      </c>
      <c r="M1479" s="2">
        <v>450</v>
      </c>
      <c r="N1479" s="73">
        <v>500</v>
      </c>
    </row>
    <row r="1480" spans="2:13" ht="12.75">
      <c r="B1480" s="239">
        <v>3500</v>
      </c>
      <c r="C1480" s="1" t="s">
        <v>326</v>
      </c>
      <c r="D1480" s="1" t="s">
        <v>814</v>
      </c>
      <c r="E1480" s="1" t="s">
        <v>817</v>
      </c>
      <c r="F1480" s="47" t="s">
        <v>819</v>
      </c>
      <c r="G1480" s="27" t="s">
        <v>318</v>
      </c>
      <c r="H1480" s="5">
        <f t="shared" si="67"/>
        <v>-6500</v>
      </c>
      <c r="I1480" s="22">
        <f t="shared" si="66"/>
        <v>7.777777777777778</v>
      </c>
      <c r="K1480" t="s">
        <v>758</v>
      </c>
      <c r="M1480" s="2">
        <v>450</v>
      </c>
    </row>
    <row r="1481" spans="1:13" s="57" customFormat="1" ht="12.75">
      <c r="A1481" s="11"/>
      <c r="B1481" s="93">
        <f>SUM(B1479:B1480)</f>
        <v>6500</v>
      </c>
      <c r="C1481" s="11" t="s">
        <v>1278</v>
      </c>
      <c r="D1481" s="11"/>
      <c r="E1481" s="11"/>
      <c r="F1481" s="319"/>
      <c r="G1481" s="18"/>
      <c r="H1481" s="55">
        <v>0</v>
      </c>
      <c r="I1481" s="56">
        <f t="shared" si="66"/>
        <v>14.444444444444445</v>
      </c>
      <c r="M1481" s="2">
        <v>450</v>
      </c>
    </row>
    <row r="1482" spans="2:13" ht="12.75">
      <c r="B1482" s="239"/>
      <c r="D1482" s="12"/>
      <c r="H1482" s="5">
        <f t="shared" si="67"/>
        <v>0</v>
      </c>
      <c r="I1482" s="22">
        <f t="shared" si="66"/>
        <v>0</v>
      </c>
      <c r="M1482" s="2">
        <v>450</v>
      </c>
    </row>
    <row r="1483" spans="2:13" ht="12.75">
      <c r="B1483" s="239"/>
      <c r="D1483" s="12"/>
      <c r="H1483" s="5">
        <f t="shared" si="67"/>
        <v>0</v>
      </c>
      <c r="I1483" s="22">
        <f t="shared" si="66"/>
        <v>0</v>
      </c>
      <c r="M1483" s="2">
        <v>450</v>
      </c>
    </row>
    <row r="1484" spans="2:13" ht="12.75">
      <c r="B1484" s="239">
        <v>5000</v>
      </c>
      <c r="C1484" s="1" t="s">
        <v>51</v>
      </c>
      <c r="D1484" s="1" t="s">
        <v>814</v>
      </c>
      <c r="E1484" s="1" t="s">
        <v>817</v>
      </c>
      <c r="F1484" s="47" t="s">
        <v>821</v>
      </c>
      <c r="G1484" s="27" t="s">
        <v>323</v>
      </c>
      <c r="H1484" s="5">
        <f t="shared" si="67"/>
        <v>-5000</v>
      </c>
      <c r="I1484" s="22">
        <f t="shared" si="66"/>
        <v>11.11111111111111</v>
      </c>
      <c r="K1484" t="s">
        <v>758</v>
      </c>
      <c r="M1484" s="2">
        <v>450</v>
      </c>
    </row>
    <row r="1485" spans="1:13" s="57" customFormat="1" ht="12.75">
      <c r="A1485" s="11"/>
      <c r="B1485" s="93">
        <f>SUM(B1484)</f>
        <v>5000</v>
      </c>
      <c r="C1485" s="11" t="s">
        <v>51</v>
      </c>
      <c r="D1485" s="11"/>
      <c r="E1485" s="11"/>
      <c r="F1485" s="319"/>
      <c r="G1485" s="18"/>
      <c r="H1485" s="55">
        <v>0</v>
      </c>
      <c r="I1485" s="56">
        <f t="shared" si="66"/>
        <v>11.11111111111111</v>
      </c>
      <c r="M1485" s="2">
        <v>450</v>
      </c>
    </row>
    <row r="1486" spans="2:13" ht="12.75">
      <c r="B1486" s="239"/>
      <c r="H1486" s="5">
        <f t="shared" si="67"/>
        <v>0</v>
      </c>
      <c r="I1486" s="22">
        <f t="shared" si="66"/>
        <v>0</v>
      </c>
      <c r="M1486" s="2">
        <v>450</v>
      </c>
    </row>
    <row r="1487" spans="2:13" ht="12.75">
      <c r="B1487" s="239"/>
      <c r="H1487" s="5">
        <f t="shared" si="67"/>
        <v>0</v>
      </c>
      <c r="I1487" s="22">
        <f t="shared" si="66"/>
        <v>0</v>
      </c>
      <c r="M1487" s="2">
        <v>450</v>
      </c>
    </row>
    <row r="1488" spans="2:13" ht="12.75">
      <c r="B1488" s="239">
        <v>2000</v>
      </c>
      <c r="C1488" s="1" t="s">
        <v>675</v>
      </c>
      <c r="D1488" s="1" t="s">
        <v>814</v>
      </c>
      <c r="E1488" s="1" t="s">
        <v>817</v>
      </c>
      <c r="F1488" s="47" t="s">
        <v>822</v>
      </c>
      <c r="G1488" s="27" t="s">
        <v>323</v>
      </c>
      <c r="H1488" s="5">
        <f t="shared" si="67"/>
        <v>-2000</v>
      </c>
      <c r="I1488" s="22">
        <f t="shared" si="66"/>
        <v>4.444444444444445</v>
      </c>
      <c r="K1488" t="s">
        <v>758</v>
      </c>
      <c r="M1488" s="2">
        <v>450</v>
      </c>
    </row>
    <row r="1489" spans="2:13" ht="12.75">
      <c r="B1489" s="239">
        <v>2000</v>
      </c>
      <c r="C1489" s="1" t="s">
        <v>675</v>
      </c>
      <c r="D1489" s="1" t="s">
        <v>814</v>
      </c>
      <c r="E1489" s="1" t="s">
        <v>817</v>
      </c>
      <c r="F1489" s="47" t="s">
        <v>822</v>
      </c>
      <c r="G1489" s="27" t="s">
        <v>318</v>
      </c>
      <c r="H1489" s="5">
        <f t="shared" si="67"/>
        <v>-4000</v>
      </c>
      <c r="I1489" s="22">
        <f t="shared" si="66"/>
        <v>4.444444444444445</v>
      </c>
      <c r="K1489" t="s">
        <v>758</v>
      </c>
      <c r="M1489" s="2">
        <v>450</v>
      </c>
    </row>
    <row r="1490" spans="1:13" s="57" customFormat="1" ht="12.75">
      <c r="A1490" s="11"/>
      <c r="B1490" s="93">
        <f>SUM(B1488:B1489)</f>
        <v>4000</v>
      </c>
      <c r="C1490" s="11" t="s">
        <v>675</v>
      </c>
      <c r="D1490" s="11"/>
      <c r="E1490" s="11"/>
      <c r="F1490" s="319"/>
      <c r="G1490" s="18"/>
      <c r="H1490" s="55">
        <v>0</v>
      </c>
      <c r="I1490" s="56">
        <f t="shared" si="66"/>
        <v>8.88888888888889</v>
      </c>
      <c r="M1490" s="2">
        <v>450</v>
      </c>
    </row>
    <row r="1491" spans="2:13" ht="12.75">
      <c r="B1491" s="239"/>
      <c r="H1491" s="5">
        <v>0</v>
      </c>
      <c r="I1491" s="22">
        <f t="shared" si="66"/>
        <v>0</v>
      </c>
      <c r="M1491" s="2">
        <v>450</v>
      </c>
    </row>
    <row r="1492" spans="2:13" ht="12.75">
      <c r="B1492" s="239"/>
      <c r="H1492" s="5">
        <f t="shared" si="67"/>
        <v>0</v>
      </c>
      <c r="I1492" s="22">
        <f t="shared" si="66"/>
        <v>0</v>
      </c>
      <c r="M1492" s="2">
        <v>450</v>
      </c>
    </row>
    <row r="1493" spans="2:13" ht="12.75">
      <c r="B1493" s="239"/>
      <c r="H1493" s="5">
        <f t="shared" si="67"/>
        <v>0</v>
      </c>
      <c r="I1493" s="22">
        <f aca="true" t="shared" si="68" ref="I1493:I1556">+B1493/M1493</f>
        <v>0</v>
      </c>
      <c r="M1493" s="2">
        <v>450</v>
      </c>
    </row>
    <row r="1494" spans="2:13" ht="12.75">
      <c r="B1494" s="92">
        <v>1000</v>
      </c>
      <c r="C1494" s="12" t="s">
        <v>48</v>
      </c>
      <c r="D1494" s="12" t="s">
        <v>814</v>
      </c>
      <c r="E1494" s="12" t="s">
        <v>235</v>
      </c>
      <c r="F1494" s="47" t="s">
        <v>824</v>
      </c>
      <c r="G1494" s="29" t="s">
        <v>368</v>
      </c>
      <c r="H1494" s="5">
        <f t="shared" si="67"/>
        <v>-1000</v>
      </c>
      <c r="I1494" s="22">
        <f t="shared" si="68"/>
        <v>2.2222222222222223</v>
      </c>
      <c r="K1494" t="s">
        <v>784</v>
      </c>
      <c r="M1494" s="2">
        <v>450</v>
      </c>
    </row>
    <row r="1495" spans="1:13" ht="12.75">
      <c r="A1495" s="12"/>
      <c r="B1495" s="92">
        <v>1000</v>
      </c>
      <c r="C1495" s="12" t="s">
        <v>48</v>
      </c>
      <c r="D1495" s="12" t="s">
        <v>814</v>
      </c>
      <c r="E1495" s="12" t="s">
        <v>235</v>
      </c>
      <c r="F1495" s="47" t="s">
        <v>824</v>
      </c>
      <c r="G1495" s="29" t="s">
        <v>50</v>
      </c>
      <c r="H1495" s="5">
        <f t="shared" si="67"/>
        <v>-2000</v>
      </c>
      <c r="I1495" s="22">
        <f t="shared" si="68"/>
        <v>2.2222222222222223</v>
      </c>
      <c r="J1495" s="15"/>
      <c r="K1495" t="s">
        <v>784</v>
      </c>
      <c r="L1495" s="15"/>
      <c r="M1495" s="2">
        <v>450</v>
      </c>
    </row>
    <row r="1496" spans="2:13" ht="12.75">
      <c r="B1496" s="239">
        <v>1200</v>
      </c>
      <c r="C1496" s="12" t="s">
        <v>48</v>
      </c>
      <c r="D1496" s="12" t="s">
        <v>814</v>
      </c>
      <c r="E1496" s="1" t="s">
        <v>235</v>
      </c>
      <c r="F1496" s="47" t="s">
        <v>824</v>
      </c>
      <c r="G1496" s="27" t="s">
        <v>32</v>
      </c>
      <c r="H1496" s="5">
        <f t="shared" si="67"/>
        <v>-3200</v>
      </c>
      <c r="I1496" s="22">
        <f t="shared" si="68"/>
        <v>2.6666666666666665</v>
      </c>
      <c r="K1496" t="s">
        <v>784</v>
      </c>
      <c r="M1496" s="2">
        <v>450</v>
      </c>
    </row>
    <row r="1497" spans="2:13" ht="12.75">
      <c r="B1497" s="239">
        <v>1200</v>
      </c>
      <c r="C1497" s="1" t="s">
        <v>48</v>
      </c>
      <c r="D1497" s="12" t="s">
        <v>814</v>
      </c>
      <c r="E1497" s="1" t="s">
        <v>235</v>
      </c>
      <c r="F1497" s="47" t="s">
        <v>824</v>
      </c>
      <c r="G1497" s="27" t="s">
        <v>34</v>
      </c>
      <c r="H1497" s="5">
        <f t="shared" si="67"/>
        <v>-4400</v>
      </c>
      <c r="I1497" s="22">
        <f t="shared" si="68"/>
        <v>2.6666666666666665</v>
      </c>
      <c r="K1497" t="s">
        <v>784</v>
      </c>
      <c r="M1497" s="2">
        <v>450</v>
      </c>
    </row>
    <row r="1498" spans="2:13" ht="12.75">
      <c r="B1498" s="239">
        <v>1000</v>
      </c>
      <c r="C1498" s="1" t="s">
        <v>48</v>
      </c>
      <c r="D1498" s="12" t="s">
        <v>814</v>
      </c>
      <c r="E1498" s="1" t="s">
        <v>235</v>
      </c>
      <c r="F1498" s="47" t="s">
        <v>824</v>
      </c>
      <c r="G1498" s="27" t="s">
        <v>36</v>
      </c>
      <c r="H1498" s="5">
        <f t="shared" si="67"/>
        <v>-5400</v>
      </c>
      <c r="I1498" s="22">
        <f t="shared" si="68"/>
        <v>2.2222222222222223</v>
      </c>
      <c r="K1498" t="s">
        <v>784</v>
      </c>
      <c r="M1498" s="2">
        <v>450</v>
      </c>
    </row>
    <row r="1499" spans="2:13" ht="12.75">
      <c r="B1499" s="239">
        <v>1000</v>
      </c>
      <c r="C1499" s="60" t="s">
        <v>48</v>
      </c>
      <c r="D1499" s="12" t="s">
        <v>814</v>
      </c>
      <c r="E1499" s="60" t="s">
        <v>235</v>
      </c>
      <c r="F1499" s="47" t="s">
        <v>824</v>
      </c>
      <c r="G1499" s="27" t="s">
        <v>337</v>
      </c>
      <c r="H1499" s="5">
        <f t="shared" si="67"/>
        <v>-6400</v>
      </c>
      <c r="I1499" s="22">
        <f t="shared" si="68"/>
        <v>2.2222222222222223</v>
      </c>
      <c r="J1499" s="59"/>
      <c r="K1499" t="s">
        <v>784</v>
      </c>
      <c r="L1499" s="59"/>
      <c r="M1499" s="2">
        <v>450</v>
      </c>
    </row>
    <row r="1500" spans="2:13" ht="12.75">
      <c r="B1500" s="239">
        <v>1700</v>
      </c>
      <c r="C1500" s="1" t="s">
        <v>48</v>
      </c>
      <c r="D1500" s="12" t="s">
        <v>814</v>
      </c>
      <c r="E1500" s="1" t="s">
        <v>235</v>
      </c>
      <c r="F1500" s="47" t="s">
        <v>824</v>
      </c>
      <c r="G1500" s="27" t="s">
        <v>79</v>
      </c>
      <c r="H1500" s="5">
        <f t="shared" si="67"/>
        <v>-8100</v>
      </c>
      <c r="I1500" s="22">
        <f t="shared" si="68"/>
        <v>3.7777777777777777</v>
      </c>
      <c r="K1500" t="s">
        <v>784</v>
      </c>
      <c r="M1500" s="2">
        <v>450</v>
      </c>
    </row>
    <row r="1501" spans="2:13" ht="12.75">
      <c r="B1501" s="239">
        <v>1100</v>
      </c>
      <c r="C1501" s="1" t="s">
        <v>48</v>
      </c>
      <c r="D1501" s="12" t="s">
        <v>814</v>
      </c>
      <c r="E1501" s="1" t="s">
        <v>235</v>
      </c>
      <c r="F1501" s="47" t="s">
        <v>824</v>
      </c>
      <c r="G1501" s="27" t="s">
        <v>81</v>
      </c>
      <c r="H1501" s="5">
        <f t="shared" si="67"/>
        <v>-9200</v>
      </c>
      <c r="I1501" s="22">
        <f t="shared" si="68"/>
        <v>2.4444444444444446</v>
      </c>
      <c r="K1501" t="s">
        <v>784</v>
      </c>
      <c r="M1501" s="2">
        <v>450</v>
      </c>
    </row>
    <row r="1502" spans="2:13" ht="12.75">
      <c r="B1502" s="239">
        <v>1300</v>
      </c>
      <c r="C1502" s="1" t="s">
        <v>48</v>
      </c>
      <c r="D1502" s="12" t="s">
        <v>814</v>
      </c>
      <c r="E1502" s="1" t="s">
        <v>235</v>
      </c>
      <c r="F1502" s="47" t="s">
        <v>824</v>
      </c>
      <c r="G1502" s="27" t="s">
        <v>83</v>
      </c>
      <c r="H1502" s="5">
        <f t="shared" si="67"/>
        <v>-10500</v>
      </c>
      <c r="I1502" s="22">
        <f t="shared" si="68"/>
        <v>2.888888888888889</v>
      </c>
      <c r="K1502" t="s">
        <v>784</v>
      </c>
      <c r="M1502" s="2">
        <v>450</v>
      </c>
    </row>
    <row r="1503" spans="2:13" ht="12.75">
      <c r="B1503" s="239">
        <v>1200</v>
      </c>
      <c r="C1503" s="1" t="s">
        <v>48</v>
      </c>
      <c r="D1503" s="12" t="s">
        <v>814</v>
      </c>
      <c r="E1503" s="1" t="s">
        <v>235</v>
      </c>
      <c r="F1503" s="47" t="s">
        <v>824</v>
      </c>
      <c r="G1503" s="27" t="s">
        <v>160</v>
      </c>
      <c r="H1503" s="5">
        <f t="shared" si="67"/>
        <v>-11700</v>
      </c>
      <c r="I1503" s="22">
        <f t="shared" si="68"/>
        <v>2.6666666666666665</v>
      </c>
      <c r="K1503" t="s">
        <v>784</v>
      </c>
      <c r="M1503" s="2">
        <v>450</v>
      </c>
    </row>
    <row r="1504" spans="2:13" ht="12.75">
      <c r="B1504" s="239">
        <v>1000</v>
      </c>
      <c r="C1504" s="1" t="s">
        <v>48</v>
      </c>
      <c r="D1504" s="12" t="s">
        <v>814</v>
      </c>
      <c r="E1504" s="1" t="s">
        <v>235</v>
      </c>
      <c r="F1504" s="47" t="s">
        <v>824</v>
      </c>
      <c r="G1504" s="27" t="s">
        <v>115</v>
      </c>
      <c r="H1504" s="5">
        <f t="shared" si="67"/>
        <v>-12700</v>
      </c>
      <c r="I1504" s="22">
        <f t="shared" si="68"/>
        <v>2.2222222222222223</v>
      </c>
      <c r="K1504" t="s">
        <v>784</v>
      </c>
      <c r="M1504" s="2">
        <v>450</v>
      </c>
    </row>
    <row r="1505" spans="2:13" ht="12.75">
      <c r="B1505" s="239">
        <v>1100</v>
      </c>
      <c r="C1505" s="1" t="s">
        <v>48</v>
      </c>
      <c r="D1505" s="12" t="s">
        <v>814</v>
      </c>
      <c r="E1505" s="1" t="s">
        <v>235</v>
      </c>
      <c r="F1505" s="47" t="s">
        <v>824</v>
      </c>
      <c r="G1505" s="27" t="s">
        <v>117</v>
      </c>
      <c r="H1505" s="5">
        <f t="shared" si="67"/>
        <v>-13800</v>
      </c>
      <c r="I1505" s="22">
        <f t="shared" si="68"/>
        <v>2.4444444444444446</v>
      </c>
      <c r="K1505" t="s">
        <v>784</v>
      </c>
      <c r="M1505" s="2">
        <v>450</v>
      </c>
    </row>
    <row r="1506" spans="2:13" ht="12.75">
      <c r="B1506" s="239">
        <v>1500</v>
      </c>
      <c r="C1506" s="1" t="s">
        <v>48</v>
      </c>
      <c r="D1506" s="1" t="s">
        <v>814</v>
      </c>
      <c r="E1506" s="1" t="s">
        <v>235</v>
      </c>
      <c r="F1506" s="47" t="s">
        <v>824</v>
      </c>
      <c r="G1506" s="27" t="s">
        <v>119</v>
      </c>
      <c r="H1506" s="5">
        <f t="shared" si="67"/>
        <v>-15300</v>
      </c>
      <c r="I1506" s="22">
        <f t="shared" si="68"/>
        <v>3.3333333333333335</v>
      </c>
      <c r="K1506" t="s">
        <v>784</v>
      </c>
      <c r="M1506" s="2">
        <v>450</v>
      </c>
    </row>
    <row r="1507" spans="2:13" ht="12.75">
      <c r="B1507" s="239">
        <v>1400</v>
      </c>
      <c r="C1507" s="1" t="s">
        <v>48</v>
      </c>
      <c r="D1507" s="1" t="s">
        <v>814</v>
      </c>
      <c r="E1507" s="1" t="s">
        <v>235</v>
      </c>
      <c r="F1507" s="47" t="s">
        <v>824</v>
      </c>
      <c r="G1507" s="27" t="s">
        <v>121</v>
      </c>
      <c r="H1507" s="5">
        <f t="shared" si="67"/>
        <v>-16700</v>
      </c>
      <c r="I1507" s="22">
        <f t="shared" si="68"/>
        <v>3.111111111111111</v>
      </c>
      <c r="K1507" t="s">
        <v>784</v>
      </c>
      <c r="M1507" s="2">
        <v>450</v>
      </c>
    </row>
    <row r="1508" spans="2:13" ht="12.75">
      <c r="B1508" s="239">
        <v>1200</v>
      </c>
      <c r="C1508" s="1" t="s">
        <v>48</v>
      </c>
      <c r="D1508" s="1" t="s">
        <v>814</v>
      </c>
      <c r="E1508" s="1" t="s">
        <v>235</v>
      </c>
      <c r="F1508" s="47" t="s">
        <v>824</v>
      </c>
      <c r="G1508" s="27" t="s">
        <v>123</v>
      </c>
      <c r="H1508" s="5">
        <f t="shared" si="67"/>
        <v>-17900</v>
      </c>
      <c r="I1508" s="22">
        <f t="shared" si="68"/>
        <v>2.6666666666666665</v>
      </c>
      <c r="K1508" t="s">
        <v>784</v>
      </c>
      <c r="M1508" s="2">
        <v>450</v>
      </c>
    </row>
    <row r="1509" spans="2:13" ht="12.75">
      <c r="B1509" s="239">
        <v>800</v>
      </c>
      <c r="C1509" s="1" t="s">
        <v>48</v>
      </c>
      <c r="D1509" s="1" t="s">
        <v>814</v>
      </c>
      <c r="E1509" s="1" t="s">
        <v>235</v>
      </c>
      <c r="F1509" s="47" t="s">
        <v>824</v>
      </c>
      <c r="G1509" s="27" t="s">
        <v>181</v>
      </c>
      <c r="H1509" s="5">
        <f t="shared" si="67"/>
        <v>-18700</v>
      </c>
      <c r="I1509" s="22">
        <f t="shared" si="68"/>
        <v>1.7777777777777777</v>
      </c>
      <c r="K1509" t="s">
        <v>784</v>
      </c>
      <c r="M1509" s="2">
        <v>450</v>
      </c>
    </row>
    <row r="1510" spans="2:13" ht="12.75">
      <c r="B1510" s="239">
        <v>1000</v>
      </c>
      <c r="C1510" s="1" t="s">
        <v>48</v>
      </c>
      <c r="D1510" s="1" t="s">
        <v>814</v>
      </c>
      <c r="E1510" s="1" t="s">
        <v>235</v>
      </c>
      <c r="F1510" s="47" t="s">
        <v>824</v>
      </c>
      <c r="G1510" s="27" t="s">
        <v>187</v>
      </c>
      <c r="H1510" s="5">
        <f t="shared" si="67"/>
        <v>-19700</v>
      </c>
      <c r="I1510" s="22">
        <f t="shared" si="68"/>
        <v>2.2222222222222223</v>
      </c>
      <c r="K1510" t="s">
        <v>784</v>
      </c>
      <c r="M1510" s="2">
        <v>450</v>
      </c>
    </row>
    <row r="1511" spans="2:13" ht="12.75">
      <c r="B1511" s="239">
        <v>1000</v>
      </c>
      <c r="C1511" s="1" t="s">
        <v>48</v>
      </c>
      <c r="D1511" s="1" t="s">
        <v>814</v>
      </c>
      <c r="E1511" s="1" t="s">
        <v>235</v>
      </c>
      <c r="F1511" s="47" t="s">
        <v>824</v>
      </c>
      <c r="G1511" s="27" t="s">
        <v>212</v>
      </c>
      <c r="H1511" s="5">
        <f t="shared" si="67"/>
        <v>-20700</v>
      </c>
      <c r="I1511" s="22">
        <f t="shared" si="68"/>
        <v>2.2222222222222223</v>
      </c>
      <c r="K1511" t="s">
        <v>784</v>
      </c>
      <c r="M1511" s="2">
        <v>450</v>
      </c>
    </row>
    <row r="1512" spans="2:13" ht="12.75">
      <c r="B1512" s="239">
        <v>800</v>
      </c>
      <c r="C1512" s="1" t="s">
        <v>48</v>
      </c>
      <c r="D1512" s="1" t="s">
        <v>814</v>
      </c>
      <c r="E1512" s="1" t="s">
        <v>235</v>
      </c>
      <c r="F1512" s="47" t="s">
        <v>824</v>
      </c>
      <c r="G1512" s="27" t="s">
        <v>214</v>
      </c>
      <c r="H1512" s="5">
        <f t="shared" si="67"/>
        <v>-21500</v>
      </c>
      <c r="I1512" s="22">
        <f t="shared" si="68"/>
        <v>1.7777777777777777</v>
      </c>
      <c r="K1512" t="s">
        <v>784</v>
      </c>
      <c r="M1512" s="2">
        <v>450</v>
      </c>
    </row>
    <row r="1513" spans="2:13" ht="12.75">
      <c r="B1513" s="239">
        <v>1000</v>
      </c>
      <c r="C1513" s="1" t="s">
        <v>48</v>
      </c>
      <c r="D1513" s="1" t="s">
        <v>814</v>
      </c>
      <c r="E1513" s="1" t="s">
        <v>235</v>
      </c>
      <c r="F1513" s="47" t="s">
        <v>824</v>
      </c>
      <c r="G1513" s="27" t="s">
        <v>323</v>
      </c>
      <c r="H1513" s="5">
        <f t="shared" si="67"/>
        <v>-22500</v>
      </c>
      <c r="I1513" s="22">
        <f t="shared" si="68"/>
        <v>2.2222222222222223</v>
      </c>
      <c r="K1513" t="s">
        <v>784</v>
      </c>
      <c r="M1513" s="2">
        <v>450</v>
      </c>
    </row>
    <row r="1514" spans="2:13" ht="12.75">
      <c r="B1514" s="239">
        <v>1500</v>
      </c>
      <c r="C1514" s="1" t="s">
        <v>48</v>
      </c>
      <c r="D1514" s="1" t="s">
        <v>814</v>
      </c>
      <c r="E1514" s="1" t="s">
        <v>235</v>
      </c>
      <c r="F1514" s="47" t="s">
        <v>824</v>
      </c>
      <c r="G1514" s="27" t="s">
        <v>318</v>
      </c>
      <c r="H1514" s="5">
        <f t="shared" si="67"/>
        <v>-24000</v>
      </c>
      <c r="I1514" s="22">
        <f t="shared" si="68"/>
        <v>3.3333333333333335</v>
      </c>
      <c r="K1514" t="s">
        <v>784</v>
      </c>
      <c r="M1514" s="2">
        <v>450</v>
      </c>
    </row>
    <row r="1515" spans="2:13" ht="12.75">
      <c r="B1515" s="239">
        <v>1000</v>
      </c>
      <c r="C1515" s="1" t="s">
        <v>48</v>
      </c>
      <c r="D1515" s="1" t="s">
        <v>814</v>
      </c>
      <c r="E1515" s="1" t="s">
        <v>235</v>
      </c>
      <c r="F1515" s="47" t="s">
        <v>824</v>
      </c>
      <c r="G1515" s="27" t="s">
        <v>320</v>
      </c>
      <c r="H1515" s="5">
        <f t="shared" si="67"/>
        <v>-25000</v>
      </c>
      <c r="I1515" s="22">
        <f t="shared" si="68"/>
        <v>2.2222222222222223</v>
      </c>
      <c r="K1515" t="s">
        <v>784</v>
      </c>
      <c r="M1515" s="2">
        <v>450</v>
      </c>
    </row>
    <row r="1516" spans="2:13" ht="12.75">
      <c r="B1516" s="92">
        <v>1300</v>
      </c>
      <c r="C1516" s="12" t="s">
        <v>48</v>
      </c>
      <c r="D1516" s="12" t="s">
        <v>814</v>
      </c>
      <c r="E1516" s="12" t="s">
        <v>235</v>
      </c>
      <c r="F1516" s="47" t="s">
        <v>822</v>
      </c>
      <c r="G1516" s="29" t="s">
        <v>368</v>
      </c>
      <c r="H1516" s="5">
        <f t="shared" si="67"/>
        <v>-26300</v>
      </c>
      <c r="I1516" s="22">
        <f t="shared" si="68"/>
        <v>2.888888888888889</v>
      </c>
      <c r="K1516" t="s">
        <v>758</v>
      </c>
      <c r="M1516" s="2">
        <v>450</v>
      </c>
    </row>
    <row r="1517" spans="2:13" ht="12.75">
      <c r="B1517" s="239">
        <v>1500</v>
      </c>
      <c r="C1517" s="12" t="s">
        <v>48</v>
      </c>
      <c r="D1517" s="12" t="s">
        <v>814</v>
      </c>
      <c r="E1517" s="1" t="s">
        <v>235</v>
      </c>
      <c r="F1517" s="47" t="s">
        <v>822</v>
      </c>
      <c r="G1517" s="27" t="s">
        <v>50</v>
      </c>
      <c r="H1517" s="5">
        <f t="shared" si="67"/>
        <v>-27800</v>
      </c>
      <c r="I1517" s="22">
        <f t="shared" si="68"/>
        <v>3.3333333333333335</v>
      </c>
      <c r="K1517" t="s">
        <v>758</v>
      </c>
      <c r="M1517" s="2">
        <v>450</v>
      </c>
    </row>
    <row r="1518" spans="2:13" ht="12.75">
      <c r="B1518" s="239">
        <v>1200</v>
      </c>
      <c r="C1518" s="1" t="s">
        <v>48</v>
      </c>
      <c r="D1518" s="12" t="s">
        <v>814</v>
      </c>
      <c r="E1518" s="1" t="s">
        <v>235</v>
      </c>
      <c r="F1518" s="47" t="s">
        <v>822</v>
      </c>
      <c r="G1518" s="27" t="s">
        <v>32</v>
      </c>
      <c r="H1518" s="5">
        <f aca="true" t="shared" si="69" ref="H1518:H1581">H1517-B1518</f>
        <v>-29000</v>
      </c>
      <c r="I1518" s="22">
        <f t="shared" si="68"/>
        <v>2.6666666666666665</v>
      </c>
      <c r="K1518" t="s">
        <v>758</v>
      </c>
      <c r="M1518" s="2">
        <v>450</v>
      </c>
    </row>
    <row r="1519" spans="2:13" ht="12.75">
      <c r="B1519" s="239">
        <v>1300</v>
      </c>
      <c r="C1519" s="1" t="s">
        <v>48</v>
      </c>
      <c r="D1519" s="12" t="s">
        <v>814</v>
      </c>
      <c r="E1519" s="1" t="s">
        <v>235</v>
      </c>
      <c r="F1519" s="47" t="s">
        <v>822</v>
      </c>
      <c r="G1519" s="27" t="s">
        <v>34</v>
      </c>
      <c r="H1519" s="5">
        <f t="shared" si="69"/>
        <v>-30300</v>
      </c>
      <c r="I1519" s="22">
        <f t="shared" si="68"/>
        <v>2.888888888888889</v>
      </c>
      <c r="K1519" t="s">
        <v>758</v>
      </c>
      <c r="M1519" s="2">
        <v>450</v>
      </c>
    </row>
    <row r="1520" spans="2:13" ht="12.75">
      <c r="B1520" s="239">
        <v>1200</v>
      </c>
      <c r="C1520" s="1" t="s">
        <v>48</v>
      </c>
      <c r="D1520" s="12" t="s">
        <v>814</v>
      </c>
      <c r="E1520" s="1" t="s">
        <v>235</v>
      </c>
      <c r="F1520" s="47" t="s">
        <v>822</v>
      </c>
      <c r="G1520" s="27" t="s">
        <v>36</v>
      </c>
      <c r="H1520" s="5">
        <f t="shared" si="69"/>
        <v>-31500</v>
      </c>
      <c r="I1520" s="22">
        <f t="shared" si="68"/>
        <v>2.6666666666666665</v>
      </c>
      <c r="K1520" t="s">
        <v>758</v>
      </c>
      <c r="M1520" s="2">
        <v>450</v>
      </c>
    </row>
    <row r="1521" spans="2:13" ht="12.75">
      <c r="B1521" s="239">
        <v>1200</v>
      </c>
      <c r="C1521" s="1" t="s">
        <v>48</v>
      </c>
      <c r="D1521" s="12" t="s">
        <v>814</v>
      </c>
      <c r="E1521" s="1" t="s">
        <v>235</v>
      </c>
      <c r="F1521" s="47" t="s">
        <v>822</v>
      </c>
      <c r="G1521" s="27" t="s">
        <v>337</v>
      </c>
      <c r="H1521" s="5">
        <f t="shared" si="69"/>
        <v>-32700</v>
      </c>
      <c r="I1521" s="22">
        <f t="shared" si="68"/>
        <v>2.6666666666666665</v>
      </c>
      <c r="K1521" t="s">
        <v>758</v>
      </c>
      <c r="M1521" s="2">
        <v>450</v>
      </c>
    </row>
    <row r="1522" spans="2:13" ht="12.75">
      <c r="B1522" s="239">
        <v>1300</v>
      </c>
      <c r="C1522" s="12" t="s">
        <v>48</v>
      </c>
      <c r="D1522" s="12" t="s">
        <v>814</v>
      </c>
      <c r="E1522" s="1" t="s">
        <v>235</v>
      </c>
      <c r="F1522" s="47" t="s">
        <v>822</v>
      </c>
      <c r="G1522" s="27" t="s">
        <v>79</v>
      </c>
      <c r="H1522" s="5">
        <f t="shared" si="69"/>
        <v>-34000</v>
      </c>
      <c r="I1522" s="22">
        <f t="shared" si="68"/>
        <v>2.888888888888889</v>
      </c>
      <c r="K1522" t="s">
        <v>758</v>
      </c>
      <c r="M1522" s="2">
        <v>450</v>
      </c>
    </row>
    <row r="1523" spans="2:13" ht="12.75">
      <c r="B1523" s="239">
        <v>1700</v>
      </c>
      <c r="C1523" s="1" t="s">
        <v>48</v>
      </c>
      <c r="D1523" s="1" t="s">
        <v>814</v>
      </c>
      <c r="E1523" s="1" t="s">
        <v>235</v>
      </c>
      <c r="F1523" s="47" t="s">
        <v>822</v>
      </c>
      <c r="G1523" s="27" t="s">
        <v>81</v>
      </c>
      <c r="H1523" s="5">
        <f t="shared" si="69"/>
        <v>-35700</v>
      </c>
      <c r="I1523" s="22">
        <f t="shared" si="68"/>
        <v>3.7777777777777777</v>
      </c>
      <c r="K1523" t="s">
        <v>758</v>
      </c>
      <c r="M1523" s="2">
        <v>450</v>
      </c>
    </row>
    <row r="1524" spans="2:13" ht="12.75">
      <c r="B1524" s="239">
        <v>1100</v>
      </c>
      <c r="C1524" s="1" t="s">
        <v>48</v>
      </c>
      <c r="D1524" s="1" t="s">
        <v>814</v>
      </c>
      <c r="E1524" s="1" t="s">
        <v>235</v>
      </c>
      <c r="F1524" s="47" t="s">
        <v>822</v>
      </c>
      <c r="G1524" s="27" t="s">
        <v>83</v>
      </c>
      <c r="H1524" s="5">
        <f t="shared" si="69"/>
        <v>-36800</v>
      </c>
      <c r="I1524" s="22">
        <f t="shared" si="68"/>
        <v>2.4444444444444446</v>
      </c>
      <c r="K1524" t="s">
        <v>758</v>
      </c>
      <c r="M1524" s="2">
        <v>450</v>
      </c>
    </row>
    <row r="1525" spans="2:13" ht="12.75">
      <c r="B1525" s="239">
        <v>1500</v>
      </c>
      <c r="C1525" s="1" t="s">
        <v>48</v>
      </c>
      <c r="D1525" s="1" t="s">
        <v>814</v>
      </c>
      <c r="E1525" s="1" t="s">
        <v>235</v>
      </c>
      <c r="F1525" s="47" t="s">
        <v>822</v>
      </c>
      <c r="G1525" s="27" t="s">
        <v>123</v>
      </c>
      <c r="H1525" s="5">
        <f t="shared" si="69"/>
        <v>-38300</v>
      </c>
      <c r="I1525" s="22">
        <f t="shared" si="68"/>
        <v>3.3333333333333335</v>
      </c>
      <c r="K1525" t="s">
        <v>758</v>
      </c>
      <c r="M1525" s="2">
        <v>450</v>
      </c>
    </row>
    <row r="1526" spans="2:13" ht="12.75">
      <c r="B1526" s="239">
        <v>1000</v>
      </c>
      <c r="C1526" s="1" t="s">
        <v>48</v>
      </c>
      <c r="D1526" s="1" t="s">
        <v>814</v>
      </c>
      <c r="E1526" s="1" t="s">
        <v>235</v>
      </c>
      <c r="F1526" s="47" t="s">
        <v>822</v>
      </c>
      <c r="G1526" s="27" t="s">
        <v>181</v>
      </c>
      <c r="H1526" s="5">
        <f t="shared" si="69"/>
        <v>-39300</v>
      </c>
      <c r="I1526" s="22">
        <f t="shared" si="68"/>
        <v>2.2222222222222223</v>
      </c>
      <c r="K1526" t="s">
        <v>758</v>
      </c>
      <c r="M1526" s="2">
        <v>450</v>
      </c>
    </row>
    <row r="1527" spans="2:13" ht="12.75">
      <c r="B1527" s="239">
        <v>1500</v>
      </c>
      <c r="C1527" s="1" t="s">
        <v>48</v>
      </c>
      <c r="D1527" s="1" t="s">
        <v>814</v>
      </c>
      <c r="E1527" s="1" t="s">
        <v>235</v>
      </c>
      <c r="F1527" s="47" t="s">
        <v>822</v>
      </c>
      <c r="G1527" s="27" t="s">
        <v>187</v>
      </c>
      <c r="H1527" s="5">
        <f t="shared" si="69"/>
        <v>-40800</v>
      </c>
      <c r="I1527" s="22">
        <f t="shared" si="68"/>
        <v>3.3333333333333335</v>
      </c>
      <c r="K1527" t="s">
        <v>758</v>
      </c>
      <c r="M1527" s="2">
        <v>450</v>
      </c>
    </row>
    <row r="1528" spans="2:13" ht="12.75">
      <c r="B1528" s="239">
        <v>1000</v>
      </c>
      <c r="C1528" s="1" t="s">
        <v>48</v>
      </c>
      <c r="D1528" s="1" t="s">
        <v>814</v>
      </c>
      <c r="E1528" s="1" t="s">
        <v>235</v>
      </c>
      <c r="F1528" s="47" t="s">
        <v>822</v>
      </c>
      <c r="G1528" s="27" t="s">
        <v>208</v>
      </c>
      <c r="H1528" s="5">
        <f t="shared" si="69"/>
        <v>-41800</v>
      </c>
      <c r="I1528" s="22">
        <f t="shared" si="68"/>
        <v>2.2222222222222223</v>
      </c>
      <c r="K1528" t="s">
        <v>758</v>
      </c>
      <c r="M1528" s="2">
        <v>450</v>
      </c>
    </row>
    <row r="1529" spans="2:13" ht="12.75">
      <c r="B1529" s="239">
        <v>1500</v>
      </c>
      <c r="C1529" s="1" t="s">
        <v>48</v>
      </c>
      <c r="D1529" s="1" t="s">
        <v>814</v>
      </c>
      <c r="E1529" s="1" t="s">
        <v>235</v>
      </c>
      <c r="F1529" s="47" t="s">
        <v>822</v>
      </c>
      <c r="G1529" s="27" t="s">
        <v>825</v>
      </c>
      <c r="H1529" s="5">
        <f t="shared" si="69"/>
        <v>-43300</v>
      </c>
      <c r="I1529" s="22">
        <f t="shared" si="68"/>
        <v>3.3333333333333335</v>
      </c>
      <c r="K1529" t="s">
        <v>758</v>
      </c>
      <c r="M1529" s="2">
        <v>450</v>
      </c>
    </row>
    <row r="1530" spans="2:13" ht="12.75">
      <c r="B1530" s="239">
        <v>1300</v>
      </c>
      <c r="C1530" s="1" t="s">
        <v>48</v>
      </c>
      <c r="D1530" s="1" t="s">
        <v>814</v>
      </c>
      <c r="E1530" s="1" t="s">
        <v>235</v>
      </c>
      <c r="F1530" s="47" t="s">
        <v>822</v>
      </c>
      <c r="G1530" s="27" t="s">
        <v>212</v>
      </c>
      <c r="H1530" s="5">
        <f t="shared" si="69"/>
        <v>-44600</v>
      </c>
      <c r="I1530" s="22">
        <f t="shared" si="68"/>
        <v>2.888888888888889</v>
      </c>
      <c r="K1530" t="s">
        <v>758</v>
      </c>
      <c r="M1530" s="2">
        <v>450</v>
      </c>
    </row>
    <row r="1531" spans="2:13" ht="12.75">
      <c r="B1531" s="239">
        <v>1300</v>
      </c>
      <c r="C1531" s="1" t="s">
        <v>48</v>
      </c>
      <c r="D1531" s="1" t="s">
        <v>814</v>
      </c>
      <c r="E1531" s="1" t="s">
        <v>235</v>
      </c>
      <c r="F1531" s="47" t="s">
        <v>822</v>
      </c>
      <c r="G1531" s="27" t="s">
        <v>214</v>
      </c>
      <c r="H1531" s="5">
        <f t="shared" si="69"/>
        <v>-45900</v>
      </c>
      <c r="I1531" s="22">
        <f t="shared" si="68"/>
        <v>2.888888888888889</v>
      </c>
      <c r="K1531" t="s">
        <v>758</v>
      </c>
      <c r="M1531" s="2">
        <v>450</v>
      </c>
    </row>
    <row r="1532" spans="2:13" ht="12.75">
      <c r="B1532" s="239">
        <v>1400</v>
      </c>
      <c r="C1532" s="1" t="s">
        <v>48</v>
      </c>
      <c r="D1532" s="1" t="s">
        <v>814</v>
      </c>
      <c r="E1532" s="1" t="s">
        <v>235</v>
      </c>
      <c r="F1532" s="47" t="s">
        <v>822</v>
      </c>
      <c r="G1532" s="27" t="s">
        <v>826</v>
      </c>
      <c r="H1532" s="5">
        <f t="shared" si="69"/>
        <v>-47300</v>
      </c>
      <c r="I1532" s="22">
        <f t="shared" si="68"/>
        <v>3.111111111111111</v>
      </c>
      <c r="K1532" t="s">
        <v>758</v>
      </c>
      <c r="M1532" s="2">
        <v>450</v>
      </c>
    </row>
    <row r="1533" spans="2:13" ht="12.75">
      <c r="B1533" s="239">
        <v>1300</v>
      </c>
      <c r="C1533" s="1" t="s">
        <v>48</v>
      </c>
      <c r="D1533" s="1" t="s">
        <v>814</v>
      </c>
      <c r="E1533" s="1" t="s">
        <v>235</v>
      </c>
      <c r="F1533" s="47" t="s">
        <v>822</v>
      </c>
      <c r="G1533" s="27" t="s">
        <v>320</v>
      </c>
      <c r="H1533" s="5">
        <f t="shared" si="69"/>
        <v>-48600</v>
      </c>
      <c r="I1533" s="22">
        <f t="shared" si="68"/>
        <v>2.888888888888889</v>
      </c>
      <c r="K1533" t="s">
        <v>758</v>
      </c>
      <c r="M1533" s="2">
        <v>450</v>
      </c>
    </row>
    <row r="1534" spans="1:13" ht="12.75">
      <c r="A1534" s="12"/>
      <c r="B1534" s="92">
        <v>700</v>
      </c>
      <c r="C1534" s="12" t="s">
        <v>48</v>
      </c>
      <c r="D1534" s="12" t="s">
        <v>814</v>
      </c>
      <c r="E1534" s="12" t="s">
        <v>235</v>
      </c>
      <c r="F1534" s="47" t="s">
        <v>822</v>
      </c>
      <c r="G1534" s="29" t="s">
        <v>368</v>
      </c>
      <c r="H1534" s="5">
        <f t="shared" si="69"/>
        <v>-49300</v>
      </c>
      <c r="I1534" s="22">
        <f t="shared" si="68"/>
        <v>1.5555555555555556</v>
      </c>
      <c r="J1534" s="15"/>
      <c r="K1534" t="s">
        <v>758</v>
      </c>
      <c r="L1534" s="15"/>
      <c r="M1534" s="2">
        <v>450</v>
      </c>
    </row>
    <row r="1535" spans="2:13" ht="12.75">
      <c r="B1535" s="239">
        <v>700</v>
      </c>
      <c r="C1535" s="1" t="s">
        <v>48</v>
      </c>
      <c r="D1535" s="12" t="s">
        <v>814</v>
      </c>
      <c r="E1535" s="1" t="s">
        <v>235</v>
      </c>
      <c r="F1535" s="47" t="s">
        <v>822</v>
      </c>
      <c r="G1535" s="27" t="s">
        <v>50</v>
      </c>
      <c r="H1535" s="5">
        <f t="shared" si="69"/>
        <v>-50000</v>
      </c>
      <c r="I1535" s="22">
        <f t="shared" si="68"/>
        <v>1.5555555555555556</v>
      </c>
      <c r="K1535" t="s">
        <v>758</v>
      </c>
      <c r="M1535" s="2">
        <v>450</v>
      </c>
    </row>
    <row r="1536" spans="2:13" ht="12.75">
      <c r="B1536" s="239">
        <v>700</v>
      </c>
      <c r="C1536" s="1" t="s">
        <v>48</v>
      </c>
      <c r="D1536" s="12" t="s">
        <v>814</v>
      </c>
      <c r="E1536" s="1" t="s">
        <v>235</v>
      </c>
      <c r="F1536" s="47" t="s">
        <v>822</v>
      </c>
      <c r="G1536" s="27" t="s">
        <v>32</v>
      </c>
      <c r="H1536" s="5">
        <f t="shared" si="69"/>
        <v>-50700</v>
      </c>
      <c r="I1536" s="22">
        <f t="shared" si="68"/>
        <v>1.5555555555555556</v>
      </c>
      <c r="K1536" t="s">
        <v>758</v>
      </c>
      <c r="M1536" s="2">
        <v>450</v>
      </c>
    </row>
    <row r="1537" spans="2:13" ht="12.75">
      <c r="B1537" s="239">
        <v>1000</v>
      </c>
      <c r="C1537" s="1" t="s">
        <v>48</v>
      </c>
      <c r="D1537" s="12" t="s">
        <v>814</v>
      </c>
      <c r="E1537" s="1" t="s">
        <v>235</v>
      </c>
      <c r="F1537" s="47" t="s">
        <v>822</v>
      </c>
      <c r="G1537" s="27" t="s">
        <v>34</v>
      </c>
      <c r="H1537" s="5">
        <f t="shared" si="69"/>
        <v>-51700</v>
      </c>
      <c r="I1537" s="22">
        <f t="shared" si="68"/>
        <v>2.2222222222222223</v>
      </c>
      <c r="K1537" t="s">
        <v>758</v>
      </c>
      <c r="M1537" s="2">
        <v>450</v>
      </c>
    </row>
    <row r="1538" spans="2:13" ht="12.75">
      <c r="B1538" s="239">
        <v>700</v>
      </c>
      <c r="C1538" s="1" t="s">
        <v>48</v>
      </c>
      <c r="D1538" s="12" t="s">
        <v>814</v>
      </c>
      <c r="E1538" s="1" t="s">
        <v>235</v>
      </c>
      <c r="F1538" s="47" t="s">
        <v>822</v>
      </c>
      <c r="G1538" s="27" t="s">
        <v>36</v>
      </c>
      <c r="H1538" s="5">
        <f t="shared" si="69"/>
        <v>-52400</v>
      </c>
      <c r="I1538" s="22">
        <f t="shared" si="68"/>
        <v>1.5555555555555556</v>
      </c>
      <c r="K1538" t="s">
        <v>758</v>
      </c>
      <c r="M1538" s="2">
        <v>450</v>
      </c>
    </row>
    <row r="1539" spans="2:13" ht="12.75">
      <c r="B1539" s="239">
        <v>700</v>
      </c>
      <c r="C1539" s="1" t="s">
        <v>48</v>
      </c>
      <c r="D1539" s="12" t="s">
        <v>814</v>
      </c>
      <c r="E1539" s="1" t="s">
        <v>235</v>
      </c>
      <c r="F1539" s="47" t="s">
        <v>822</v>
      </c>
      <c r="G1539" s="27" t="s">
        <v>337</v>
      </c>
      <c r="H1539" s="5">
        <f t="shared" si="69"/>
        <v>-53100</v>
      </c>
      <c r="I1539" s="22">
        <f t="shared" si="68"/>
        <v>1.5555555555555556</v>
      </c>
      <c r="K1539" t="s">
        <v>758</v>
      </c>
      <c r="M1539" s="2">
        <v>450</v>
      </c>
    </row>
    <row r="1540" spans="2:13" ht="12.75">
      <c r="B1540" s="239">
        <v>1300</v>
      </c>
      <c r="C1540" s="1" t="s">
        <v>48</v>
      </c>
      <c r="D1540" s="1" t="s">
        <v>814</v>
      </c>
      <c r="E1540" s="1" t="s">
        <v>235</v>
      </c>
      <c r="F1540" s="47" t="s">
        <v>822</v>
      </c>
      <c r="G1540" s="27" t="s">
        <v>79</v>
      </c>
      <c r="H1540" s="5">
        <f t="shared" si="69"/>
        <v>-54400</v>
      </c>
      <c r="I1540" s="22">
        <f t="shared" si="68"/>
        <v>2.888888888888889</v>
      </c>
      <c r="K1540" t="s">
        <v>758</v>
      </c>
      <c r="M1540" s="2">
        <v>450</v>
      </c>
    </row>
    <row r="1541" spans="2:13" ht="12.75">
      <c r="B1541" s="239">
        <v>1000</v>
      </c>
      <c r="C1541" s="1" t="s">
        <v>48</v>
      </c>
      <c r="D1541" s="1" t="s">
        <v>814</v>
      </c>
      <c r="E1541" s="1" t="s">
        <v>235</v>
      </c>
      <c r="F1541" s="47" t="s">
        <v>822</v>
      </c>
      <c r="G1541" s="27" t="s">
        <v>81</v>
      </c>
      <c r="H1541" s="5">
        <f t="shared" si="69"/>
        <v>-55400</v>
      </c>
      <c r="I1541" s="22">
        <f t="shared" si="68"/>
        <v>2.2222222222222223</v>
      </c>
      <c r="K1541" t="s">
        <v>758</v>
      </c>
      <c r="M1541" s="2">
        <v>450</v>
      </c>
    </row>
    <row r="1542" spans="2:13" ht="12.75">
      <c r="B1542" s="239">
        <v>800</v>
      </c>
      <c r="C1542" s="1" t="s">
        <v>48</v>
      </c>
      <c r="D1542" s="1" t="s">
        <v>814</v>
      </c>
      <c r="E1542" s="1" t="s">
        <v>235</v>
      </c>
      <c r="F1542" s="47" t="s">
        <v>822</v>
      </c>
      <c r="G1542" s="27" t="s">
        <v>83</v>
      </c>
      <c r="H1542" s="5">
        <f t="shared" si="69"/>
        <v>-56200</v>
      </c>
      <c r="I1542" s="22">
        <f t="shared" si="68"/>
        <v>1.7777777777777777</v>
      </c>
      <c r="K1542" t="s">
        <v>758</v>
      </c>
      <c r="M1542" s="2">
        <v>450</v>
      </c>
    </row>
    <row r="1543" spans="2:13" ht="12.75">
      <c r="B1543" s="239">
        <v>800</v>
      </c>
      <c r="C1543" s="1" t="s">
        <v>48</v>
      </c>
      <c r="D1543" s="1" t="s">
        <v>814</v>
      </c>
      <c r="E1543" s="1" t="s">
        <v>235</v>
      </c>
      <c r="F1543" s="47" t="s">
        <v>822</v>
      </c>
      <c r="G1543" s="27" t="s">
        <v>85</v>
      </c>
      <c r="H1543" s="5">
        <f t="shared" si="69"/>
        <v>-57000</v>
      </c>
      <c r="I1543" s="22">
        <f t="shared" si="68"/>
        <v>1.7777777777777777</v>
      </c>
      <c r="K1543" t="s">
        <v>758</v>
      </c>
      <c r="M1543" s="2">
        <v>450</v>
      </c>
    </row>
    <row r="1544" spans="2:13" ht="12.75">
      <c r="B1544" s="239">
        <v>700</v>
      </c>
      <c r="C1544" s="1" t="s">
        <v>48</v>
      </c>
      <c r="D1544" s="1" t="s">
        <v>814</v>
      </c>
      <c r="E1544" s="1" t="s">
        <v>235</v>
      </c>
      <c r="F1544" s="47" t="s">
        <v>822</v>
      </c>
      <c r="G1544" s="27" t="s">
        <v>87</v>
      </c>
      <c r="H1544" s="5">
        <f t="shared" si="69"/>
        <v>-57700</v>
      </c>
      <c r="I1544" s="22">
        <f t="shared" si="68"/>
        <v>1.5555555555555556</v>
      </c>
      <c r="K1544" t="s">
        <v>758</v>
      </c>
      <c r="M1544" s="2">
        <v>450</v>
      </c>
    </row>
    <row r="1545" spans="2:13" ht="12.75">
      <c r="B1545" s="239">
        <v>1100</v>
      </c>
      <c r="C1545" s="1" t="s">
        <v>48</v>
      </c>
      <c r="D1545" s="1" t="s">
        <v>814</v>
      </c>
      <c r="E1545" s="1" t="s">
        <v>235</v>
      </c>
      <c r="F1545" s="47" t="s">
        <v>822</v>
      </c>
      <c r="G1545" s="27" t="s">
        <v>115</v>
      </c>
      <c r="H1545" s="5">
        <f t="shared" si="69"/>
        <v>-58800</v>
      </c>
      <c r="I1545" s="22">
        <f t="shared" si="68"/>
        <v>2.4444444444444446</v>
      </c>
      <c r="K1545" t="s">
        <v>758</v>
      </c>
      <c r="M1545" s="2">
        <v>450</v>
      </c>
    </row>
    <row r="1546" spans="2:13" ht="12.75">
      <c r="B1546" s="239">
        <v>1000</v>
      </c>
      <c r="C1546" s="1" t="s">
        <v>48</v>
      </c>
      <c r="D1546" s="1" t="s">
        <v>814</v>
      </c>
      <c r="E1546" s="1" t="s">
        <v>235</v>
      </c>
      <c r="F1546" s="47" t="s">
        <v>822</v>
      </c>
      <c r="G1546" s="27" t="s">
        <v>117</v>
      </c>
      <c r="H1546" s="5">
        <f t="shared" si="69"/>
        <v>-59800</v>
      </c>
      <c r="I1546" s="22">
        <f t="shared" si="68"/>
        <v>2.2222222222222223</v>
      </c>
      <c r="K1546" t="s">
        <v>758</v>
      </c>
      <c r="M1546" s="2">
        <v>450</v>
      </c>
    </row>
    <row r="1547" spans="2:13" ht="12.75">
      <c r="B1547" s="239">
        <v>1800</v>
      </c>
      <c r="C1547" s="1" t="s">
        <v>48</v>
      </c>
      <c r="D1547" s="1" t="s">
        <v>814</v>
      </c>
      <c r="E1547" s="1" t="s">
        <v>235</v>
      </c>
      <c r="F1547" s="47" t="s">
        <v>822</v>
      </c>
      <c r="G1547" s="27" t="s">
        <v>119</v>
      </c>
      <c r="H1547" s="5">
        <f t="shared" si="69"/>
        <v>-61600</v>
      </c>
      <c r="I1547" s="22">
        <f t="shared" si="68"/>
        <v>4</v>
      </c>
      <c r="K1547" t="s">
        <v>758</v>
      </c>
      <c r="M1547" s="2">
        <v>450</v>
      </c>
    </row>
    <row r="1548" spans="2:13" ht="12.75">
      <c r="B1548" s="92">
        <v>2250</v>
      </c>
      <c r="C1548" s="12" t="s">
        <v>48</v>
      </c>
      <c r="D1548" s="1" t="s">
        <v>814</v>
      </c>
      <c r="E1548" s="1" t="s">
        <v>235</v>
      </c>
      <c r="F1548" s="47" t="s">
        <v>822</v>
      </c>
      <c r="G1548" s="27" t="s">
        <v>121</v>
      </c>
      <c r="H1548" s="5">
        <f t="shared" si="69"/>
        <v>-63850</v>
      </c>
      <c r="I1548" s="22">
        <f t="shared" si="68"/>
        <v>5</v>
      </c>
      <c r="K1548" t="s">
        <v>758</v>
      </c>
      <c r="M1548" s="2">
        <v>450</v>
      </c>
    </row>
    <row r="1549" spans="2:13" ht="12.75">
      <c r="B1549" s="239">
        <v>1000</v>
      </c>
      <c r="C1549" s="1" t="s">
        <v>48</v>
      </c>
      <c r="D1549" s="1" t="s">
        <v>814</v>
      </c>
      <c r="E1549" s="1" t="s">
        <v>235</v>
      </c>
      <c r="F1549" s="47" t="s">
        <v>822</v>
      </c>
      <c r="G1549" s="27" t="s">
        <v>123</v>
      </c>
      <c r="H1549" s="5">
        <f t="shared" si="69"/>
        <v>-64850</v>
      </c>
      <c r="I1549" s="22">
        <f t="shared" si="68"/>
        <v>2.2222222222222223</v>
      </c>
      <c r="K1549" t="s">
        <v>758</v>
      </c>
      <c r="M1549" s="2">
        <v>450</v>
      </c>
    </row>
    <row r="1550" spans="2:13" ht="12.75">
      <c r="B1550" s="239">
        <v>500</v>
      </c>
      <c r="C1550" s="1" t="s">
        <v>48</v>
      </c>
      <c r="D1550" s="1" t="s">
        <v>814</v>
      </c>
      <c r="E1550" s="1" t="s">
        <v>235</v>
      </c>
      <c r="F1550" s="47" t="s">
        <v>822</v>
      </c>
      <c r="G1550" s="27" t="s">
        <v>181</v>
      </c>
      <c r="H1550" s="5">
        <f t="shared" si="69"/>
        <v>-65350</v>
      </c>
      <c r="I1550" s="22">
        <f t="shared" si="68"/>
        <v>1.1111111111111112</v>
      </c>
      <c r="K1550" t="s">
        <v>758</v>
      </c>
      <c r="M1550" s="2">
        <v>450</v>
      </c>
    </row>
    <row r="1551" spans="2:13" ht="12.75">
      <c r="B1551" s="239">
        <v>1300</v>
      </c>
      <c r="C1551" s="1" t="s">
        <v>48</v>
      </c>
      <c r="D1551" s="1" t="s">
        <v>814</v>
      </c>
      <c r="E1551" s="1" t="s">
        <v>235</v>
      </c>
      <c r="F1551" s="47" t="s">
        <v>822</v>
      </c>
      <c r="G1551" s="27" t="s">
        <v>187</v>
      </c>
      <c r="H1551" s="5">
        <f t="shared" si="69"/>
        <v>-66650</v>
      </c>
      <c r="I1551" s="22">
        <f t="shared" si="68"/>
        <v>2.888888888888889</v>
      </c>
      <c r="K1551" t="s">
        <v>758</v>
      </c>
      <c r="M1551" s="2">
        <v>450</v>
      </c>
    </row>
    <row r="1552" spans="2:13" ht="12.75">
      <c r="B1552" s="239">
        <v>1200</v>
      </c>
      <c r="C1552" s="1" t="s">
        <v>48</v>
      </c>
      <c r="D1552" s="1" t="s">
        <v>814</v>
      </c>
      <c r="E1552" s="1" t="s">
        <v>235</v>
      </c>
      <c r="F1552" s="47" t="s">
        <v>822</v>
      </c>
      <c r="G1552" s="27" t="s">
        <v>323</v>
      </c>
      <c r="H1552" s="5">
        <f t="shared" si="69"/>
        <v>-67850</v>
      </c>
      <c r="I1552" s="22">
        <f t="shared" si="68"/>
        <v>2.6666666666666665</v>
      </c>
      <c r="K1552" t="s">
        <v>758</v>
      </c>
      <c r="M1552" s="2">
        <v>450</v>
      </c>
    </row>
    <row r="1553" spans="2:13" ht="12.75">
      <c r="B1553" s="239">
        <v>1800</v>
      </c>
      <c r="C1553" s="1" t="s">
        <v>48</v>
      </c>
      <c r="D1553" s="1" t="s">
        <v>814</v>
      </c>
      <c r="E1553" s="1" t="s">
        <v>235</v>
      </c>
      <c r="F1553" s="47" t="s">
        <v>822</v>
      </c>
      <c r="G1553" s="27" t="s">
        <v>318</v>
      </c>
      <c r="H1553" s="5">
        <f t="shared" si="69"/>
        <v>-69650</v>
      </c>
      <c r="I1553" s="22">
        <f t="shared" si="68"/>
        <v>4</v>
      </c>
      <c r="K1553" t="s">
        <v>758</v>
      </c>
      <c r="M1553" s="2">
        <v>450</v>
      </c>
    </row>
    <row r="1554" spans="2:13" ht="12.75">
      <c r="B1554" s="92">
        <v>1700</v>
      </c>
      <c r="C1554" s="12" t="s">
        <v>48</v>
      </c>
      <c r="D1554" s="12" t="s">
        <v>814</v>
      </c>
      <c r="E1554" s="12" t="s">
        <v>235</v>
      </c>
      <c r="F1554" s="47" t="s">
        <v>827</v>
      </c>
      <c r="G1554" s="29" t="s">
        <v>368</v>
      </c>
      <c r="H1554" s="5">
        <f t="shared" si="69"/>
        <v>-71350</v>
      </c>
      <c r="I1554" s="22">
        <f t="shared" si="68"/>
        <v>3.7777777777777777</v>
      </c>
      <c r="K1554" t="s">
        <v>828</v>
      </c>
      <c r="M1554" s="2">
        <v>450</v>
      </c>
    </row>
    <row r="1555" spans="1:13" ht="12.75">
      <c r="A1555" s="12"/>
      <c r="B1555" s="92">
        <v>1900</v>
      </c>
      <c r="C1555" s="12" t="s">
        <v>48</v>
      </c>
      <c r="D1555" s="12" t="s">
        <v>814</v>
      </c>
      <c r="E1555" s="12" t="s">
        <v>235</v>
      </c>
      <c r="F1555" s="47" t="s">
        <v>827</v>
      </c>
      <c r="G1555" s="29" t="s">
        <v>50</v>
      </c>
      <c r="H1555" s="5">
        <f t="shared" si="69"/>
        <v>-73250</v>
      </c>
      <c r="I1555" s="22">
        <f t="shared" si="68"/>
        <v>4.222222222222222</v>
      </c>
      <c r="J1555" s="15"/>
      <c r="K1555" t="s">
        <v>828</v>
      </c>
      <c r="L1555" s="15"/>
      <c r="M1555" s="2">
        <v>450</v>
      </c>
    </row>
    <row r="1556" spans="2:13" ht="12.75">
      <c r="B1556" s="239">
        <v>1500</v>
      </c>
      <c r="C1556" s="12" t="s">
        <v>48</v>
      </c>
      <c r="D1556" s="12" t="s">
        <v>814</v>
      </c>
      <c r="E1556" s="1" t="s">
        <v>235</v>
      </c>
      <c r="F1556" s="47" t="s">
        <v>827</v>
      </c>
      <c r="G1556" s="27" t="s">
        <v>32</v>
      </c>
      <c r="H1556" s="5">
        <f t="shared" si="69"/>
        <v>-74750</v>
      </c>
      <c r="I1556" s="22">
        <f t="shared" si="68"/>
        <v>3.3333333333333335</v>
      </c>
      <c r="K1556" t="s">
        <v>828</v>
      </c>
      <c r="M1556" s="2">
        <v>450</v>
      </c>
    </row>
    <row r="1557" spans="2:13" ht="12.75">
      <c r="B1557" s="239">
        <v>1900</v>
      </c>
      <c r="C1557" s="1" t="s">
        <v>48</v>
      </c>
      <c r="D1557" s="12" t="s">
        <v>814</v>
      </c>
      <c r="E1557" s="1" t="s">
        <v>235</v>
      </c>
      <c r="F1557" s="47" t="s">
        <v>827</v>
      </c>
      <c r="G1557" s="27" t="s">
        <v>34</v>
      </c>
      <c r="H1557" s="5">
        <f t="shared" si="69"/>
        <v>-76650</v>
      </c>
      <c r="I1557" s="22">
        <f aca="true" t="shared" si="70" ref="I1557:I1625">+B1557/M1557</f>
        <v>4.222222222222222</v>
      </c>
      <c r="K1557" t="s">
        <v>828</v>
      </c>
      <c r="M1557" s="2">
        <v>450</v>
      </c>
    </row>
    <row r="1558" spans="2:13" ht="12.75">
      <c r="B1558" s="239">
        <v>1800</v>
      </c>
      <c r="C1558" s="1" t="s">
        <v>48</v>
      </c>
      <c r="D1558" s="12" t="s">
        <v>814</v>
      </c>
      <c r="E1558" s="1" t="s">
        <v>235</v>
      </c>
      <c r="F1558" s="47" t="s">
        <v>827</v>
      </c>
      <c r="G1558" s="27" t="s">
        <v>36</v>
      </c>
      <c r="H1558" s="5">
        <f t="shared" si="69"/>
        <v>-78450</v>
      </c>
      <c r="I1558" s="22">
        <f t="shared" si="70"/>
        <v>4</v>
      </c>
      <c r="K1558" t="s">
        <v>828</v>
      </c>
      <c r="M1558" s="2">
        <v>450</v>
      </c>
    </row>
    <row r="1559" spans="2:13" ht="12.75">
      <c r="B1559" s="444">
        <v>1000</v>
      </c>
      <c r="C1559" s="60" t="s">
        <v>48</v>
      </c>
      <c r="D1559" s="12" t="s">
        <v>814</v>
      </c>
      <c r="E1559" s="60" t="s">
        <v>235</v>
      </c>
      <c r="F1559" s="47" t="s">
        <v>827</v>
      </c>
      <c r="G1559" s="27" t="s">
        <v>103</v>
      </c>
      <c r="H1559" s="5">
        <f t="shared" si="69"/>
        <v>-79450</v>
      </c>
      <c r="I1559" s="22">
        <f t="shared" si="70"/>
        <v>2.2222222222222223</v>
      </c>
      <c r="J1559" s="59"/>
      <c r="K1559" t="s">
        <v>828</v>
      </c>
      <c r="L1559" s="59"/>
      <c r="M1559" s="2">
        <v>450</v>
      </c>
    </row>
    <row r="1560" spans="2:13" ht="12.75">
      <c r="B1560" s="239">
        <v>1900</v>
      </c>
      <c r="C1560" s="1" t="s">
        <v>48</v>
      </c>
      <c r="D1560" s="12" t="s">
        <v>814</v>
      </c>
      <c r="E1560" s="1" t="s">
        <v>235</v>
      </c>
      <c r="F1560" s="47" t="s">
        <v>827</v>
      </c>
      <c r="G1560" s="27" t="s">
        <v>337</v>
      </c>
      <c r="H1560" s="5">
        <f t="shared" si="69"/>
        <v>-81350</v>
      </c>
      <c r="I1560" s="22">
        <f t="shared" si="70"/>
        <v>4.222222222222222</v>
      </c>
      <c r="K1560" t="s">
        <v>828</v>
      </c>
      <c r="M1560" s="2">
        <v>450</v>
      </c>
    </row>
    <row r="1561" spans="2:13" ht="12.75">
      <c r="B1561" s="239">
        <v>1850</v>
      </c>
      <c r="C1561" s="1" t="s">
        <v>48</v>
      </c>
      <c r="D1561" s="12" t="s">
        <v>814</v>
      </c>
      <c r="E1561" s="1" t="s">
        <v>235</v>
      </c>
      <c r="F1561" s="47" t="s">
        <v>827</v>
      </c>
      <c r="G1561" s="27" t="s">
        <v>79</v>
      </c>
      <c r="H1561" s="5">
        <f t="shared" si="69"/>
        <v>-83200</v>
      </c>
      <c r="I1561" s="22">
        <f t="shared" si="70"/>
        <v>4.111111111111111</v>
      </c>
      <c r="K1561" t="s">
        <v>828</v>
      </c>
      <c r="M1561" s="2">
        <v>450</v>
      </c>
    </row>
    <row r="1562" spans="2:13" ht="12.75">
      <c r="B1562" s="239">
        <v>1900</v>
      </c>
      <c r="C1562" s="1" t="s">
        <v>48</v>
      </c>
      <c r="D1562" s="12" t="s">
        <v>814</v>
      </c>
      <c r="E1562" s="1" t="s">
        <v>235</v>
      </c>
      <c r="F1562" s="47" t="s">
        <v>827</v>
      </c>
      <c r="G1562" s="27" t="s">
        <v>81</v>
      </c>
      <c r="H1562" s="5">
        <f t="shared" si="69"/>
        <v>-85100</v>
      </c>
      <c r="I1562" s="22">
        <f t="shared" si="70"/>
        <v>4.222222222222222</v>
      </c>
      <c r="K1562" t="s">
        <v>828</v>
      </c>
      <c r="M1562" s="2">
        <v>450</v>
      </c>
    </row>
    <row r="1563" spans="2:13" ht="12.75">
      <c r="B1563" s="239">
        <v>1800</v>
      </c>
      <c r="C1563" s="1" t="s">
        <v>48</v>
      </c>
      <c r="D1563" s="12" t="s">
        <v>814</v>
      </c>
      <c r="E1563" s="1" t="s">
        <v>235</v>
      </c>
      <c r="F1563" s="47" t="s">
        <v>827</v>
      </c>
      <c r="G1563" s="27" t="s">
        <v>83</v>
      </c>
      <c r="H1563" s="5">
        <f t="shared" si="69"/>
        <v>-86900</v>
      </c>
      <c r="I1563" s="22">
        <f t="shared" si="70"/>
        <v>4</v>
      </c>
      <c r="K1563" t="s">
        <v>828</v>
      </c>
      <c r="M1563" s="2">
        <v>450</v>
      </c>
    </row>
    <row r="1564" spans="2:13" ht="12.75">
      <c r="B1564" s="239">
        <v>1900</v>
      </c>
      <c r="C1564" s="1" t="s">
        <v>48</v>
      </c>
      <c r="D1564" s="12" t="s">
        <v>814</v>
      </c>
      <c r="E1564" s="1" t="s">
        <v>235</v>
      </c>
      <c r="F1564" s="47" t="s">
        <v>827</v>
      </c>
      <c r="G1564" s="27" t="s">
        <v>85</v>
      </c>
      <c r="H1564" s="5">
        <f t="shared" si="69"/>
        <v>-88800</v>
      </c>
      <c r="I1564" s="22">
        <f t="shared" si="70"/>
        <v>4.222222222222222</v>
      </c>
      <c r="K1564" t="s">
        <v>828</v>
      </c>
      <c r="M1564" s="2">
        <v>450</v>
      </c>
    </row>
    <row r="1565" spans="2:13" ht="12.75">
      <c r="B1565" s="239">
        <v>700</v>
      </c>
      <c r="C1565" s="1" t="s">
        <v>48</v>
      </c>
      <c r="D1565" s="12" t="s">
        <v>814</v>
      </c>
      <c r="E1565" s="1" t="s">
        <v>235</v>
      </c>
      <c r="F1565" s="47" t="s">
        <v>827</v>
      </c>
      <c r="G1565" s="27" t="s">
        <v>87</v>
      </c>
      <c r="H1565" s="5">
        <f t="shared" si="69"/>
        <v>-89500</v>
      </c>
      <c r="I1565" s="22">
        <f t="shared" si="70"/>
        <v>1.5555555555555556</v>
      </c>
      <c r="K1565" t="s">
        <v>828</v>
      </c>
      <c r="M1565" s="2">
        <v>450</v>
      </c>
    </row>
    <row r="1566" spans="2:13" ht="12.75">
      <c r="B1566" s="239">
        <v>600</v>
      </c>
      <c r="C1566" s="1" t="s">
        <v>48</v>
      </c>
      <c r="D1566" s="1" t="s">
        <v>814</v>
      </c>
      <c r="E1566" s="1" t="s">
        <v>235</v>
      </c>
      <c r="F1566" s="47" t="s">
        <v>827</v>
      </c>
      <c r="G1566" s="27" t="s">
        <v>160</v>
      </c>
      <c r="H1566" s="5">
        <f t="shared" si="69"/>
        <v>-90100</v>
      </c>
      <c r="I1566" s="22">
        <f t="shared" si="70"/>
        <v>1.3333333333333333</v>
      </c>
      <c r="K1566" t="s">
        <v>828</v>
      </c>
      <c r="M1566" s="2">
        <v>450</v>
      </c>
    </row>
    <row r="1567" spans="2:13" ht="12.75">
      <c r="B1567" s="239">
        <v>1900</v>
      </c>
      <c r="C1567" s="1" t="s">
        <v>48</v>
      </c>
      <c r="D1567" s="1" t="s">
        <v>814</v>
      </c>
      <c r="E1567" s="1" t="s">
        <v>235</v>
      </c>
      <c r="F1567" s="47" t="s">
        <v>827</v>
      </c>
      <c r="G1567" s="27" t="s">
        <v>115</v>
      </c>
      <c r="H1567" s="5">
        <f t="shared" si="69"/>
        <v>-92000</v>
      </c>
      <c r="I1567" s="22">
        <f t="shared" si="70"/>
        <v>4.222222222222222</v>
      </c>
      <c r="K1567" t="s">
        <v>828</v>
      </c>
      <c r="M1567" s="2">
        <v>450</v>
      </c>
    </row>
    <row r="1568" spans="2:13" ht="12.75">
      <c r="B1568" s="239">
        <v>1800</v>
      </c>
      <c r="C1568" s="1" t="s">
        <v>48</v>
      </c>
      <c r="D1568" s="1" t="s">
        <v>814</v>
      </c>
      <c r="E1568" s="1" t="s">
        <v>235</v>
      </c>
      <c r="F1568" s="47" t="s">
        <v>827</v>
      </c>
      <c r="G1568" s="27" t="s">
        <v>117</v>
      </c>
      <c r="H1568" s="5">
        <f t="shared" si="69"/>
        <v>-93800</v>
      </c>
      <c r="I1568" s="22">
        <f t="shared" si="70"/>
        <v>4</v>
      </c>
      <c r="K1568" t="s">
        <v>828</v>
      </c>
      <c r="M1568" s="2">
        <v>450</v>
      </c>
    </row>
    <row r="1569" spans="2:13" ht="12.75">
      <c r="B1569" s="239">
        <v>1700</v>
      </c>
      <c r="C1569" s="1" t="s">
        <v>48</v>
      </c>
      <c r="D1569" s="1" t="s">
        <v>814</v>
      </c>
      <c r="E1569" s="1" t="s">
        <v>235</v>
      </c>
      <c r="F1569" s="47" t="s">
        <v>827</v>
      </c>
      <c r="G1569" s="27" t="s">
        <v>119</v>
      </c>
      <c r="H1569" s="5">
        <f t="shared" si="69"/>
        <v>-95500</v>
      </c>
      <c r="I1569" s="22">
        <f t="shared" si="70"/>
        <v>3.7777777777777777</v>
      </c>
      <c r="K1569" t="s">
        <v>828</v>
      </c>
      <c r="M1569" s="2">
        <v>450</v>
      </c>
    </row>
    <row r="1570" spans="2:13" ht="12.75">
      <c r="B1570" s="239">
        <v>1600</v>
      </c>
      <c r="C1570" s="1" t="s">
        <v>48</v>
      </c>
      <c r="D1570" s="1" t="s">
        <v>814</v>
      </c>
      <c r="E1570" s="1" t="s">
        <v>235</v>
      </c>
      <c r="F1570" s="47" t="s">
        <v>827</v>
      </c>
      <c r="G1570" s="27" t="s">
        <v>121</v>
      </c>
      <c r="H1570" s="5">
        <f t="shared" si="69"/>
        <v>-97100</v>
      </c>
      <c r="I1570" s="22">
        <f t="shared" si="70"/>
        <v>3.5555555555555554</v>
      </c>
      <c r="K1570" t="s">
        <v>828</v>
      </c>
      <c r="M1570" s="2">
        <v>450</v>
      </c>
    </row>
    <row r="1571" spans="2:13" ht="12.75">
      <c r="B1571" s="239">
        <v>1800</v>
      </c>
      <c r="C1571" s="1" t="s">
        <v>48</v>
      </c>
      <c r="D1571" s="1" t="s">
        <v>814</v>
      </c>
      <c r="E1571" s="1" t="s">
        <v>235</v>
      </c>
      <c r="F1571" s="47" t="s">
        <v>827</v>
      </c>
      <c r="G1571" s="27" t="s">
        <v>123</v>
      </c>
      <c r="H1571" s="5">
        <f t="shared" si="69"/>
        <v>-98900</v>
      </c>
      <c r="I1571" s="22">
        <f t="shared" si="70"/>
        <v>4</v>
      </c>
      <c r="K1571" t="s">
        <v>828</v>
      </c>
      <c r="M1571" s="2">
        <v>450</v>
      </c>
    </row>
    <row r="1572" spans="2:13" ht="12.75">
      <c r="B1572" s="239">
        <v>1500</v>
      </c>
      <c r="C1572" s="1" t="s">
        <v>48</v>
      </c>
      <c r="D1572" s="1" t="s">
        <v>814</v>
      </c>
      <c r="E1572" s="1" t="s">
        <v>235</v>
      </c>
      <c r="F1572" s="47" t="s">
        <v>827</v>
      </c>
      <c r="G1572" s="27" t="s">
        <v>181</v>
      </c>
      <c r="H1572" s="5">
        <f t="shared" si="69"/>
        <v>-100400</v>
      </c>
      <c r="I1572" s="22">
        <f t="shared" si="70"/>
        <v>3.3333333333333335</v>
      </c>
      <c r="J1572" s="131"/>
      <c r="K1572" t="s">
        <v>828</v>
      </c>
      <c r="M1572" s="2">
        <v>450</v>
      </c>
    </row>
    <row r="1573" spans="2:13" ht="12.75">
      <c r="B1573" s="239">
        <v>1000</v>
      </c>
      <c r="C1573" s="1" t="s">
        <v>48</v>
      </c>
      <c r="D1573" s="1" t="s">
        <v>814</v>
      </c>
      <c r="E1573" s="1" t="s">
        <v>235</v>
      </c>
      <c r="F1573" s="47" t="s">
        <v>827</v>
      </c>
      <c r="G1573" s="27" t="s">
        <v>183</v>
      </c>
      <c r="H1573" s="5">
        <f t="shared" si="69"/>
        <v>-101400</v>
      </c>
      <c r="I1573" s="22">
        <f t="shared" si="70"/>
        <v>2.2222222222222223</v>
      </c>
      <c r="K1573" t="s">
        <v>828</v>
      </c>
      <c r="M1573" s="2">
        <v>450</v>
      </c>
    </row>
    <row r="1574" spans="2:13" ht="12.75">
      <c r="B1574" s="239">
        <v>1800</v>
      </c>
      <c r="C1574" s="1" t="s">
        <v>48</v>
      </c>
      <c r="D1574" s="1" t="s">
        <v>814</v>
      </c>
      <c r="E1574" s="1" t="s">
        <v>235</v>
      </c>
      <c r="F1574" s="47" t="s">
        <v>827</v>
      </c>
      <c r="G1574" s="27" t="s">
        <v>185</v>
      </c>
      <c r="H1574" s="5">
        <f t="shared" si="69"/>
        <v>-103200</v>
      </c>
      <c r="I1574" s="22">
        <f t="shared" si="70"/>
        <v>4</v>
      </c>
      <c r="K1574" t="s">
        <v>828</v>
      </c>
      <c r="M1574" s="2">
        <v>450</v>
      </c>
    </row>
    <row r="1575" spans="2:13" ht="12.75">
      <c r="B1575" s="239">
        <v>1900</v>
      </c>
      <c r="C1575" s="1" t="s">
        <v>48</v>
      </c>
      <c r="D1575" s="1" t="s">
        <v>814</v>
      </c>
      <c r="E1575" s="1" t="s">
        <v>235</v>
      </c>
      <c r="F1575" s="47" t="s">
        <v>827</v>
      </c>
      <c r="G1575" s="27" t="s">
        <v>187</v>
      </c>
      <c r="H1575" s="5">
        <f t="shared" si="69"/>
        <v>-105100</v>
      </c>
      <c r="I1575" s="22">
        <f t="shared" si="70"/>
        <v>4.222222222222222</v>
      </c>
      <c r="K1575" t="s">
        <v>828</v>
      </c>
      <c r="M1575" s="2">
        <v>450</v>
      </c>
    </row>
    <row r="1576" spans="2:13" ht="12.75">
      <c r="B1576" s="239">
        <v>1800</v>
      </c>
      <c r="C1576" s="1" t="s">
        <v>48</v>
      </c>
      <c r="D1576" s="1" t="s">
        <v>814</v>
      </c>
      <c r="E1576" s="1" t="s">
        <v>235</v>
      </c>
      <c r="F1576" s="47" t="s">
        <v>827</v>
      </c>
      <c r="G1576" s="27" t="s">
        <v>208</v>
      </c>
      <c r="H1576" s="5">
        <f t="shared" si="69"/>
        <v>-106900</v>
      </c>
      <c r="I1576" s="22">
        <f t="shared" si="70"/>
        <v>4</v>
      </c>
      <c r="K1576" t="s">
        <v>828</v>
      </c>
      <c r="M1576" s="2">
        <v>450</v>
      </c>
    </row>
    <row r="1577" spans="2:13" ht="12.75">
      <c r="B1577" s="239">
        <v>1900</v>
      </c>
      <c r="C1577" s="1" t="s">
        <v>48</v>
      </c>
      <c r="D1577" s="1" t="s">
        <v>814</v>
      </c>
      <c r="E1577" s="1" t="s">
        <v>235</v>
      </c>
      <c r="F1577" s="47" t="s">
        <v>827</v>
      </c>
      <c r="G1577" s="27" t="s">
        <v>210</v>
      </c>
      <c r="H1577" s="5">
        <f t="shared" si="69"/>
        <v>-108800</v>
      </c>
      <c r="I1577" s="22">
        <f t="shared" si="70"/>
        <v>4.222222222222222</v>
      </c>
      <c r="K1577" t="s">
        <v>828</v>
      </c>
      <c r="M1577" s="2">
        <v>450</v>
      </c>
    </row>
    <row r="1578" spans="2:13" ht="12.75">
      <c r="B1578" s="239">
        <v>1800</v>
      </c>
      <c r="C1578" s="1" t="s">
        <v>48</v>
      </c>
      <c r="D1578" s="1" t="s">
        <v>814</v>
      </c>
      <c r="E1578" s="1" t="s">
        <v>235</v>
      </c>
      <c r="F1578" s="47" t="s">
        <v>827</v>
      </c>
      <c r="G1578" s="27" t="s">
        <v>212</v>
      </c>
      <c r="H1578" s="5">
        <f t="shared" si="69"/>
        <v>-110600</v>
      </c>
      <c r="I1578" s="22">
        <f t="shared" si="70"/>
        <v>4</v>
      </c>
      <c r="K1578" t="s">
        <v>828</v>
      </c>
      <c r="M1578" s="2">
        <v>450</v>
      </c>
    </row>
    <row r="1579" spans="2:13" ht="12.75">
      <c r="B1579" s="239">
        <v>1900</v>
      </c>
      <c r="C1579" s="1" t="s">
        <v>48</v>
      </c>
      <c r="D1579" s="1" t="s">
        <v>814</v>
      </c>
      <c r="E1579" s="1" t="s">
        <v>235</v>
      </c>
      <c r="F1579" s="47" t="s">
        <v>827</v>
      </c>
      <c r="G1579" s="27" t="s">
        <v>214</v>
      </c>
      <c r="H1579" s="5">
        <f t="shared" si="69"/>
        <v>-112500</v>
      </c>
      <c r="I1579" s="22">
        <f t="shared" si="70"/>
        <v>4.222222222222222</v>
      </c>
      <c r="K1579" t="s">
        <v>828</v>
      </c>
      <c r="M1579" s="2">
        <v>450</v>
      </c>
    </row>
    <row r="1580" spans="2:13" ht="12.75">
      <c r="B1580" s="239">
        <v>1800</v>
      </c>
      <c r="C1580" s="1" t="s">
        <v>48</v>
      </c>
      <c r="D1580" s="1" t="s">
        <v>814</v>
      </c>
      <c r="E1580" s="1" t="s">
        <v>235</v>
      </c>
      <c r="F1580" s="47" t="s">
        <v>827</v>
      </c>
      <c r="G1580" s="27" t="s">
        <v>297</v>
      </c>
      <c r="H1580" s="5">
        <f t="shared" si="69"/>
        <v>-114300</v>
      </c>
      <c r="I1580" s="22">
        <f t="shared" si="70"/>
        <v>4</v>
      </c>
      <c r="K1580" t="s">
        <v>828</v>
      </c>
      <c r="M1580" s="2">
        <v>450</v>
      </c>
    </row>
    <row r="1581" spans="2:13" ht="12.75">
      <c r="B1581" s="239">
        <v>1900</v>
      </c>
      <c r="C1581" s="1" t="s">
        <v>48</v>
      </c>
      <c r="D1581" s="1" t="s">
        <v>814</v>
      </c>
      <c r="E1581" s="1" t="s">
        <v>235</v>
      </c>
      <c r="F1581" s="47" t="s">
        <v>827</v>
      </c>
      <c r="G1581" s="27" t="s">
        <v>323</v>
      </c>
      <c r="H1581" s="5">
        <f t="shared" si="69"/>
        <v>-116200</v>
      </c>
      <c r="I1581" s="22">
        <f t="shared" si="70"/>
        <v>4.222222222222222</v>
      </c>
      <c r="K1581" t="s">
        <v>828</v>
      </c>
      <c r="M1581" s="2">
        <v>450</v>
      </c>
    </row>
    <row r="1582" spans="2:13" ht="12.75">
      <c r="B1582" s="239">
        <v>1900</v>
      </c>
      <c r="C1582" s="1" t="s">
        <v>48</v>
      </c>
      <c r="D1582" s="1" t="s">
        <v>814</v>
      </c>
      <c r="E1582" s="1" t="s">
        <v>235</v>
      </c>
      <c r="F1582" s="47" t="s">
        <v>827</v>
      </c>
      <c r="G1582" s="27" t="s">
        <v>318</v>
      </c>
      <c r="H1582" s="5">
        <f aca="true" t="shared" si="71" ref="H1582:H1643">H1581-B1582</f>
        <v>-118100</v>
      </c>
      <c r="I1582" s="22">
        <f t="shared" si="70"/>
        <v>4.222222222222222</v>
      </c>
      <c r="K1582" t="s">
        <v>828</v>
      </c>
      <c r="M1582" s="2">
        <v>450</v>
      </c>
    </row>
    <row r="1583" spans="2:13" ht="12.75">
      <c r="B1583" s="239">
        <v>1850</v>
      </c>
      <c r="C1583" s="1" t="s">
        <v>48</v>
      </c>
      <c r="D1583" s="1" t="s">
        <v>814</v>
      </c>
      <c r="E1583" s="1" t="s">
        <v>235</v>
      </c>
      <c r="F1583" s="47" t="s">
        <v>827</v>
      </c>
      <c r="G1583" s="27" t="s">
        <v>320</v>
      </c>
      <c r="H1583" s="5">
        <f t="shared" si="71"/>
        <v>-119950</v>
      </c>
      <c r="I1583" s="22">
        <f t="shared" si="70"/>
        <v>4.111111111111111</v>
      </c>
      <c r="K1583" t="s">
        <v>828</v>
      </c>
      <c r="M1583" s="2">
        <v>450</v>
      </c>
    </row>
    <row r="1584" spans="1:13" s="57" customFormat="1" ht="12.75">
      <c r="A1584" s="11"/>
      <c r="B1584" s="93">
        <f>SUM(B1494:B1583)</f>
        <v>119950</v>
      </c>
      <c r="C1584" s="11"/>
      <c r="D1584" s="11"/>
      <c r="E1584" s="11" t="s">
        <v>235</v>
      </c>
      <c r="F1584" s="319"/>
      <c r="G1584" s="18"/>
      <c r="H1584" s="55">
        <v>0</v>
      </c>
      <c r="I1584" s="56">
        <f t="shared" si="70"/>
        <v>266.55555555555554</v>
      </c>
      <c r="M1584" s="2">
        <v>450</v>
      </c>
    </row>
    <row r="1585" spans="2:13" ht="12.75">
      <c r="B1585" s="239"/>
      <c r="H1585" s="5">
        <f t="shared" si="71"/>
        <v>0</v>
      </c>
      <c r="I1585" s="22">
        <f t="shared" si="70"/>
        <v>0</v>
      </c>
      <c r="M1585" s="2">
        <v>450</v>
      </c>
    </row>
    <row r="1586" spans="2:13" ht="12.75">
      <c r="B1586" s="239"/>
      <c r="H1586" s="5">
        <f t="shared" si="71"/>
        <v>0</v>
      </c>
      <c r="I1586" s="22">
        <f t="shared" si="70"/>
        <v>0</v>
      </c>
      <c r="M1586" s="2">
        <v>450</v>
      </c>
    </row>
    <row r="1587" spans="2:13" ht="12.75">
      <c r="B1587" s="239"/>
      <c r="H1587" s="5">
        <f t="shared" si="71"/>
        <v>0</v>
      </c>
      <c r="I1587" s="22">
        <f t="shared" si="70"/>
        <v>0</v>
      </c>
      <c r="M1587" s="2">
        <v>450</v>
      </c>
    </row>
    <row r="1588" spans="2:13" ht="12.75">
      <c r="B1588" s="239"/>
      <c r="H1588" s="5">
        <f t="shared" si="71"/>
        <v>0</v>
      </c>
      <c r="I1588" s="22">
        <f t="shared" si="70"/>
        <v>0</v>
      </c>
      <c r="M1588" s="2">
        <v>450</v>
      </c>
    </row>
    <row r="1589" spans="1:13" s="57" customFormat="1" ht="12.75">
      <c r="A1589" s="11"/>
      <c r="B1589" s="445">
        <f>B1607+B1614+B1627+B1638+B1642+B1646+B1651+B1660+B1670</f>
        <v>365000</v>
      </c>
      <c r="C1589" s="132" t="s">
        <v>829</v>
      </c>
      <c r="D1589" s="11"/>
      <c r="E1589" s="11"/>
      <c r="F1589" s="319"/>
      <c r="G1589" s="18"/>
      <c r="H1589" s="55">
        <f t="shared" si="71"/>
        <v>-365000</v>
      </c>
      <c r="I1589" s="56">
        <f t="shared" si="70"/>
        <v>811.1111111111111</v>
      </c>
      <c r="M1589" s="2">
        <v>450</v>
      </c>
    </row>
    <row r="1590" spans="1:13" s="15" customFormat="1" ht="12.75">
      <c r="A1590" s="12"/>
      <c r="B1590" s="28" t="s">
        <v>1272</v>
      </c>
      <c r="C1590" s="12"/>
      <c r="D1590" s="12"/>
      <c r="E1590" s="12"/>
      <c r="F1590" s="358"/>
      <c r="G1590" s="358"/>
      <c r="H1590" s="28"/>
      <c r="I1590" s="65">
        <v>0</v>
      </c>
      <c r="M1590" s="2">
        <v>450</v>
      </c>
    </row>
    <row r="1591" spans="2:13" ht="12.75">
      <c r="B1591" s="239"/>
      <c r="H1591" s="5">
        <v>0</v>
      </c>
      <c r="I1591" s="22">
        <f t="shared" si="70"/>
        <v>0</v>
      </c>
      <c r="M1591" s="2">
        <v>450</v>
      </c>
    </row>
    <row r="1592" spans="2:13" ht="12.75">
      <c r="B1592" s="239"/>
      <c r="H1592" s="5">
        <v>0</v>
      </c>
      <c r="I1592" s="22">
        <f t="shared" si="70"/>
        <v>0</v>
      </c>
      <c r="M1592" s="2">
        <v>450</v>
      </c>
    </row>
    <row r="1593" spans="2:13" ht="12.75">
      <c r="B1593" s="239">
        <v>10000</v>
      </c>
      <c r="C1593" t="s">
        <v>830</v>
      </c>
      <c r="D1593" s="112" t="s">
        <v>814</v>
      </c>
      <c r="E1593" s="131" t="s">
        <v>831</v>
      </c>
      <c r="F1593" s="47" t="s">
        <v>827</v>
      </c>
      <c r="G1593" s="133" t="s">
        <v>212</v>
      </c>
      <c r="H1593" s="5">
        <f t="shared" si="71"/>
        <v>-10000</v>
      </c>
      <c r="I1593" s="22">
        <f t="shared" si="70"/>
        <v>22.22222222222222</v>
      </c>
      <c r="K1593" t="s">
        <v>828</v>
      </c>
      <c r="M1593" s="2">
        <v>450</v>
      </c>
    </row>
    <row r="1594" spans="2:13" ht="12.75">
      <c r="B1594" s="239">
        <v>5000</v>
      </c>
      <c r="C1594" t="s">
        <v>832</v>
      </c>
      <c r="D1594" s="112" t="s">
        <v>814</v>
      </c>
      <c r="E1594" s="131" t="s">
        <v>831</v>
      </c>
      <c r="F1594" s="47" t="s">
        <v>827</v>
      </c>
      <c r="G1594" s="133" t="s">
        <v>117</v>
      </c>
      <c r="H1594" s="5">
        <f t="shared" si="71"/>
        <v>-15000</v>
      </c>
      <c r="I1594" s="22">
        <f t="shared" si="70"/>
        <v>11.11111111111111</v>
      </c>
      <c r="K1594" t="s">
        <v>828</v>
      </c>
      <c r="M1594" s="2">
        <v>450</v>
      </c>
    </row>
    <row r="1595" spans="2:13" ht="12.75">
      <c r="B1595" s="239">
        <v>5000</v>
      </c>
      <c r="C1595" t="s">
        <v>832</v>
      </c>
      <c r="D1595" s="112" t="s">
        <v>814</v>
      </c>
      <c r="E1595" s="131" t="s">
        <v>831</v>
      </c>
      <c r="F1595" s="47" t="s">
        <v>827</v>
      </c>
      <c r="G1595" s="133" t="s">
        <v>117</v>
      </c>
      <c r="H1595" s="5">
        <f t="shared" si="71"/>
        <v>-20000</v>
      </c>
      <c r="I1595" s="22">
        <f t="shared" si="70"/>
        <v>11.11111111111111</v>
      </c>
      <c r="K1595" t="s">
        <v>828</v>
      </c>
      <c r="M1595" s="2">
        <v>450</v>
      </c>
    </row>
    <row r="1596" spans="2:13" ht="12.75">
      <c r="B1596" s="239">
        <v>5000</v>
      </c>
      <c r="C1596" t="s">
        <v>833</v>
      </c>
      <c r="D1596" s="112" t="s">
        <v>814</v>
      </c>
      <c r="E1596" s="131" t="s">
        <v>831</v>
      </c>
      <c r="F1596" s="47" t="s">
        <v>827</v>
      </c>
      <c r="G1596" s="133" t="s">
        <v>119</v>
      </c>
      <c r="H1596" s="5">
        <f t="shared" si="71"/>
        <v>-25000</v>
      </c>
      <c r="I1596" s="22">
        <f t="shared" si="70"/>
        <v>11.11111111111111</v>
      </c>
      <c r="K1596" t="s">
        <v>828</v>
      </c>
      <c r="M1596" s="2">
        <v>450</v>
      </c>
    </row>
    <row r="1597" spans="2:13" ht="12.75">
      <c r="B1597" s="239">
        <v>5000</v>
      </c>
      <c r="C1597" t="s">
        <v>833</v>
      </c>
      <c r="D1597" s="112" t="s">
        <v>814</v>
      </c>
      <c r="E1597" s="131" t="s">
        <v>831</v>
      </c>
      <c r="F1597" s="47" t="s">
        <v>827</v>
      </c>
      <c r="G1597" s="133" t="s">
        <v>121</v>
      </c>
      <c r="H1597" s="5">
        <f t="shared" si="71"/>
        <v>-30000</v>
      </c>
      <c r="I1597" s="22">
        <f t="shared" si="70"/>
        <v>11.11111111111111</v>
      </c>
      <c r="K1597" t="s">
        <v>828</v>
      </c>
      <c r="M1597" s="2">
        <v>450</v>
      </c>
    </row>
    <row r="1598" spans="2:13" ht="12.75">
      <c r="B1598" s="239">
        <v>5000</v>
      </c>
      <c r="C1598" t="s">
        <v>833</v>
      </c>
      <c r="D1598" s="112" t="s">
        <v>814</v>
      </c>
      <c r="E1598" s="131" t="s">
        <v>831</v>
      </c>
      <c r="F1598" s="47" t="s">
        <v>827</v>
      </c>
      <c r="G1598" s="133" t="s">
        <v>121</v>
      </c>
      <c r="H1598" s="5">
        <f t="shared" si="71"/>
        <v>-35000</v>
      </c>
      <c r="I1598" s="22">
        <f t="shared" si="70"/>
        <v>11.11111111111111</v>
      </c>
      <c r="K1598" t="s">
        <v>828</v>
      </c>
      <c r="M1598" s="2">
        <v>450</v>
      </c>
    </row>
    <row r="1599" spans="2:13" ht="12.75">
      <c r="B1599" s="239">
        <v>5000</v>
      </c>
      <c r="C1599" t="s">
        <v>833</v>
      </c>
      <c r="D1599" s="112" t="s">
        <v>814</v>
      </c>
      <c r="E1599" s="131" t="s">
        <v>831</v>
      </c>
      <c r="F1599" s="47" t="s">
        <v>827</v>
      </c>
      <c r="G1599" s="133" t="s">
        <v>121</v>
      </c>
      <c r="H1599" s="5">
        <f t="shared" si="71"/>
        <v>-40000</v>
      </c>
      <c r="I1599" s="22">
        <f t="shared" si="70"/>
        <v>11.11111111111111</v>
      </c>
      <c r="K1599" t="s">
        <v>828</v>
      </c>
      <c r="M1599" s="2">
        <v>450</v>
      </c>
    </row>
    <row r="1600" spans="2:13" ht="12.75">
      <c r="B1600" s="239">
        <v>5000</v>
      </c>
      <c r="C1600" t="s">
        <v>832</v>
      </c>
      <c r="D1600" s="112" t="s">
        <v>814</v>
      </c>
      <c r="E1600" s="131" t="s">
        <v>831</v>
      </c>
      <c r="F1600" s="47" t="s">
        <v>827</v>
      </c>
      <c r="G1600" s="133" t="s">
        <v>185</v>
      </c>
      <c r="H1600" s="5">
        <f t="shared" si="71"/>
        <v>-45000</v>
      </c>
      <c r="I1600" s="22">
        <f t="shared" si="70"/>
        <v>11.11111111111111</v>
      </c>
      <c r="K1600" t="s">
        <v>828</v>
      </c>
      <c r="M1600" s="2">
        <v>450</v>
      </c>
    </row>
    <row r="1601" spans="2:13" ht="12.75">
      <c r="B1601" s="239">
        <v>5000</v>
      </c>
      <c r="C1601" t="s">
        <v>832</v>
      </c>
      <c r="D1601" s="112" t="s">
        <v>814</v>
      </c>
      <c r="E1601" s="131" t="s">
        <v>831</v>
      </c>
      <c r="F1601" s="47" t="s">
        <v>827</v>
      </c>
      <c r="G1601" s="133" t="s">
        <v>187</v>
      </c>
      <c r="H1601" s="5">
        <f t="shared" si="71"/>
        <v>-50000</v>
      </c>
      <c r="I1601" s="22">
        <f t="shared" si="70"/>
        <v>11.11111111111111</v>
      </c>
      <c r="K1601" t="s">
        <v>828</v>
      </c>
      <c r="M1601" s="2">
        <v>450</v>
      </c>
    </row>
    <row r="1602" spans="2:13" ht="12.75">
      <c r="B1602" s="239">
        <v>5000</v>
      </c>
      <c r="C1602" t="s">
        <v>833</v>
      </c>
      <c r="D1602" s="112" t="s">
        <v>814</v>
      </c>
      <c r="E1602" s="131" t="s">
        <v>831</v>
      </c>
      <c r="F1602" s="47" t="s">
        <v>827</v>
      </c>
      <c r="G1602" s="133" t="s">
        <v>187</v>
      </c>
      <c r="H1602" s="5">
        <f t="shared" si="71"/>
        <v>-55000</v>
      </c>
      <c r="I1602" s="22">
        <f t="shared" si="70"/>
        <v>11.11111111111111</v>
      </c>
      <c r="K1602" t="s">
        <v>828</v>
      </c>
      <c r="M1602" s="2">
        <v>450</v>
      </c>
    </row>
    <row r="1603" spans="2:13" ht="12.75">
      <c r="B1603" s="239">
        <v>5000</v>
      </c>
      <c r="C1603" t="s">
        <v>832</v>
      </c>
      <c r="D1603" s="112" t="s">
        <v>814</v>
      </c>
      <c r="E1603" s="131" t="s">
        <v>831</v>
      </c>
      <c r="F1603" s="47" t="s">
        <v>827</v>
      </c>
      <c r="G1603" s="133" t="s">
        <v>185</v>
      </c>
      <c r="H1603" s="5">
        <f>H1602-B1603</f>
        <v>-60000</v>
      </c>
      <c r="I1603" s="22">
        <f t="shared" si="70"/>
        <v>11.11111111111111</v>
      </c>
      <c r="K1603" t="s">
        <v>828</v>
      </c>
      <c r="M1603" s="2">
        <v>450</v>
      </c>
    </row>
    <row r="1604" spans="2:13" ht="12.75">
      <c r="B1604" s="239">
        <v>10000</v>
      </c>
      <c r="C1604" t="s">
        <v>839</v>
      </c>
      <c r="D1604" s="112" t="s">
        <v>814</v>
      </c>
      <c r="E1604" s="131" t="s">
        <v>831</v>
      </c>
      <c r="F1604" s="47" t="s">
        <v>827</v>
      </c>
      <c r="G1604" s="133" t="s">
        <v>79</v>
      </c>
      <c r="H1604" s="5">
        <f>H1603-B1604</f>
        <v>-70000</v>
      </c>
      <c r="I1604" s="22">
        <f t="shared" si="70"/>
        <v>22.22222222222222</v>
      </c>
      <c r="K1604" t="s">
        <v>828</v>
      </c>
      <c r="M1604" s="2">
        <v>450</v>
      </c>
    </row>
    <row r="1605" spans="2:13" ht="12.75">
      <c r="B1605" s="239">
        <v>10000</v>
      </c>
      <c r="C1605" t="s">
        <v>842</v>
      </c>
      <c r="D1605" s="112" t="s">
        <v>814</v>
      </c>
      <c r="E1605" s="131" t="s">
        <v>831</v>
      </c>
      <c r="F1605" s="47" t="s">
        <v>827</v>
      </c>
      <c r="G1605" s="136" t="s">
        <v>81</v>
      </c>
      <c r="H1605" s="5">
        <f>H1604-B1605</f>
        <v>-80000</v>
      </c>
      <c r="I1605" s="22">
        <f t="shared" si="70"/>
        <v>22.22222222222222</v>
      </c>
      <c r="K1605" t="s">
        <v>828</v>
      </c>
      <c r="M1605" s="2">
        <v>450</v>
      </c>
    </row>
    <row r="1606" spans="2:13" ht="12.75">
      <c r="B1606" s="239">
        <v>30000</v>
      </c>
      <c r="C1606" t="s">
        <v>843</v>
      </c>
      <c r="D1606" s="112" t="s">
        <v>814</v>
      </c>
      <c r="E1606" s="131" t="s">
        <v>831</v>
      </c>
      <c r="F1606" s="47" t="s">
        <v>827</v>
      </c>
      <c r="G1606" s="136" t="s">
        <v>87</v>
      </c>
      <c r="H1606" s="5">
        <f>H1605-B1606</f>
        <v>-110000</v>
      </c>
      <c r="I1606" s="22">
        <f t="shared" si="70"/>
        <v>66.66666666666667</v>
      </c>
      <c r="K1606" t="s">
        <v>828</v>
      </c>
      <c r="M1606" s="2">
        <v>450</v>
      </c>
    </row>
    <row r="1607" spans="1:13" s="57" customFormat="1" ht="12.75">
      <c r="A1607" s="11"/>
      <c r="B1607" s="93">
        <f>SUM(B1593:B1606)</f>
        <v>110000</v>
      </c>
      <c r="C1607" s="11"/>
      <c r="D1607" s="11"/>
      <c r="E1607" s="134" t="s">
        <v>1265</v>
      </c>
      <c r="F1607" s="319"/>
      <c r="G1607" s="18"/>
      <c r="H1607" s="55"/>
      <c r="I1607" s="56">
        <f>+B1607/M1607</f>
        <v>244.44444444444446</v>
      </c>
      <c r="M1607" s="2">
        <v>450</v>
      </c>
    </row>
    <row r="1608" spans="2:13" ht="12.75">
      <c r="B1608" s="239"/>
      <c r="H1608" s="5">
        <f t="shared" si="71"/>
        <v>0</v>
      </c>
      <c r="I1608" s="22">
        <f t="shared" si="70"/>
        <v>0</v>
      </c>
      <c r="M1608" s="2">
        <v>450</v>
      </c>
    </row>
    <row r="1609" spans="2:13" ht="12.75">
      <c r="B1609" s="239"/>
      <c r="H1609" s="5">
        <f t="shared" si="71"/>
        <v>0</v>
      </c>
      <c r="I1609" s="22">
        <f t="shared" si="70"/>
        <v>0</v>
      </c>
      <c r="M1609" s="2">
        <v>450</v>
      </c>
    </row>
    <row r="1610" spans="2:13" ht="12.75">
      <c r="B1610" s="239">
        <v>5000</v>
      </c>
      <c r="C1610" t="s">
        <v>833</v>
      </c>
      <c r="D1610" s="112" t="s">
        <v>814</v>
      </c>
      <c r="E1610" s="135" t="s">
        <v>834</v>
      </c>
      <c r="F1610" s="47" t="s">
        <v>827</v>
      </c>
      <c r="G1610" s="136" t="s">
        <v>337</v>
      </c>
      <c r="H1610" s="5">
        <f t="shared" si="71"/>
        <v>-5000</v>
      </c>
      <c r="I1610" s="22">
        <f t="shared" si="70"/>
        <v>11.11111111111111</v>
      </c>
      <c r="K1610" t="s">
        <v>828</v>
      </c>
      <c r="M1610" s="2">
        <v>450</v>
      </c>
    </row>
    <row r="1611" spans="2:13" ht="12.75">
      <c r="B1611" s="239">
        <v>25000</v>
      </c>
      <c r="C1611" t="s">
        <v>835</v>
      </c>
      <c r="D1611" s="112" t="s">
        <v>814</v>
      </c>
      <c r="E1611" s="131" t="s">
        <v>836</v>
      </c>
      <c r="F1611" s="47" t="s">
        <v>827</v>
      </c>
      <c r="G1611" s="133" t="s">
        <v>185</v>
      </c>
      <c r="H1611" s="5">
        <f t="shared" si="71"/>
        <v>-30000</v>
      </c>
      <c r="I1611" s="22">
        <f t="shared" si="70"/>
        <v>55.55555555555556</v>
      </c>
      <c r="K1611" t="s">
        <v>828</v>
      </c>
      <c r="M1611" s="2">
        <v>450</v>
      </c>
    </row>
    <row r="1612" spans="2:13" ht="12.75">
      <c r="B1612" s="239">
        <v>5000</v>
      </c>
      <c r="C1612" t="s">
        <v>833</v>
      </c>
      <c r="D1612" s="112" t="s">
        <v>814</v>
      </c>
      <c r="E1612" s="135" t="s">
        <v>837</v>
      </c>
      <c r="F1612" s="47" t="s">
        <v>827</v>
      </c>
      <c r="G1612" s="136" t="s">
        <v>83</v>
      </c>
      <c r="H1612" s="5">
        <f t="shared" si="71"/>
        <v>-35000</v>
      </c>
      <c r="I1612" s="22">
        <f t="shared" si="70"/>
        <v>11.11111111111111</v>
      </c>
      <c r="K1612" t="s">
        <v>828</v>
      </c>
      <c r="M1612" s="2">
        <v>450</v>
      </c>
    </row>
    <row r="1613" spans="2:13" ht="12.75">
      <c r="B1613" s="239">
        <v>5000</v>
      </c>
      <c r="C1613" t="s">
        <v>832</v>
      </c>
      <c r="D1613" s="112" t="s">
        <v>814</v>
      </c>
      <c r="E1613" s="135" t="s">
        <v>836</v>
      </c>
      <c r="F1613" s="47" t="s">
        <v>827</v>
      </c>
      <c r="G1613" s="136" t="s">
        <v>36</v>
      </c>
      <c r="H1613" s="5">
        <f t="shared" si="71"/>
        <v>-40000</v>
      </c>
      <c r="I1613" s="22">
        <f t="shared" si="70"/>
        <v>11.11111111111111</v>
      </c>
      <c r="K1613" t="s">
        <v>828</v>
      </c>
      <c r="M1613" s="2">
        <v>450</v>
      </c>
    </row>
    <row r="1614" spans="1:13" s="57" customFormat="1" ht="12.75">
      <c r="A1614" s="11"/>
      <c r="B1614" s="93">
        <f>SUM(B1610:B1613)</f>
        <v>40000</v>
      </c>
      <c r="C1614" s="11"/>
      <c r="D1614" s="11"/>
      <c r="E1614" s="134" t="s">
        <v>836</v>
      </c>
      <c r="F1614" s="319"/>
      <c r="G1614" s="18"/>
      <c r="H1614" s="55">
        <v>0</v>
      </c>
      <c r="I1614" s="56">
        <f t="shared" si="70"/>
        <v>88.88888888888889</v>
      </c>
      <c r="M1614" s="2">
        <v>450</v>
      </c>
    </row>
    <row r="1615" spans="2:13" ht="12.75">
      <c r="B1615" s="239"/>
      <c r="H1615" s="5">
        <f t="shared" si="71"/>
        <v>0</v>
      </c>
      <c r="I1615" s="22">
        <f t="shared" si="70"/>
        <v>0</v>
      </c>
      <c r="M1615" s="2">
        <v>450</v>
      </c>
    </row>
    <row r="1616" spans="2:13" ht="12.75">
      <c r="B1616" s="239"/>
      <c r="H1616" s="5">
        <f t="shared" si="71"/>
        <v>0</v>
      </c>
      <c r="I1616" s="22">
        <f t="shared" si="70"/>
        <v>0</v>
      </c>
      <c r="M1616" s="2">
        <v>450</v>
      </c>
    </row>
    <row r="1617" spans="2:13" ht="12.75">
      <c r="B1617" s="239">
        <v>5000</v>
      </c>
      <c r="C1617" t="s">
        <v>832</v>
      </c>
      <c r="D1617" s="112" t="s">
        <v>814</v>
      </c>
      <c r="E1617" s="131" t="s">
        <v>838</v>
      </c>
      <c r="F1617" s="47" t="s">
        <v>827</v>
      </c>
      <c r="G1617" s="133" t="s">
        <v>185</v>
      </c>
      <c r="H1617" s="5">
        <f t="shared" si="71"/>
        <v>-5000</v>
      </c>
      <c r="I1617" s="22">
        <f t="shared" si="70"/>
        <v>11.11111111111111</v>
      </c>
      <c r="K1617" t="s">
        <v>828</v>
      </c>
      <c r="M1617" s="2">
        <v>450</v>
      </c>
    </row>
    <row r="1618" spans="2:13" ht="12.75">
      <c r="B1618" s="239">
        <v>5000</v>
      </c>
      <c r="C1618" t="s">
        <v>833</v>
      </c>
      <c r="D1618" s="112" t="s">
        <v>814</v>
      </c>
      <c r="E1618" s="131" t="s">
        <v>838</v>
      </c>
      <c r="F1618" s="47" t="s">
        <v>827</v>
      </c>
      <c r="G1618" s="133" t="s">
        <v>208</v>
      </c>
      <c r="H1618" s="5">
        <f t="shared" si="71"/>
        <v>-10000</v>
      </c>
      <c r="I1618" s="22">
        <f t="shared" si="70"/>
        <v>11.11111111111111</v>
      </c>
      <c r="K1618" t="s">
        <v>828</v>
      </c>
      <c r="M1618" s="2">
        <v>450</v>
      </c>
    </row>
    <row r="1619" spans="2:13" ht="12.75">
      <c r="B1619" s="239">
        <v>5000</v>
      </c>
      <c r="C1619" t="s">
        <v>832</v>
      </c>
      <c r="D1619" s="112" t="s">
        <v>814</v>
      </c>
      <c r="E1619" s="131" t="s">
        <v>838</v>
      </c>
      <c r="F1619" s="47" t="s">
        <v>827</v>
      </c>
      <c r="G1619" s="133" t="s">
        <v>185</v>
      </c>
      <c r="H1619" s="5">
        <f t="shared" si="71"/>
        <v>-15000</v>
      </c>
      <c r="I1619" s="22">
        <f t="shared" si="70"/>
        <v>11.11111111111111</v>
      </c>
      <c r="K1619" t="s">
        <v>828</v>
      </c>
      <c r="M1619" s="2">
        <v>450</v>
      </c>
    </row>
    <row r="1620" spans="2:13" ht="12.75">
      <c r="B1620" s="239">
        <v>5000</v>
      </c>
      <c r="C1620" t="s">
        <v>832</v>
      </c>
      <c r="D1620" s="112" t="s">
        <v>814</v>
      </c>
      <c r="E1620" s="131" t="s">
        <v>838</v>
      </c>
      <c r="F1620" s="47" t="s">
        <v>827</v>
      </c>
      <c r="G1620" s="133" t="s">
        <v>187</v>
      </c>
      <c r="H1620" s="5">
        <f t="shared" si="71"/>
        <v>-20000</v>
      </c>
      <c r="I1620" s="22">
        <f t="shared" si="70"/>
        <v>11.11111111111111</v>
      </c>
      <c r="K1620" t="s">
        <v>828</v>
      </c>
      <c r="M1620" s="2">
        <v>450</v>
      </c>
    </row>
    <row r="1621" spans="2:13" ht="12.75">
      <c r="B1621" s="239">
        <v>5000</v>
      </c>
      <c r="C1621" t="s">
        <v>832</v>
      </c>
      <c r="D1621" s="112" t="s">
        <v>814</v>
      </c>
      <c r="E1621" s="131" t="s">
        <v>838</v>
      </c>
      <c r="F1621" s="47" t="s">
        <v>827</v>
      </c>
      <c r="G1621" s="133" t="s">
        <v>187</v>
      </c>
      <c r="H1621" s="5">
        <f t="shared" si="71"/>
        <v>-25000</v>
      </c>
      <c r="I1621" s="22">
        <f t="shared" si="70"/>
        <v>11.11111111111111</v>
      </c>
      <c r="K1621" t="s">
        <v>828</v>
      </c>
      <c r="M1621" s="2">
        <v>450</v>
      </c>
    </row>
    <row r="1622" spans="2:13" ht="12.75">
      <c r="B1622" s="239">
        <v>5000</v>
      </c>
      <c r="C1622" t="s">
        <v>833</v>
      </c>
      <c r="D1622" s="112" t="s">
        <v>814</v>
      </c>
      <c r="E1622" s="131" t="s">
        <v>838</v>
      </c>
      <c r="F1622" s="47" t="s">
        <v>827</v>
      </c>
      <c r="G1622" s="133" t="s">
        <v>208</v>
      </c>
      <c r="H1622" s="5">
        <f t="shared" si="71"/>
        <v>-30000</v>
      </c>
      <c r="I1622" s="22">
        <f t="shared" si="70"/>
        <v>11.11111111111111</v>
      </c>
      <c r="K1622" t="s">
        <v>828</v>
      </c>
      <c r="M1622" s="2">
        <v>450</v>
      </c>
    </row>
    <row r="1623" spans="2:13" ht="12.75">
      <c r="B1623" s="239">
        <v>5000</v>
      </c>
      <c r="C1623" t="s">
        <v>832</v>
      </c>
      <c r="D1623" s="112" t="s">
        <v>814</v>
      </c>
      <c r="E1623" s="131" t="s">
        <v>838</v>
      </c>
      <c r="F1623" s="47" t="s">
        <v>827</v>
      </c>
      <c r="G1623" s="133" t="s">
        <v>210</v>
      </c>
      <c r="H1623" s="5">
        <f t="shared" si="71"/>
        <v>-35000</v>
      </c>
      <c r="I1623" s="22">
        <f t="shared" si="70"/>
        <v>11.11111111111111</v>
      </c>
      <c r="K1623" t="s">
        <v>828</v>
      </c>
      <c r="M1623" s="2">
        <v>450</v>
      </c>
    </row>
    <row r="1624" spans="2:13" ht="12.75">
      <c r="B1624" s="239">
        <v>5000</v>
      </c>
      <c r="C1624" t="s">
        <v>832</v>
      </c>
      <c r="D1624" s="112" t="s">
        <v>814</v>
      </c>
      <c r="E1624" s="131" t="s">
        <v>838</v>
      </c>
      <c r="F1624" s="47" t="s">
        <v>827</v>
      </c>
      <c r="G1624" s="133" t="s">
        <v>210</v>
      </c>
      <c r="H1624" s="5">
        <f t="shared" si="71"/>
        <v>-40000</v>
      </c>
      <c r="I1624" s="22">
        <f t="shared" si="70"/>
        <v>11.11111111111111</v>
      </c>
      <c r="K1624" t="s">
        <v>828</v>
      </c>
      <c r="M1624" s="2">
        <v>450</v>
      </c>
    </row>
    <row r="1625" spans="2:13" ht="12.75">
      <c r="B1625" s="239">
        <v>5000</v>
      </c>
      <c r="C1625" t="s">
        <v>833</v>
      </c>
      <c r="D1625" s="112" t="s">
        <v>814</v>
      </c>
      <c r="E1625" s="131" t="s">
        <v>838</v>
      </c>
      <c r="F1625" s="47" t="s">
        <v>827</v>
      </c>
      <c r="G1625" s="133" t="s">
        <v>210</v>
      </c>
      <c r="H1625" s="5">
        <f t="shared" si="71"/>
        <v>-45000</v>
      </c>
      <c r="I1625" s="22">
        <f t="shared" si="70"/>
        <v>11.11111111111111</v>
      </c>
      <c r="K1625" t="s">
        <v>828</v>
      </c>
      <c r="M1625" s="2">
        <v>450</v>
      </c>
    </row>
    <row r="1626" spans="1:13" s="57" customFormat="1" ht="12.75">
      <c r="A1626" s="1"/>
      <c r="B1626" s="239">
        <v>5000</v>
      </c>
      <c r="C1626" t="s">
        <v>832</v>
      </c>
      <c r="D1626" s="112" t="s">
        <v>814</v>
      </c>
      <c r="E1626" s="131" t="s">
        <v>838</v>
      </c>
      <c r="F1626" s="47" t="s">
        <v>827</v>
      </c>
      <c r="G1626" s="133" t="s">
        <v>210</v>
      </c>
      <c r="H1626" s="5">
        <f t="shared" si="71"/>
        <v>-50000</v>
      </c>
      <c r="I1626" s="22">
        <f aca="true" t="shared" si="72" ref="I1626:I1681">+B1626/M1626</f>
        <v>11.11111111111111</v>
      </c>
      <c r="J1626"/>
      <c r="K1626" t="s">
        <v>828</v>
      </c>
      <c r="L1626"/>
      <c r="M1626" s="2">
        <v>450</v>
      </c>
    </row>
    <row r="1627" spans="1:13" s="57" customFormat="1" ht="12.75">
      <c r="A1627" s="11"/>
      <c r="B1627" s="93">
        <f>SUM(B1617:B1626)</f>
        <v>50000</v>
      </c>
      <c r="C1627" s="11"/>
      <c r="D1627" s="11"/>
      <c r="E1627" s="134" t="s">
        <v>838</v>
      </c>
      <c r="F1627" s="319"/>
      <c r="G1627" s="18"/>
      <c r="H1627" s="55"/>
      <c r="I1627" s="56">
        <f t="shared" si="72"/>
        <v>111.11111111111111</v>
      </c>
      <c r="M1627" s="2">
        <v>450</v>
      </c>
    </row>
    <row r="1628" spans="2:13" ht="12.75">
      <c r="B1628" s="239"/>
      <c r="H1628" s="5">
        <f t="shared" si="71"/>
        <v>0</v>
      </c>
      <c r="I1628" s="22">
        <f t="shared" si="72"/>
        <v>0</v>
      </c>
      <c r="M1628" s="2">
        <v>450</v>
      </c>
    </row>
    <row r="1629" spans="2:13" ht="12.75">
      <c r="B1629" s="239"/>
      <c r="H1629" s="5">
        <f t="shared" si="71"/>
        <v>0</v>
      </c>
      <c r="I1629" s="22">
        <f t="shared" si="72"/>
        <v>0</v>
      </c>
      <c r="M1629" s="2">
        <v>450</v>
      </c>
    </row>
    <row r="1630" spans="2:13" ht="12.75">
      <c r="B1630" s="239">
        <v>10000</v>
      </c>
      <c r="C1630" t="s">
        <v>839</v>
      </c>
      <c r="D1630" s="112" t="s">
        <v>814</v>
      </c>
      <c r="E1630" s="135" t="s">
        <v>840</v>
      </c>
      <c r="F1630" s="47" t="s">
        <v>827</v>
      </c>
      <c r="G1630" s="136" t="s">
        <v>32</v>
      </c>
      <c r="H1630" s="5">
        <f t="shared" si="71"/>
        <v>-10000</v>
      </c>
      <c r="I1630" s="22">
        <f t="shared" si="72"/>
        <v>22.22222222222222</v>
      </c>
      <c r="K1630" t="s">
        <v>828</v>
      </c>
      <c r="M1630" s="2">
        <v>450</v>
      </c>
    </row>
    <row r="1631" spans="2:13" ht="12.75">
      <c r="B1631" s="239">
        <v>5000</v>
      </c>
      <c r="C1631" t="s">
        <v>832</v>
      </c>
      <c r="D1631" s="112" t="s">
        <v>814</v>
      </c>
      <c r="E1631" s="131" t="s">
        <v>841</v>
      </c>
      <c r="F1631" s="47" t="s">
        <v>827</v>
      </c>
      <c r="G1631" s="133" t="s">
        <v>210</v>
      </c>
      <c r="H1631" s="5">
        <f t="shared" si="71"/>
        <v>-15000</v>
      </c>
      <c r="I1631" s="22">
        <f t="shared" si="72"/>
        <v>11.11111111111111</v>
      </c>
      <c r="K1631" t="s">
        <v>828</v>
      </c>
      <c r="M1631" s="2">
        <v>450</v>
      </c>
    </row>
    <row r="1632" spans="2:13" ht="12.75">
      <c r="B1632" s="239">
        <v>5000</v>
      </c>
      <c r="C1632" t="s">
        <v>832</v>
      </c>
      <c r="D1632" s="112" t="s">
        <v>814</v>
      </c>
      <c r="E1632" s="131" t="s">
        <v>841</v>
      </c>
      <c r="F1632" s="47" t="s">
        <v>827</v>
      </c>
      <c r="G1632" s="133" t="s">
        <v>212</v>
      </c>
      <c r="H1632" s="5">
        <f t="shared" si="71"/>
        <v>-20000</v>
      </c>
      <c r="I1632" s="22">
        <f t="shared" si="72"/>
        <v>11.11111111111111</v>
      </c>
      <c r="K1632" t="s">
        <v>828</v>
      </c>
      <c r="M1632" s="2">
        <v>450</v>
      </c>
    </row>
    <row r="1633" spans="2:13" ht="12.75">
      <c r="B1633" s="239">
        <v>5000</v>
      </c>
      <c r="C1633" t="s">
        <v>833</v>
      </c>
      <c r="D1633" s="112" t="s">
        <v>814</v>
      </c>
      <c r="E1633" s="131" t="s">
        <v>841</v>
      </c>
      <c r="F1633" s="47" t="s">
        <v>827</v>
      </c>
      <c r="G1633" s="133" t="s">
        <v>214</v>
      </c>
      <c r="H1633" s="5">
        <f t="shared" si="71"/>
        <v>-25000</v>
      </c>
      <c r="I1633" s="22">
        <f t="shared" si="72"/>
        <v>11.11111111111111</v>
      </c>
      <c r="K1633" t="s">
        <v>828</v>
      </c>
      <c r="M1633" s="2">
        <v>450</v>
      </c>
    </row>
    <row r="1634" spans="2:13" ht="12.75">
      <c r="B1634" s="239">
        <v>5000</v>
      </c>
      <c r="C1634" t="s">
        <v>833</v>
      </c>
      <c r="D1634" s="112" t="s">
        <v>814</v>
      </c>
      <c r="E1634" s="131" t="s">
        <v>841</v>
      </c>
      <c r="F1634" s="47" t="s">
        <v>827</v>
      </c>
      <c r="G1634" s="133" t="s">
        <v>297</v>
      </c>
      <c r="H1634" s="5">
        <f t="shared" si="71"/>
        <v>-30000</v>
      </c>
      <c r="I1634" s="22">
        <f t="shared" si="72"/>
        <v>11.11111111111111</v>
      </c>
      <c r="K1634" t="s">
        <v>828</v>
      </c>
      <c r="M1634" s="2">
        <v>450</v>
      </c>
    </row>
    <row r="1635" spans="2:13" ht="12.75">
      <c r="B1635" s="239">
        <v>5000</v>
      </c>
      <c r="C1635" t="s">
        <v>832</v>
      </c>
      <c r="D1635" s="112" t="s">
        <v>814</v>
      </c>
      <c r="E1635" s="131" t="s">
        <v>841</v>
      </c>
      <c r="F1635" s="47" t="s">
        <v>827</v>
      </c>
      <c r="G1635" s="133" t="s">
        <v>323</v>
      </c>
      <c r="H1635" s="5">
        <f t="shared" si="71"/>
        <v>-35000</v>
      </c>
      <c r="I1635" s="22">
        <f t="shared" si="72"/>
        <v>11.11111111111111</v>
      </c>
      <c r="K1635" t="s">
        <v>828</v>
      </c>
      <c r="M1635" s="2">
        <v>450</v>
      </c>
    </row>
    <row r="1636" spans="2:13" ht="12.75">
      <c r="B1636" s="239">
        <v>5000</v>
      </c>
      <c r="C1636" t="s">
        <v>832</v>
      </c>
      <c r="D1636" s="112" t="s">
        <v>814</v>
      </c>
      <c r="E1636" s="131" t="s">
        <v>841</v>
      </c>
      <c r="F1636" s="47" t="s">
        <v>827</v>
      </c>
      <c r="G1636" s="133" t="s">
        <v>323</v>
      </c>
      <c r="H1636" s="5">
        <f t="shared" si="71"/>
        <v>-40000</v>
      </c>
      <c r="I1636" s="22">
        <f t="shared" si="72"/>
        <v>11.11111111111111</v>
      </c>
      <c r="K1636" t="s">
        <v>828</v>
      </c>
      <c r="M1636" s="2">
        <v>450</v>
      </c>
    </row>
    <row r="1637" spans="2:13" ht="12.75">
      <c r="B1637" s="239">
        <v>5000</v>
      </c>
      <c r="C1637" t="s">
        <v>833</v>
      </c>
      <c r="D1637" s="112" t="s">
        <v>814</v>
      </c>
      <c r="E1637" s="131" t="s">
        <v>841</v>
      </c>
      <c r="F1637" s="47" t="s">
        <v>827</v>
      </c>
      <c r="G1637" s="133" t="s">
        <v>323</v>
      </c>
      <c r="H1637" s="5">
        <f t="shared" si="71"/>
        <v>-45000</v>
      </c>
      <c r="I1637" s="22">
        <f t="shared" si="72"/>
        <v>11.11111111111111</v>
      </c>
      <c r="K1637" t="s">
        <v>828</v>
      </c>
      <c r="M1637" s="2">
        <v>450</v>
      </c>
    </row>
    <row r="1638" spans="1:13" s="57" customFormat="1" ht="12.75">
      <c r="A1638" s="11"/>
      <c r="B1638" s="93">
        <f>SUM(B1630:B1637)</f>
        <v>45000</v>
      </c>
      <c r="C1638" s="11"/>
      <c r="D1638" s="11"/>
      <c r="E1638" s="134" t="s">
        <v>841</v>
      </c>
      <c r="F1638" s="319"/>
      <c r="G1638" s="18"/>
      <c r="H1638" s="55"/>
      <c r="I1638" s="56">
        <f t="shared" si="72"/>
        <v>100</v>
      </c>
      <c r="M1638" s="2">
        <v>450</v>
      </c>
    </row>
    <row r="1639" spans="2:13" ht="12.75">
      <c r="B1639" s="239"/>
      <c r="H1639" s="5">
        <f t="shared" si="71"/>
        <v>0</v>
      </c>
      <c r="I1639" s="22">
        <f t="shared" si="72"/>
        <v>0</v>
      </c>
      <c r="M1639" s="2">
        <v>450</v>
      </c>
    </row>
    <row r="1640" spans="2:13" ht="12.75">
      <c r="B1640" s="239"/>
      <c r="H1640" s="5">
        <f t="shared" si="71"/>
        <v>0</v>
      </c>
      <c r="I1640" s="22">
        <f t="shared" si="72"/>
        <v>0</v>
      </c>
      <c r="M1640" s="2">
        <v>450</v>
      </c>
    </row>
    <row r="1641" spans="2:13" ht="12.75">
      <c r="B1641" s="239">
        <v>30000</v>
      </c>
      <c r="C1641" t="s">
        <v>843</v>
      </c>
      <c r="D1641" s="112" t="s">
        <v>814</v>
      </c>
      <c r="E1641" s="135" t="s">
        <v>844</v>
      </c>
      <c r="F1641" s="47" t="s">
        <v>827</v>
      </c>
      <c r="G1641" s="136" t="s">
        <v>36</v>
      </c>
      <c r="H1641" s="5">
        <f t="shared" si="71"/>
        <v>-30000</v>
      </c>
      <c r="I1641" s="22">
        <f t="shared" si="72"/>
        <v>66.66666666666667</v>
      </c>
      <c r="K1641" t="s">
        <v>828</v>
      </c>
      <c r="M1641" s="2">
        <v>450</v>
      </c>
    </row>
    <row r="1642" spans="1:13" s="57" customFormat="1" ht="12.75">
      <c r="A1642" s="11"/>
      <c r="B1642" s="93">
        <f>SUM(B1641)</f>
        <v>30000</v>
      </c>
      <c r="D1642" s="137"/>
      <c r="E1642" s="134" t="s">
        <v>1263</v>
      </c>
      <c r="F1642" s="319"/>
      <c r="G1642" s="138"/>
      <c r="H1642" s="55"/>
      <c r="I1642" s="56">
        <f t="shared" si="72"/>
        <v>66.66666666666667</v>
      </c>
      <c r="M1642" s="2">
        <v>450</v>
      </c>
    </row>
    <row r="1643" spans="2:13" ht="12.75">
      <c r="B1643" s="446"/>
      <c r="H1643" s="5">
        <f t="shared" si="71"/>
        <v>0</v>
      </c>
      <c r="I1643" s="22">
        <f t="shared" si="72"/>
        <v>0</v>
      </c>
      <c r="M1643" s="2">
        <v>450</v>
      </c>
    </row>
    <row r="1644" spans="2:13" ht="12.75">
      <c r="B1644" s="239"/>
      <c r="H1644" s="5">
        <f>H1643-B1644</f>
        <v>0</v>
      </c>
      <c r="I1644" s="22">
        <f t="shared" si="72"/>
        <v>0</v>
      </c>
      <c r="M1644" s="2">
        <v>450</v>
      </c>
    </row>
    <row r="1645" spans="2:13" ht="12.75">
      <c r="B1645" s="239">
        <v>10000</v>
      </c>
      <c r="C1645" t="s">
        <v>842</v>
      </c>
      <c r="D1645" s="112" t="s">
        <v>814</v>
      </c>
      <c r="E1645" s="135" t="s">
        <v>845</v>
      </c>
      <c r="F1645" s="47" t="s">
        <v>827</v>
      </c>
      <c r="G1645" s="136" t="s">
        <v>50</v>
      </c>
      <c r="H1645" s="5">
        <f>H1644-B1645</f>
        <v>-10000</v>
      </c>
      <c r="I1645" s="22">
        <f t="shared" si="72"/>
        <v>22.22222222222222</v>
      </c>
      <c r="K1645" t="s">
        <v>828</v>
      </c>
      <c r="M1645" s="2">
        <v>450</v>
      </c>
    </row>
    <row r="1646" spans="1:13" s="57" customFormat="1" ht="12.75">
      <c r="A1646" s="11"/>
      <c r="B1646" s="93">
        <f>SUM(B1645)</f>
        <v>10000</v>
      </c>
      <c r="C1646" s="11"/>
      <c r="D1646" s="11"/>
      <c r="E1646" s="134" t="s">
        <v>1264</v>
      </c>
      <c r="F1646" s="319"/>
      <c r="G1646" s="18"/>
      <c r="H1646" s="55"/>
      <c r="I1646" s="56">
        <f t="shared" si="72"/>
        <v>22.22222222222222</v>
      </c>
      <c r="M1646" s="2">
        <v>450</v>
      </c>
    </row>
    <row r="1647" spans="2:13" ht="12.75">
      <c r="B1647" s="239"/>
      <c r="H1647" s="5">
        <f>H1646-B1647</f>
        <v>0</v>
      </c>
      <c r="I1647" s="22">
        <f t="shared" si="72"/>
        <v>0</v>
      </c>
      <c r="M1647" s="2">
        <v>450</v>
      </c>
    </row>
    <row r="1648" spans="2:13" ht="12.75">
      <c r="B1648" s="239"/>
      <c r="H1648" s="5">
        <f>H1647-B1648</f>
        <v>0</v>
      </c>
      <c r="I1648" s="22">
        <f t="shared" si="72"/>
        <v>0</v>
      </c>
      <c r="M1648" s="2">
        <v>450</v>
      </c>
    </row>
    <row r="1649" spans="2:13" ht="12.75">
      <c r="B1649" s="239">
        <v>5000</v>
      </c>
      <c r="C1649" t="s">
        <v>832</v>
      </c>
      <c r="D1649" s="112" t="s">
        <v>814</v>
      </c>
      <c r="E1649" s="135" t="s">
        <v>846</v>
      </c>
      <c r="F1649" s="47" t="s">
        <v>827</v>
      </c>
      <c r="G1649" s="136" t="s">
        <v>115</v>
      </c>
      <c r="H1649" s="5">
        <f>H1648-B1649</f>
        <v>-5000</v>
      </c>
      <c r="I1649" s="22">
        <f t="shared" si="72"/>
        <v>11.11111111111111</v>
      </c>
      <c r="K1649" t="s">
        <v>828</v>
      </c>
      <c r="M1649" s="2">
        <v>450</v>
      </c>
    </row>
    <row r="1650" spans="2:13" ht="12.75">
      <c r="B1650" s="239">
        <v>10000</v>
      </c>
      <c r="C1650" t="s">
        <v>847</v>
      </c>
      <c r="D1650" s="112" t="s">
        <v>814</v>
      </c>
      <c r="E1650" s="135" t="s">
        <v>846</v>
      </c>
      <c r="F1650" s="47" t="s">
        <v>827</v>
      </c>
      <c r="G1650" s="136" t="s">
        <v>337</v>
      </c>
      <c r="H1650" s="5">
        <f>H1649-B1650</f>
        <v>-15000</v>
      </c>
      <c r="I1650" s="22">
        <f t="shared" si="72"/>
        <v>22.22222222222222</v>
      </c>
      <c r="K1650" t="s">
        <v>828</v>
      </c>
      <c r="M1650" s="2">
        <v>450</v>
      </c>
    </row>
    <row r="1651" spans="1:13" s="57" customFormat="1" ht="12.75">
      <c r="A1651" s="11"/>
      <c r="B1651" s="93">
        <f>SUM(B1649:B1650)</f>
        <v>15000</v>
      </c>
      <c r="D1651" s="137"/>
      <c r="E1651" s="134" t="s">
        <v>848</v>
      </c>
      <c r="F1651" s="319"/>
      <c r="G1651" s="138"/>
      <c r="H1651" s="55">
        <v>0</v>
      </c>
      <c r="I1651" s="56">
        <f t="shared" si="72"/>
        <v>33.333333333333336</v>
      </c>
      <c r="M1651" s="2">
        <v>450</v>
      </c>
    </row>
    <row r="1652" spans="2:13" ht="12.75">
      <c r="B1652" s="239"/>
      <c r="H1652" s="5">
        <f aca="true" t="shared" si="73" ref="H1652:H1659">H1651-B1652</f>
        <v>0</v>
      </c>
      <c r="I1652" s="22">
        <f t="shared" si="72"/>
        <v>0</v>
      </c>
      <c r="M1652" s="2">
        <v>450</v>
      </c>
    </row>
    <row r="1653" spans="2:13" ht="12.75">
      <c r="B1653" s="239"/>
      <c r="H1653" s="5">
        <f t="shared" si="73"/>
        <v>0</v>
      </c>
      <c r="I1653" s="22">
        <f t="shared" si="72"/>
        <v>0</v>
      </c>
      <c r="M1653" s="2">
        <v>450</v>
      </c>
    </row>
    <row r="1654" spans="2:13" ht="12.75">
      <c r="B1654" s="239">
        <v>5000</v>
      </c>
      <c r="C1654" t="s">
        <v>833</v>
      </c>
      <c r="D1654" s="112" t="s">
        <v>814</v>
      </c>
      <c r="E1654" s="139" t="s">
        <v>849</v>
      </c>
      <c r="F1654" s="47" t="s">
        <v>827</v>
      </c>
      <c r="G1654" s="140" t="s">
        <v>185</v>
      </c>
      <c r="H1654" s="5">
        <f t="shared" si="73"/>
        <v>-5000</v>
      </c>
      <c r="I1654" s="22">
        <f t="shared" si="72"/>
        <v>11.11111111111111</v>
      </c>
      <c r="K1654" t="s">
        <v>828</v>
      </c>
      <c r="M1654" s="2">
        <v>450</v>
      </c>
    </row>
    <row r="1655" spans="2:13" ht="12.75">
      <c r="B1655" s="239">
        <v>5000</v>
      </c>
      <c r="C1655" t="s">
        <v>832</v>
      </c>
      <c r="D1655" s="112" t="s">
        <v>814</v>
      </c>
      <c r="E1655" s="135" t="s">
        <v>850</v>
      </c>
      <c r="F1655" s="47" t="s">
        <v>827</v>
      </c>
      <c r="G1655" s="136" t="s">
        <v>81</v>
      </c>
      <c r="H1655" s="5">
        <f t="shared" si="73"/>
        <v>-10000</v>
      </c>
      <c r="I1655" s="22">
        <f t="shared" si="72"/>
        <v>11.11111111111111</v>
      </c>
      <c r="K1655" t="s">
        <v>828</v>
      </c>
      <c r="M1655" s="2">
        <v>450</v>
      </c>
    </row>
    <row r="1656" spans="2:13" ht="12.75">
      <c r="B1656" s="239">
        <v>5000</v>
      </c>
      <c r="C1656" t="s">
        <v>832</v>
      </c>
      <c r="D1656" s="112" t="s">
        <v>814</v>
      </c>
      <c r="E1656" s="135" t="s">
        <v>850</v>
      </c>
      <c r="F1656" s="47" t="s">
        <v>827</v>
      </c>
      <c r="G1656" s="136" t="s">
        <v>83</v>
      </c>
      <c r="H1656" s="5">
        <f t="shared" si="73"/>
        <v>-15000</v>
      </c>
      <c r="I1656" s="22">
        <f t="shared" si="72"/>
        <v>11.11111111111111</v>
      </c>
      <c r="K1656" t="s">
        <v>828</v>
      </c>
      <c r="M1656" s="2">
        <v>450</v>
      </c>
    </row>
    <row r="1657" spans="2:13" ht="12.75">
      <c r="B1657" s="239">
        <v>5000</v>
      </c>
      <c r="C1657" t="s">
        <v>832</v>
      </c>
      <c r="D1657" s="112" t="s">
        <v>814</v>
      </c>
      <c r="E1657" s="135" t="s">
        <v>850</v>
      </c>
      <c r="F1657" s="47" t="s">
        <v>827</v>
      </c>
      <c r="G1657" s="136" t="s">
        <v>83</v>
      </c>
      <c r="H1657" s="5">
        <f t="shared" si="73"/>
        <v>-20000</v>
      </c>
      <c r="I1657" s="22">
        <f t="shared" si="72"/>
        <v>11.11111111111111</v>
      </c>
      <c r="K1657" t="s">
        <v>828</v>
      </c>
      <c r="M1657" s="2">
        <v>450</v>
      </c>
    </row>
    <row r="1658" spans="2:13" ht="12.75">
      <c r="B1658" s="239">
        <v>5000</v>
      </c>
      <c r="C1658" t="s">
        <v>832</v>
      </c>
      <c r="D1658" s="112" t="s">
        <v>814</v>
      </c>
      <c r="E1658" s="135" t="s">
        <v>850</v>
      </c>
      <c r="F1658" s="47" t="s">
        <v>827</v>
      </c>
      <c r="G1658" s="136" t="s">
        <v>79</v>
      </c>
      <c r="H1658" s="5">
        <f t="shared" si="73"/>
        <v>-25000</v>
      </c>
      <c r="I1658" s="22">
        <f t="shared" si="72"/>
        <v>11.11111111111111</v>
      </c>
      <c r="K1658" t="s">
        <v>828</v>
      </c>
      <c r="M1658" s="2">
        <v>450</v>
      </c>
    </row>
    <row r="1659" spans="2:13" ht="12.75">
      <c r="B1659" s="239">
        <v>5000</v>
      </c>
      <c r="C1659" t="s">
        <v>833</v>
      </c>
      <c r="D1659" s="112" t="s">
        <v>814</v>
      </c>
      <c r="E1659" s="135" t="s">
        <v>850</v>
      </c>
      <c r="F1659" s="47" t="s">
        <v>827</v>
      </c>
      <c r="G1659" s="136" t="s">
        <v>79</v>
      </c>
      <c r="H1659" s="5">
        <f t="shared" si="73"/>
        <v>-30000</v>
      </c>
      <c r="I1659" s="22">
        <f t="shared" si="72"/>
        <v>11.11111111111111</v>
      </c>
      <c r="K1659" t="s">
        <v>828</v>
      </c>
      <c r="M1659" s="2">
        <v>450</v>
      </c>
    </row>
    <row r="1660" spans="1:13" s="57" customFormat="1" ht="12.75">
      <c r="A1660" s="11"/>
      <c r="B1660" s="93">
        <f>SUM(B1654:B1659)</f>
        <v>30000</v>
      </c>
      <c r="C1660" s="11"/>
      <c r="D1660" s="11"/>
      <c r="E1660" s="134" t="s">
        <v>850</v>
      </c>
      <c r="F1660" s="319"/>
      <c r="G1660" s="18"/>
      <c r="H1660" s="55"/>
      <c r="I1660" s="56">
        <f t="shared" si="72"/>
        <v>66.66666666666667</v>
      </c>
      <c r="M1660" s="2">
        <v>450</v>
      </c>
    </row>
    <row r="1661" spans="2:13" ht="12.75">
      <c r="B1661" s="239"/>
      <c r="H1661" s="5">
        <f>H1660-B1661</f>
        <v>0</v>
      </c>
      <c r="I1661" s="22">
        <f t="shared" si="72"/>
        <v>0</v>
      </c>
      <c r="M1661" s="2">
        <v>450</v>
      </c>
    </row>
    <row r="1662" spans="2:13" ht="12.75">
      <c r="B1662" s="239"/>
      <c r="H1662" s="5">
        <f>H1661-B1662</f>
        <v>0</v>
      </c>
      <c r="I1662" s="22">
        <f t="shared" si="72"/>
        <v>0</v>
      </c>
      <c r="M1662" s="2">
        <v>450</v>
      </c>
    </row>
    <row r="1663" spans="2:13" ht="12.75">
      <c r="B1663" s="239">
        <v>5000</v>
      </c>
      <c r="C1663" t="s">
        <v>832</v>
      </c>
      <c r="D1663" s="112" t="s">
        <v>814</v>
      </c>
      <c r="E1663" s="135" t="s">
        <v>851</v>
      </c>
      <c r="F1663" s="47" t="s">
        <v>827</v>
      </c>
      <c r="G1663" s="136" t="s">
        <v>368</v>
      </c>
      <c r="H1663" s="5">
        <f aca="true" t="shared" si="74" ref="H1663:H1715">H1662-B1663</f>
        <v>-5000</v>
      </c>
      <c r="I1663" s="22">
        <f t="shared" si="72"/>
        <v>11.11111111111111</v>
      </c>
      <c r="K1663" t="s">
        <v>828</v>
      </c>
      <c r="M1663" s="2">
        <v>450</v>
      </c>
    </row>
    <row r="1664" spans="2:13" ht="12.75">
      <c r="B1664" s="239">
        <v>5000</v>
      </c>
      <c r="C1664" t="s">
        <v>833</v>
      </c>
      <c r="D1664" s="112" t="s">
        <v>814</v>
      </c>
      <c r="E1664" s="135" t="s">
        <v>851</v>
      </c>
      <c r="F1664" s="47" t="s">
        <v>827</v>
      </c>
      <c r="G1664" s="136" t="s">
        <v>34</v>
      </c>
      <c r="H1664" s="5">
        <f t="shared" si="74"/>
        <v>-10000</v>
      </c>
      <c r="I1664" s="22">
        <f t="shared" si="72"/>
        <v>11.11111111111111</v>
      </c>
      <c r="K1664" t="s">
        <v>828</v>
      </c>
      <c r="M1664" s="2">
        <v>450</v>
      </c>
    </row>
    <row r="1665" spans="2:13" ht="12.75">
      <c r="B1665" s="239">
        <v>5000</v>
      </c>
      <c r="C1665" t="s">
        <v>832</v>
      </c>
      <c r="D1665" s="112" t="s">
        <v>814</v>
      </c>
      <c r="E1665" s="135" t="s">
        <v>851</v>
      </c>
      <c r="F1665" s="47" t="s">
        <v>827</v>
      </c>
      <c r="G1665" s="136" t="s">
        <v>34</v>
      </c>
      <c r="H1665" s="5">
        <f t="shared" si="74"/>
        <v>-15000</v>
      </c>
      <c r="I1665" s="22">
        <f t="shared" si="72"/>
        <v>11.11111111111111</v>
      </c>
      <c r="K1665" t="s">
        <v>828</v>
      </c>
      <c r="M1665" s="2">
        <v>450</v>
      </c>
    </row>
    <row r="1666" spans="2:13" ht="12.75">
      <c r="B1666" s="239">
        <v>5000</v>
      </c>
      <c r="C1666" t="s">
        <v>832</v>
      </c>
      <c r="D1666" s="112" t="s">
        <v>814</v>
      </c>
      <c r="E1666" s="135" t="s">
        <v>851</v>
      </c>
      <c r="F1666" s="47" t="s">
        <v>827</v>
      </c>
      <c r="G1666" s="136" t="s">
        <v>34</v>
      </c>
      <c r="H1666" s="5">
        <f t="shared" si="74"/>
        <v>-20000</v>
      </c>
      <c r="I1666" s="22">
        <f t="shared" si="72"/>
        <v>11.11111111111111</v>
      </c>
      <c r="K1666" t="s">
        <v>828</v>
      </c>
      <c r="M1666" s="2">
        <v>450</v>
      </c>
    </row>
    <row r="1667" spans="2:13" ht="12.75">
      <c r="B1667" s="239">
        <v>5000</v>
      </c>
      <c r="C1667" t="s">
        <v>832</v>
      </c>
      <c r="D1667" s="112" t="s">
        <v>814</v>
      </c>
      <c r="E1667" s="135" t="s">
        <v>851</v>
      </c>
      <c r="F1667" s="47" t="s">
        <v>827</v>
      </c>
      <c r="G1667" s="136" t="s">
        <v>337</v>
      </c>
      <c r="H1667" s="5">
        <f t="shared" si="74"/>
        <v>-25000</v>
      </c>
      <c r="I1667" s="22">
        <f t="shared" si="72"/>
        <v>11.11111111111111</v>
      </c>
      <c r="K1667" t="s">
        <v>828</v>
      </c>
      <c r="M1667" s="2">
        <v>450</v>
      </c>
    </row>
    <row r="1668" spans="2:13" ht="12.75">
      <c r="B1668" s="239">
        <v>5000</v>
      </c>
      <c r="C1668" t="s">
        <v>833</v>
      </c>
      <c r="D1668" s="112" t="s">
        <v>814</v>
      </c>
      <c r="E1668" s="135" t="s">
        <v>851</v>
      </c>
      <c r="F1668" s="47" t="s">
        <v>827</v>
      </c>
      <c r="G1668" s="136" t="s">
        <v>32</v>
      </c>
      <c r="H1668" s="5">
        <f t="shared" si="74"/>
        <v>-30000</v>
      </c>
      <c r="I1668" s="22">
        <f t="shared" si="72"/>
        <v>11.11111111111111</v>
      </c>
      <c r="K1668" t="s">
        <v>828</v>
      </c>
      <c r="M1668" s="2">
        <v>450</v>
      </c>
    </row>
    <row r="1669" spans="1:13" s="57" customFormat="1" ht="12.75">
      <c r="A1669" s="1"/>
      <c r="B1669" s="239">
        <v>5000</v>
      </c>
      <c r="C1669" t="s">
        <v>833</v>
      </c>
      <c r="D1669" s="112" t="s">
        <v>814</v>
      </c>
      <c r="E1669" s="135" t="s">
        <v>852</v>
      </c>
      <c r="F1669" s="47" t="s">
        <v>827</v>
      </c>
      <c r="G1669" s="133" t="s">
        <v>85</v>
      </c>
      <c r="H1669" s="5">
        <f t="shared" si="74"/>
        <v>-35000</v>
      </c>
      <c r="I1669" s="22">
        <f t="shared" si="72"/>
        <v>11.11111111111111</v>
      </c>
      <c r="J1669"/>
      <c r="K1669" t="s">
        <v>828</v>
      </c>
      <c r="L1669"/>
      <c r="M1669" s="2">
        <v>450</v>
      </c>
    </row>
    <row r="1670" spans="1:13" s="57" customFormat="1" ht="12.75">
      <c r="A1670" s="11"/>
      <c r="B1670" s="93">
        <f>SUM(B1663:B1669)</f>
        <v>35000</v>
      </c>
      <c r="C1670" s="11"/>
      <c r="D1670" s="11"/>
      <c r="E1670" s="134" t="s">
        <v>852</v>
      </c>
      <c r="F1670" s="319"/>
      <c r="G1670" s="18"/>
      <c r="H1670" s="55"/>
      <c r="I1670" s="56">
        <f t="shared" si="72"/>
        <v>77.77777777777777</v>
      </c>
      <c r="M1670" s="2">
        <v>450</v>
      </c>
    </row>
    <row r="1671" spans="8:13" ht="12.75">
      <c r="H1671" s="5">
        <f t="shared" si="74"/>
        <v>0</v>
      </c>
      <c r="I1671" s="22">
        <f t="shared" si="72"/>
        <v>0</v>
      </c>
      <c r="M1671" s="2">
        <v>450</v>
      </c>
    </row>
    <row r="1672" spans="8:13" ht="12.75">
      <c r="H1672" s="5">
        <f t="shared" si="74"/>
        <v>0</v>
      </c>
      <c r="I1672" s="22">
        <f t="shared" si="72"/>
        <v>0</v>
      </c>
      <c r="M1672" s="2">
        <v>450</v>
      </c>
    </row>
    <row r="1673" spans="8:13" ht="12.75">
      <c r="H1673" s="5">
        <f t="shared" si="74"/>
        <v>0</v>
      </c>
      <c r="I1673" s="22">
        <f t="shared" si="72"/>
        <v>0</v>
      </c>
      <c r="M1673" s="2">
        <v>450</v>
      </c>
    </row>
    <row r="1674" spans="1:13" s="57" customFormat="1" ht="12.75">
      <c r="A1674" s="11"/>
      <c r="B1674" s="439">
        <f>B1678+B1682+B1687</f>
        <v>85000</v>
      </c>
      <c r="C1674" s="132" t="s">
        <v>853</v>
      </c>
      <c r="D1674" s="11"/>
      <c r="E1674" s="11"/>
      <c r="F1674" s="319"/>
      <c r="G1674" s="18"/>
      <c r="H1674" s="55">
        <f t="shared" si="74"/>
        <v>-85000</v>
      </c>
      <c r="I1674" s="56">
        <f t="shared" si="72"/>
        <v>188.88888888888889</v>
      </c>
      <c r="M1674" s="2">
        <v>450</v>
      </c>
    </row>
    <row r="1675" spans="2:13" ht="12.75">
      <c r="B1675" s="412"/>
      <c r="H1675" s="5">
        <v>0</v>
      </c>
      <c r="I1675" s="22">
        <f t="shared" si="72"/>
        <v>0</v>
      </c>
      <c r="M1675" s="2">
        <v>450</v>
      </c>
    </row>
    <row r="1676" spans="2:13" ht="12.75">
      <c r="B1676" s="412"/>
      <c r="H1676" s="5">
        <f t="shared" si="74"/>
        <v>0</v>
      </c>
      <c r="I1676" s="22">
        <f t="shared" si="72"/>
        <v>0</v>
      </c>
      <c r="M1676" s="2">
        <v>450</v>
      </c>
    </row>
    <row r="1677" spans="2:13" ht="12.75">
      <c r="B1677" s="412">
        <v>15000</v>
      </c>
      <c r="C1677" s="1" t="s">
        <v>854</v>
      </c>
      <c r="D1677" s="1" t="s">
        <v>814</v>
      </c>
      <c r="E1677" s="131" t="s">
        <v>855</v>
      </c>
      <c r="F1677" s="72" t="s">
        <v>856</v>
      </c>
      <c r="G1677" s="27" t="s">
        <v>185</v>
      </c>
      <c r="H1677" s="5">
        <f t="shared" si="74"/>
        <v>-15000</v>
      </c>
      <c r="I1677" s="22">
        <f t="shared" si="72"/>
        <v>33.333333333333336</v>
      </c>
      <c r="K1677" t="s">
        <v>828</v>
      </c>
      <c r="M1677" s="2">
        <v>450</v>
      </c>
    </row>
    <row r="1678" spans="1:13" s="57" customFormat="1" ht="12.75">
      <c r="A1678" s="11"/>
      <c r="B1678" s="413">
        <f>SUM(B1677)</f>
        <v>15000</v>
      </c>
      <c r="C1678" s="11"/>
      <c r="D1678" s="11"/>
      <c r="E1678" s="134" t="s">
        <v>836</v>
      </c>
      <c r="F1678" s="319"/>
      <c r="G1678" s="18"/>
      <c r="H1678" s="55">
        <v>0</v>
      </c>
      <c r="I1678" s="56">
        <f t="shared" si="72"/>
        <v>33.333333333333336</v>
      </c>
      <c r="M1678" s="2">
        <v>450</v>
      </c>
    </row>
    <row r="1679" spans="2:13" ht="12.75">
      <c r="B1679" s="412"/>
      <c r="H1679" s="5">
        <f t="shared" si="74"/>
        <v>0</v>
      </c>
      <c r="I1679" s="22">
        <f t="shared" si="72"/>
        <v>0</v>
      </c>
      <c r="M1679" s="2">
        <v>450</v>
      </c>
    </row>
    <row r="1680" spans="2:13" ht="12.75">
      <c r="B1680" s="412"/>
      <c r="H1680" s="5">
        <f t="shared" si="74"/>
        <v>0</v>
      </c>
      <c r="I1680" s="22">
        <f t="shared" si="72"/>
        <v>0</v>
      </c>
      <c r="M1680" s="2">
        <v>450</v>
      </c>
    </row>
    <row r="1681" spans="2:13" ht="12.75">
      <c r="B1681" s="412">
        <v>5000</v>
      </c>
      <c r="C1681" s="1" t="s">
        <v>857</v>
      </c>
      <c r="D1681" s="1" t="s">
        <v>814</v>
      </c>
      <c r="E1681" s="1" t="s">
        <v>858</v>
      </c>
      <c r="F1681" s="72" t="s">
        <v>827</v>
      </c>
      <c r="G1681" s="27" t="s">
        <v>320</v>
      </c>
      <c r="H1681" s="5">
        <f t="shared" si="74"/>
        <v>-5000</v>
      </c>
      <c r="I1681" s="22">
        <f t="shared" si="72"/>
        <v>11.11111111111111</v>
      </c>
      <c r="K1681" t="s">
        <v>828</v>
      </c>
      <c r="M1681" s="2">
        <v>450</v>
      </c>
    </row>
    <row r="1682" spans="1:13" s="57" customFormat="1" ht="12.75">
      <c r="A1682" s="11"/>
      <c r="B1682" s="413">
        <f>SUM(B1681)</f>
        <v>5000</v>
      </c>
      <c r="C1682" s="11"/>
      <c r="D1682" s="11"/>
      <c r="E1682" s="11" t="s">
        <v>858</v>
      </c>
      <c r="F1682" s="319"/>
      <c r="G1682" s="18"/>
      <c r="H1682" s="55"/>
      <c r="I1682" s="56"/>
      <c r="M1682" s="2">
        <v>450</v>
      </c>
    </row>
    <row r="1683" spans="9:13" ht="12.75">
      <c r="I1683" s="22"/>
      <c r="M1683" s="2">
        <v>450</v>
      </c>
    </row>
    <row r="1684" spans="9:13" ht="12.75">
      <c r="I1684" s="22"/>
      <c r="M1684" s="2">
        <v>450</v>
      </c>
    </row>
    <row r="1685" spans="2:13" ht="12.75">
      <c r="B1685" s="92">
        <v>30000</v>
      </c>
      <c r="C1685" s="12" t="s">
        <v>1240</v>
      </c>
      <c r="D1685" s="1" t="s">
        <v>814</v>
      </c>
      <c r="E1685" s="1" t="s">
        <v>817</v>
      </c>
      <c r="F1685" s="47" t="s">
        <v>823</v>
      </c>
      <c r="G1685" s="27" t="s">
        <v>318</v>
      </c>
      <c r="H1685" s="5">
        <f>H1684-B1685</f>
        <v>-30000</v>
      </c>
      <c r="I1685" s="22">
        <f aca="true" t="shared" si="75" ref="I1685:I1690">+B1685/M1685</f>
        <v>66.66666666666667</v>
      </c>
      <c r="J1685" s="15"/>
      <c r="K1685" t="s">
        <v>758</v>
      </c>
      <c r="M1685" s="2">
        <v>450</v>
      </c>
    </row>
    <row r="1686" spans="2:13" ht="12.75">
      <c r="B1686" s="92">
        <v>35000</v>
      </c>
      <c r="C1686" s="12" t="s">
        <v>1240</v>
      </c>
      <c r="D1686" s="1" t="s">
        <v>814</v>
      </c>
      <c r="E1686" s="1" t="s">
        <v>817</v>
      </c>
      <c r="F1686" s="47" t="s">
        <v>823</v>
      </c>
      <c r="G1686" s="27" t="s">
        <v>320</v>
      </c>
      <c r="H1686" s="5">
        <f>H1685-B1686</f>
        <v>-65000</v>
      </c>
      <c r="I1686" s="22">
        <f t="shared" si="75"/>
        <v>77.77777777777777</v>
      </c>
      <c r="K1686" t="s">
        <v>758</v>
      </c>
      <c r="M1686" s="2">
        <v>450</v>
      </c>
    </row>
    <row r="1687" spans="1:13" s="57" customFormat="1" ht="12.75">
      <c r="A1687" s="11"/>
      <c r="B1687" s="93">
        <f>SUM(B1685:B1686)</f>
        <v>65000</v>
      </c>
      <c r="C1687" s="11" t="s">
        <v>1241</v>
      </c>
      <c r="D1687" s="11"/>
      <c r="E1687" s="11"/>
      <c r="F1687" s="319"/>
      <c r="G1687" s="18"/>
      <c r="H1687" s="55">
        <v>0</v>
      </c>
      <c r="I1687" s="56">
        <f t="shared" si="75"/>
        <v>144.44444444444446</v>
      </c>
      <c r="M1687" s="2">
        <v>450</v>
      </c>
    </row>
    <row r="1688" spans="1:13" s="15" customFormat="1" ht="12.75">
      <c r="A1688" s="12"/>
      <c r="B1688" s="92"/>
      <c r="C1688" s="12"/>
      <c r="D1688" s="12"/>
      <c r="E1688" s="12"/>
      <c r="F1688" s="72"/>
      <c r="G1688" s="29"/>
      <c r="H1688" s="5">
        <f>H1687-B1688</f>
        <v>0</v>
      </c>
      <c r="I1688" s="22">
        <f t="shared" si="75"/>
        <v>0</v>
      </c>
      <c r="M1688" s="2">
        <v>450</v>
      </c>
    </row>
    <row r="1689" spans="1:13" s="15" customFormat="1" ht="12.75">
      <c r="A1689" s="12"/>
      <c r="B1689" s="92"/>
      <c r="C1689" s="12"/>
      <c r="D1689" s="12"/>
      <c r="E1689" s="12"/>
      <c r="F1689" s="72"/>
      <c r="G1689" s="29"/>
      <c r="H1689" s="5">
        <f>H1688-B1689</f>
        <v>0</v>
      </c>
      <c r="I1689" s="22">
        <f t="shared" si="75"/>
        <v>0</v>
      </c>
      <c r="M1689" s="2">
        <v>450</v>
      </c>
    </row>
    <row r="1690" spans="2:13" ht="12.75">
      <c r="B1690" s="239"/>
      <c r="H1690" s="5">
        <f>H1689-B1690</f>
        <v>0</v>
      </c>
      <c r="I1690" s="22">
        <f t="shared" si="75"/>
        <v>0</v>
      </c>
      <c r="M1690" s="2">
        <v>450</v>
      </c>
    </row>
    <row r="1691" spans="2:13" ht="12.75">
      <c r="B1691" s="239">
        <v>500</v>
      </c>
      <c r="C1691" s="1" t="s">
        <v>861</v>
      </c>
      <c r="D1691" s="12" t="s">
        <v>814</v>
      </c>
      <c r="E1691" s="1" t="s">
        <v>25</v>
      </c>
      <c r="F1691" s="47" t="s">
        <v>862</v>
      </c>
      <c r="G1691" s="27" t="s">
        <v>34</v>
      </c>
      <c r="H1691" s="5">
        <f>H1690-B1691</f>
        <v>-500</v>
      </c>
      <c r="I1691" s="22">
        <f aca="true" t="shared" si="76" ref="I1691:I1710">+B1691/M1691</f>
        <v>1.1111111111111112</v>
      </c>
      <c r="K1691" t="s">
        <v>784</v>
      </c>
      <c r="M1691" s="2">
        <v>450</v>
      </c>
    </row>
    <row r="1692" spans="2:13" ht="12.75">
      <c r="B1692" s="239">
        <v>7200</v>
      </c>
      <c r="C1692" s="60" t="s">
        <v>863</v>
      </c>
      <c r="D1692" s="12" t="s">
        <v>814</v>
      </c>
      <c r="E1692" s="1" t="s">
        <v>25</v>
      </c>
      <c r="F1692" s="47" t="s">
        <v>864</v>
      </c>
      <c r="G1692" s="27" t="s">
        <v>36</v>
      </c>
      <c r="H1692" s="5">
        <f aca="true" t="shared" si="77" ref="H1692:H1699">H1691-B1692</f>
        <v>-7700</v>
      </c>
      <c r="I1692" s="22">
        <f t="shared" si="76"/>
        <v>16</v>
      </c>
      <c r="K1692" t="s">
        <v>784</v>
      </c>
      <c r="M1692" s="2">
        <v>450</v>
      </c>
    </row>
    <row r="1693" spans="2:13" ht="12.75">
      <c r="B1693" s="239">
        <v>500</v>
      </c>
      <c r="C1693" s="1" t="s">
        <v>865</v>
      </c>
      <c r="D1693" s="12" t="s">
        <v>814</v>
      </c>
      <c r="E1693" s="1" t="s">
        <v>25</v>
      </c>
      <c r="F1693" s="47" t="s">
        <v>866</v>
      </c>
      <c r="G1693" s="27" t="s">
        <v>81</v>
      </c>
      <c r="H1693" s="5">
        <f t="shared" si="77"/>
        <v>-8200</v>
      </c>
      <c r="I1693" s="22">
        <f t="shared" si="76"/>
        <v>1.1111111111111112</v>
      </c>
      <c r="K1693" t="s">
        <v>784</v>
      </c>
      <c r="M1693" s="2">
        <v>450</v>
      </c>
    </row>
    <row r="1694" spans="2:13" ht="12.75">
      <c r="B1694" s="239">
        <v>1500</v>
      </c>
      <c r="C1694" s="1" t="s">
        <v>867</v>
      </c>
      <c r="D1694" s="12" t="s">
        <v>814</v>
      </c>
      <c r="E1694" s="1" t="s">
        <v>25</v>
      </c>
      <c r="F1694" s="47" t="s">
        <v>868</v>
      </c>
      <c r="G1694" s="27" t="s">
        <v>83</v>
      </c>
      <c r="H1694" s="5">
        <f t="shared" si="77"/>
        <v>-9700</v>
      </c>
      <c r="I1694" s="22">
        <f t="shared" si="76"/>
        <v>3.3333333333333335</v>
      </c>
      <c r="K1694" t="s">
        <v>784</v>
      </c>
      <c r="M1694" s="2">
        <v>450</v>
      </c>
    </row>
    <row r="1695" spans="2:13" ht="12.75">
      <c r="B1695" s="239">
        <v>7200</v>
      </c>
      <c r="C1695" s="60" t="s">
        <v>863</v>
      </c>
      <c r="D1695" s="12" t="s">
        <v>814</v>
      </c>
      <c r="E1695" s="1" t="s">
        <v>25</v>
      </c>
      <c r="F1695" s="47" t="s">
        <v>869</v>
      </c>
      <c r="G1695" s="27" t="s">
        <v>85</v>
      </c>
      <c r="H1695" s="5">
        <f t="shared" si="77"/>
        <v>-16900</v>
      </c>
      <c r="I1695" s="22">
        <f t="shared" si="76"/>
        <v>16</v>
      </c>
      <c r="K1695" t="s">
        <v>784</v>
      </c>
      <c r="M1695" s="2">
        <v>450</v>
      </c>
    </row>
    <row r="1696" spans="2:13" ht="12.75">
      <c r="B1696" s="239">
        <v>5000</v>
      </c>
      <c r="C1696" s="1" t="s">
        <v>870</v>
      </c>
      <c r="D1696" s="12" t="s">
        <v>814</v>
      </c>
      <c r="E1696" s="1" t="s">
        <v>25</v>
      </c>
      <c r="F1696" s="47" t="s">
        <v>871</v>
      </c>
      <c r="G1696" s="27" t="s">
        <v>115</v>
      </c>
      <c r="H1696" s="5">
        <f t="shared" si="77"/>
        <v>-21900</v>
      </c>
      <c r="I1696" s="22">
        <f t="shared" si="76"/>
        <v>11.11111111111111</v>
      </c>
      <c r="K1696" t="s">
        <v>784</v>
      </c>
      <c r="M1696" s="2">
        <v>450</v>
      </c>
    </row>
    <row r="1697" spans="2:13" ht="12.75">
      <c r="B1697" s="239">
        <v>500</v>
      </c>
      <c r="C1697" s="1" t="s">
        <v>872</v>
      </c>
      <c r="D1697" s="1" t="s">
        <v>814</v>
      </c>
      <c r="E1697" s="1" t="s">
        <v>25</v>
      </c>
      <c r="F1697" s="47" t="s">
        <v>873</v>
      </c>
      <c r="G1697" s="27" t="s">
        <v>121</v>
      </c>
      <c r="H1697" s="5">
        <f t="shared" si="77"/>
        <v>-22400</v>
      </c>
      <c r="I1697" s="22">
        <f t="shared" si="76"/>
        <v>1.1111111111111112</v>
      </c>
      <c r="K1697" t="s">
        <v>784</v>
      </c>
      <c r="M1697" s="2">
        <v>450</v>
      </c>
    </row>
    <row r="1698" spans="2:13" ht="12.75">
      <c r="B1698" s="239">
        <v>7200</v>
      </c>
      <c r="C1698" s="60" t="s">
        <v>863</v>
      </c>
      <c r="D1698" s="1" t="s">
        <v>814</v>
      </c>
      <c r="E1698" s="1" t="s">
        <v>25</v>
      </c>
      <c r="F1698" s="47" t="s">
        <v>874</v>
      </c>
      <c r="G1698" s="27" t="s">
        <v>123</v>
      </c>
      <c r="H1698" s="5">
        <f t="shared" si="77"/>
        <v>-29600</v>
      </c>
      <c r="I1698" s="22">
        <f t="shared" si="76"/>
        <v>16</v>
      </c>
      <c r="K1698" t="s">
        <v>784</v>
      </c>
      <c r="M1698" s="2">
        <v>450</v>
      </c>
    </row>
    <row r="1699" spans="2:13" ht="12.75">
      <c r="B1699" s="239">
        <v>2000</v>
      </c>
      <c r="C1699" s="1" t="s">
        <v>875</v>
      </c>
      <c r="D1699" s="1" t="s">
        <v>814</v>
      </c>
      <c r="E1699" s="1" t="s">
        <v>25</v>
      </c>
      <c r="F1699" s="47" t="s">
        <v>876</v>
      </c>
      <c r="G1699" s="27" t="s">
        <v>187</v>
      </c>
      <c r="H1699" s="5">
        <f t="shared" si="77"/>
        <v>-31600</v>
      </c>
      <c r="I1699" s="22">
        <f t="shared" si="76"/>
        <v>4.444444444444445</v>
      </c>
      <c r="K1699" t="s">
        <v>784</v>
      </c>
      <c r="M1699" s="2">
        <v>450</v>
      </c>
    </row>
    <row r="1700" spans="2:13" ht="12.75">
      <c r="B1700" s="239">
        <v>7200</v>
      </c>
      <c r="C1700" s="60" t="s">
        <v>863</v>
      </c>
      <c r="D1700" s="1" t="s">
        <v>814</v>
      </c>
      <c r="E1700" s="1" t="s">
        <v>25</v>
      </c>
      <c r="F1700" s="47" t="s">
        <v>877</v>
      </c>
      <c r="G1700" s="27" t="s">
        <v>212</v>
      </c>
      <c r="H1700" s="5">
        <f t="shared" si="74"/>
        <v>-38800</v>
      </c>
      <c r="I1700" s="22">
        <f t="shared" si="76"/>
        <v>16</v>
      </c>
      <c r="K1700" t="s">
        <v>784</v>
      </c>
      <c r="M1700" s="2">
        <v>450</v>
      </c>
    </row>
    <row r="1701" spans="2:13" ht="12.75">
      <c r="B1701" s="239">
        <v>80</v>
      </c>
      <c r="C1701" s="1" t="s">
        <v>878</v>
      </c>
      <c r="D1701" s="12" t="s">
        <v>814</v>
      </c>
      <c r="E1701" s="1" t="s">
        <v>25</v>
      </c>
      <c r="F1701" s="47" t="s">
        <v>879</v>
      </c>
      <c r="G1701" s="27" t="s">
        <v>50</v>
      </c>
      <c r="H1701" s="5">
        <f t="shared" si="74"/>
        <v>-38880</v>
      </c>
      <c r="I1701" s="22">
        <f t="shared" si="76"/>
        <v>0.17777777777777778</v>
      </c>
      <c r="K1701" t="s">
        <v>758</v>
      </c>
      <c r="M1701" s="2">
        <v>450</v>
      </c>
    </row>
    <row r="1702" spans="2:13" ht="12.75">
      <c r="B1702" s="239">
        <v>1250</v>
      </c>
      <c r="C1702" s="1" t="s">
        <v>880</v>
      </c>
      <c r="D1702" s="12" t="s">
        <v>814</v>
      </c>
      <c r="E1702" s="1" t="s">
        <v>25</v>
      </c>
      <c r="F1702" s="47" t="s">
        <v>881</v>
      </c>
      <c r="G1702" s="27" t="s">
        <v>50</v>
      </c>
      <c r="H1702" s="5">
        <f t="shared" si="74"/>
        <v>-40130</v>
      </c>
      <c r="I1702" s="22">
        <f t="shared" si="76"/>
        <v>2.7777777777777777</v>
      </c>
      <c r="K1702" t="s">
        <v>758</v>
      </c>
      <c r="M1702" s="2">
        <v>450</v>
      </c>
    </row>
    <row r="1703" spans="2:13" ht="12.75">
      <c r="B1703" s="239">
        <v>950</v>
      </c>
      <c r="C1703" s="1" t="s">
        <v>882</v>
      </c>
      <c r="D1703" s="12" t="s">
        <v>814</v>
      </c>
      <c r="E1703" s="1" t="s">
        <v>25</v>
      </c>
      <c r="F1703" s="47" t="s">
        <v>883</v>
      </c>
      <c r="G1703" s="27" t="s">
        <v>50</v>
      </c>
      <c r="H1703" s="5">
        <f t="shared" si="74"/>
        <v>-41080</v>
      </c>
      <c r="I1703" s="22">
        <f t="shared" si="76"/>
        <v>2.111111111111111</v>
      </c>
      <c r="K1703" t="s">
        <v>758</v>
      </c>
      <c r="M1703" s="2">
        <v>450</v>
      </c>
    </row>
    <row r="1704" spans="2:13" ht="12.75">
      <c r="B1704" s="239">
        <v>300</v>
      </c>
      <c r="C1704" s="12" t="s">
        <v>884</v>
      </c>
      <c r="D1704" s="12" t="s">
        <v>814</v>
      </c>
      <c r="E1704" s="1" t="s">
        <v>25</v>
      </c>
      <c r="F1704" s="47" t="s">
        <v>885</v>
      </c>
      <c r="G1704" s="27" t="s">
        <v>50</v>
      </c>
      <c r="H1704" s="5">
        <f t="shared" si="74"/>
        <v>-41380</v>
      </c>
      <c r="I1704" s="22">
        <f t="shared" si="76"/>
        <v>0.6666666666666666</v>
      </c>
      <c r="K1704" t="s">
        <v>758</v>
      </c>
      <c r="M1704" s="2">
        <v>450</v>
      </c>
    </row>
    <row r="1705" spans="2:13" ht="12.75">
      <c r="B1705" s="239">
        <v>2500</v>
      </c>
      <c r="C1705" s="12" t="s">
        <v>886</v>
      </c>
      <c r="D1705" s="12" t="s">
        <v>814</v>
      </c>
      <c r="E1705" s="1" t="s">
        <v>25</v>
      </c>
      <c r="F1705" s="47" t="s">
        <v>887</v>
      </c>
      <c r="G1705" s="27" t="s">
        <v>79</v>
      </c>
      <c r="H1705" s="5">
        <f t="shared" si="74"/>
        <v>-43880</v>
      </c>
      <c r="I1705" s="22">
        <f t="shared" si="76"/>
        <v>5.555555555555555</v>
      </c>
      <c r="K1705" t="s">
        <v>758</v>
      </c>
      <c r="M1705" s="2">
        <v>450</v>
      </c>
    </row>
    <row r="1706" spans="2:13" ht="12.75">
      <c r="B1706" s="239">
        <v>3000</v>
      </c>
      <c r="C1706" s="1" t="s">
        <v>888</v>
      </c>
      <c r="D1706" s="1" t="s">
        <v>814</v>
      </c>
      <c r="E1706" s="1" t="s">
        <v>25</v>
      </c>
      <c r="F1706" s="47" t="s">
        <v>889</v>
      </c>
      <c r="G1706" s="27" t="s">
        <v>81</v>
      </c>
      <c r="H1706" s="5">
        <f t="shared" si="74"/>
        <v>-46880</v>
      </c>
      <c r="I1706" s="22">
        <f t="shared" si="76"/>
        <v>6.666666666666667</v>
      </c>
      <c r="K1706" t="s">
        <v>758</v>
      </c>
      <c r="M1706" s="2">
        <v>450</v>
      </c>
    </row>
    <row r="1707" spans="2:13" ht="12.75">
      <c r="B1707" s="239">
        <v>2500</v>
      </c>
      <c r="C1707" s="1" t="s">
        <v>890</v>
      </c>
      <c r="D1707" s="1" t="s">
        <v>814</v>
      </c>
      <c r="E1707" s="1" t="s">
        <v>25</v>
      </c>
      <c r="F1707" s="47" t="s">
        <v>891</v>
      </c>
      <c r="G1707" s="27" t="s">
        <v>323</v>
      </c>
      <c r="H1707" s="5">
        <f t="shared" si="74"/>
        <v>-49380</v>
      </c>
      <c r="I1707" s="22">
        <f t="shared" si="76"/>
        <v>5.555555555555555</v>
      </c>
      <c r="K1707" t="s">
        <v>758</v>
      </c>
      <c r="M1707" s="2">
        <v>450</v>
      </c>
    </row>
    <row r="1708" spans="1:13" s="144" customFormat="1" ht="12.75">
      <c r="A1708" s="130"/>
      <c r="B1708" s="239">
        <v>11000</v>
      </c>
      <c r="C1708" s="130" t="s">
        <v>892</v>
      </c>
      <c r="D1708" s="130" t="s">
        <v>814</v>
      </c>
      <c r="E1708" s="130" t="s">
        <v>25</v>
      </c>
      <c r="F1708" s="325" t="s">
        <v>893</v>
      </c>
      <c r="G1708" s="142" t="s">
        <v>894</v>
      </c>
      <c r="H1708" s="141">
        <f t="shared" si="74"/>
        <v>-60380</v>
      </c>
      <c r="I1708" s="143">
        <f t="shared" si="76"/>
        <v>24.444444444444443</v>
      </c>
      <c r="K1708" s="144" t="s">
        <v>758</v>
      </c>
      <c r="M1708" s="2">
        <v>450</v>
      </c>
    </row>
    <row r="1709" spans="2:13" ht="12.75">
      <c r="B1709" s="239">
        <v>2500</v>
      </c>
      <c r="C1709" s="1" t="s">
        <v>895</v>
      </c>
      <c r="D1709" s="1" t="s">
        <v>814</v>
      </c>
      <c r="E1709" s="1" t="s">
        <v>25</v>
      </c>
      <c r="F1709" s="47" t="s">
        <v>896</v>
      </c>
      <c r="G1709" s="27" t="s">
        <v>318</v>
      </c>
      <c r="H1709" s="5">
        <f t="shared" si="74"/>
        <v>-62880</v>
      </c>
      <c r="I1709" s="22">
        <f t="shared" si="76"/>
        <v>5.555555555555555</v>
      </c>
      <c r="K1709" t="s">
        <v>758</v>
      </c>
      <c r="M1709" s="2">
        <v>450</v>
      </c>
    </row>
    <row r="1710" spans="2:13" ht="12.75">
      <c r="B1710" s="239">
        <v>1000</v>
      </c>
      <c r="C1710" s="1" t="s">
        <v>897</v>
      </c>
      <c r="D1710" s="1" t="s">
        <v>814</v>
      </c>
      <c r="E1710" s="1" t="s">
        <v>25</v>
      </c>
      <c r="F1710" s="47" t="s">
        <v>898</v>
      </c>
      <c r="G1710" s="27" t="s">
        <v>320</v>
      </c>
      <c r="H1710" s="5">
        <f t="shared" si="74"/>
        <v>-63880</v>
      </c>
      <c r="I1710" s="22">
        <f t="shared" si="76"/>
        <v>2.2222222222222223</v>
      </c>
      <c r="K1710" t="s">
        <v>758</v>
      </c>
      <c r="M1710" s="2">
        <v>450</v>
      </c>
    </row>
    <row r="1711" spans="2:13" ht="12.75">
      <c r="B1711" s="239">
        <v>600</v>
      </c>
      <c r="C1711" s="1" t="s">
        <v>899</v>
      </c>
      <c r="D1711" s="12" t="s">
        <v>814</v>
      </c>
      <c r="E1711" s="1" t="s">
        <v>25</v>
      </c>
      <c r="F1711" s="47" t="s">
        <v>900</v>
      </c>
      <c r="G1711" s="27" t="s">
        <v>34</v>
      </c>
      <c r="H1711" s="5">
        <f t="shared" si="74"/>
        <v>-64480</v>
      </c>
      <c r="I1711" s="22">
        <v>1.2</v>
      </c>
      <c r="K1711" t="s">
        <v>828</v>
      </c>
      <c r="M1711" s="2">
        <v>450</v>
      </c>
    </row>
    <row r="1712" spans="2:13" ht="12.75">
      <c r="B1712" s="239">
        <v>400</v>
      </c>
      <c r="C1712" s="1" t="s">
        <v>901</v>
      </c>
      <c r="D1712" s="12" t="s">
        <v>814</v>
      </c>
      <c r="E1712" s="1" t="s">
        <v>25</v>
      </c>
      <c r="F1712" s="47" t="s">
        <v>900</v>
      </c>
      <c r="G1712" s="27" t="s">
        <v>34</v>
      </c>
      <c r="H1712" s="5">
        <f t="shared" si="74"/>
        <v>-64880</v>
      </c>
      <c r="I1712" s="22">
        <v>0.8</v>
      </c>
      <c r="K1712" t="s">
        <v>828</v>
      </c>
      <c r="M1712" s="2">
        <v>450</v>
      </c>
    </row>
    <row r="1713" spans="2:13" ht="12.75">
      <c r="B1713" s="239">
        <v>500</v>
      </c>
      <c r="C1713" s="1" t="s">
        <v>901</v>
      </c>
      <c r="D1713" s="1" t="s">
        <v>814</v>
      </c>
      <c r="E1713" s="1" t="s">
        <v>25</v>
      </c>
      <c r="F1713" s="47" t="s">
        <v>902</v>
      </c>
      <c r="G1713" s="27" t="s">
        <v>119</v>
      </c>
      <c r="H1713" s="5">
        <f t="shared" si="74"/>
        <v>-65380</v>
      </c>
      <c r="I1713" s="22">
        <v>1</v>
      </c>
      <c r="K1713" t="s">
        <v>828</v>
      </c>
      <c r="M1713" s="2">
        <v>450</v>
      </c>
    </row>
    <row r="1714" spans="2:13" ht="12.75">
      <c r="B1714" s="239">
        <v>875</v>
      </c>
      <c r="C1714" s="1" t="s">
        <v>903</v>
      </c>
      <c r="D1714" s="1" t="s">
        <v>814</v>
      </c>
      <c r="E1714" s="1" t="s">
        <v>25</v>
      </c>
      <c r="F1714" s="47" t="s">
        <v>904</v>
      </c>
      <c r="G1714" s="27" t="s">
        <v>318</v>
      </c>
      <c r="H1714" s="5">
        <f t="shared" si="74"/>
        <v>-66255</v>
      </c>
      <c r="I1714" s="22">
        <v>1.75</v>
      </c>
      <c r="K1714" t="s">
        <v>828</v>
      </c>
      <c r="M1714" s="2">
        <v>450</v>
      </c>
    </row>
    <row r="1715" spans="2:13" ht="12.75">
      <c r="B1715" s="239">
        <v>4500</v>
      </c>
      <c r="C1715" s="1" t="s">
        <v>905</v>
      </c>
      <c r="D1715" s="1" t="s">
        <v>814</v>
      </c>
      <c r="E1715" s="1" t="s">
        <v>25</v>
      </c>
      <c r="F1715" s="47" t="s">
        <v>906</v>
      </c>
      <c r="G1715" s="27" t="s">
        <v>320</v>
      </c>
      <c r="H1715" s="5">
        <f t="shared" si="74"/>
        <v>-70755</v>
      </c>
      <c r="I1715" s="22">
        <v>9</v>
      </c>
      <c r="K1715" t="s">
        <v>828</v>
      </c>
      <c r="M1715" s="2">
        <v>450</v>
      </c>
    </row>
    <row r="1716" spans="1:13" s="57" customFormat="1" ht="12.75">
      <c r="A1716" s="11"/>
      <c r="B1716" s="93">
        <f>SUM(B1691:B1715)</f>
        <v>70755</v>
      </c>
      <c r="C1716" s="11"/>
      <c r="D1716" s="11"/>
      <c r="E1716" s="11" t="s">
        <v>25</v>
      </c>
      <c r="F1716" s="319"/>
      <c r="G1716" s="18"/>
      <c r="H1716" s="55">
        <v>0</v>
      </c>
      <c r="I1716" s="56">
        <f aca="true" t="shared" si="78" ref="I1716:I1736">+B1716/M1716</f>
        <v>157.23333333333332</v>
      </c>
      <c r="M1716" s="2">
        <v>450</v>
      </c>
    </row>
    <row r="1717" spans="2:13" ht="12.75">
      <c r="B1717" s="239"/>
      <c r="I1717" s="22"/>
      <c r="M1717" s="2">
        <v>450</v>
      </c>
    </row>
    <row r="1718" spans="2:13" ht="12.75">
      <c r="B1718" s="239"/>
      <c r="I1718" s="22"/>
      <c r="M1718" s="2">
        <v>450</v>
      </c>
    </row>
    <row r="1719" spans="1:13" s="15" customFormat="1" ht="12.75">
      <c r="A1719" s="12"/>
      <c r="B1719" s="92">
        <v>40000</v>
      </c>
      <c r="C1719" s="12" t="s">
        <v>859</v>
      </c>
      <c r="D1719" s="12" t="s">
        <v>814</v>
      </c>
      <c r="E1719" s="12" t="s">
        <v>25</v>
      </c>
      <c r="F1719" s="72" t="s">
        <v>860</v>
      </c>
      <c r="G1719" s="29" t="s">
        <v>121</v>
      </c>
      <c r="H1719" s="28">
        <f>H1717-B1719</f>
        <v>-40000</v>
      </c>
      <c r="I1719" s="65">
        <f>+B1719/M1719</f>
        <v>88.88888888888889</v>
      </c>
      <c r="K1719" s="15" t="s">
        <v>784</v>
      </c>
      <c r="M1719" s="2">
        <v>450</v>
      </c>
    </row>
    <row r="1720" spans="1:13" s="57" customFormat="1" ht="12.75">
      <c r="A1720" s="11"/>
      <c r="B1720" s="93">
        <f>SUM(B1719)</f>
        <v>40000</v>
      </c>
      <c r="C1720" s="11" t="s">
        <v>1270</v>
      </c>
      <c r="D1720" s="11"/>
      <c r="E1720" s="11"/>
      <c r="F1720" s="319"/>
      <c r="G1720" s="18"/>
      <c r="H1720" s="55"/>
      <c r="I1720" s="56">
        <f t="shared" si="78"/>
        <v>88.88888888888889</v>
      </c>
      <c r="M1720" s="2">
        <v>450</v>
      </c>
    </row>
    <row r="1721" spans="2:13" ht="12.75">
      <c r="B1721" s="239"/>
      <c r="I1721" s="22">
        <f t="shared" si="78"/>
        <v>0</v>
      </c>
      <c r="M1721" s="2">
        <v>450</v>
      </c>
    </row>
    <row r="1722" spans="2:13" ht="12.75">
      <c r="B1722" s="239"/>
      <c r="I1722" s="22">
        <f t="shared" si="78"/>
        <v>0</v>
      </c>
      <c r="M1722" s="2">
        <v>450</v>
      </c>
    </row>
    <row r="1723" spans="1:13" s="15" customFormat="1" ht="12.75">
      <c r="A1723" s="12"/>
      <c r="B1723" s="442">
        <v>180000</v>
      </c>
      <c r="C1723" s="1" t="s">
        <v>1273</v>
      </c>
      <c r="D1723" s="1" t="s">
        <v>20</v>
      </c>
      <c r="E1723" s="1"/>
      <c r="F1723" s="323" t="s">
        <v>413</v>
      </c>
      <c r="G1723" s="29" t="s">
        <v>79</v>
      </c>
      <c r="H1723" s="5">
        <f>H1720-B1723</f>
        <v>-180000</v>
      </c>
      <c r="I1723" s="22">
        <f t="shared" si="78"/>
        <v>400</v>
      </c>
      <c r="J1723"/>
      <c r="K1723"/>
      <c r="L1723"/>
      <c r="M1723" s="2">
        <v>450</v>
      </c>
    </row>
    <row r="1724" spans="1:14" ht="12.75">
      <c r="A1724" s="12"/>
      <c r="B1724" s="442">
        <v>80000</v>
      </c>
      <c r="C1724" s="12" t="s">
        <v>922</v>
      </c>
      <c r="D1724" s="1" t="s">
        <v>20</v>
      </c>
      <c r="E1724" s="12"/>
      <c r="F1724" s="326" t="s">
        <v>413</v>
      </c>
      <c r="G1724" s="29" t="s">
        <v>79</v>
      </c>
      <c r="H1724" s="5">
        <f>H1723-B1724</f>
        <v>-260000</v>
      </c>
      <c r="I1724" s="22">
        <f t="shared" si="78"/>
        <v>177.77777777777777</v>
      </c>
      <c r="J1724" s="15"/>
      <c r="K1724" s="15"/>
      <c r="L1724" s="15"/>
      <c r="M1724" s="2">
        <v>450</v>
      </c>
      <c r="N1724" s="73">
        <v>500</v>
      </c>
    </row>
    <row r="1725" spans="1:13" ht="12.75">
      <c r="A1725" s="81"/>
      <c r="B1725" s="443">
        <v>150000</v>
      </c>
      <c r="C1725" s="1" t="s">
        <v>784</v>
      </c>
      <c r="D1725" s="1" t="s">
        <v>20</v>
      </c>
      <c r="F1725" s="323" t="s">
        <v>413</v>
      </c>
      <c r="G1725" s="29" t="s">
        <v>79</v>
      </c>
      <c r="H1725" s="5">
        <f>H1724-B1725</f>
        <v>-410000</v>
      </c>
      <c r="I1725" s="22">
        <f t="shared" si="78"/>
        <v>333.3333333333333</v>
      </c>
      <c r="M1725" s="2">
        <v>450</v>
      </c>
    </row>
    <row r="1726" spans="1:13" ht="12.75">
      <c r="A1726" s="12"/>
      <c r="B1726" s="92">
        <v>19425</v>
      </c>
      <c r="C1726" s="1" t="s">
        <v>784</v>
      </c>
      <c r="D1726" s="1" t="s">
        <v>20</v>
      </c>
      <c r="E1726" s="1" t="s">
        <v>414</v>
      </c>
      <c r="F1726" s="323"/>
      <c r="G1726" s="29" t="s">
        <v>79</v>
      </c>
      <c r="H1726" s="5">
        <f>H1725-B1726</f>
        <v>-429425</v>
      </c>
      <c r="I1726" s="22">
        <f t="shared" si="78"/>
        <v>43.166666666666664</v>
      </c>
      <c r="M1726" s="2">
        <v>450</v>
      </c>
    </row>
    <row r="1727" spans="1:13" ht="12.75">
      <c r="A1727" s="81"/>
      <c r="B1727" s="443">
        <v>180000</v>
      </c>
      <c r="C1727" s="1" t="s">
        <v>758</v>
      </c>
      <c r="D1727" s="1" t="s">
        <v>20</v>
      </c>
      <c r="F1727" s="323" t="s">
        <v>413</v>
      </c>
      <c r="G1727" s="29" t="s">
        <v>79</v>
      </c>
      <c r="H1727" s="5">
        <f>H1726-B1727</f>
        <v>-609425</v>
      </c>
      <c r="I1727" s="22">
        <f t="shared" si="78"/>
        <v>400</v>
      </c>
      <c r="M1727" s="2">
        <v>450</v>
      </c>
    </row>
    <row r="1728" spans="1:13" ht="12.75">
      <c r="A1728" s="81"/>
      <c r="B1728" s="443">
        <v>23310</v>
      </c>
      <c r="C1728" s="1" t="s">
        <v>758</v>
      </c>
      <c r="D1728" s="1" t="s">
        <v>20</v>
      </c>
      <c r="E1728" s="1" t="s">
        <v>414</v>
      </c>
      <c r="F1728" s="323"/>
      <c r="G1728" s="29" t="s">
        <v>79</v>
      </c>
      <c r="H1728" s="5">
        <f>H1727-B1728</f>
        <v>-632735</v>
      </c>
      <c r="I1728" s="22">
        <f t="shared" si="78"/>
        <v>51.8</v>
      </c>
      <c r="M1728" s="2">
        <v>450</v>
      </c>
    </row>
    <row r="1729" spans="1:13" ht="12.75">
      <c r="A1729" s="11"/>
      <c r="B1729" s="93">
        <f>SUM(B1723:B1728)</f>
        <v>632735</v>
      </c>
      <c r="C1729" s="11" t="s">
        <v>434</v>
      </c>
      <c r="D1729" s="11"/>
      <c r="E1729" s="11"/>
      <c r="F1729" s="328"/>
      <c r="G1729" s="18"/>
      <c r="H1729" s="145">
        <v>0</v>
      </c>
      <c r="I1729" s="56">
        <f t="shared" si="78"/>
        <v>1406.0777777777778</v>
      </c>
      <c r="J1729" s="57"/>
      <c r="K1729" s="57"/>
      <c r="L1729" s="57"/>
      <c r="M1729" s="2">
        <v>450</v>
      </c>
    </row>
    <row r="1730" spans="8:13" ht="12.75">
      <c r="H1730" s="5">
        <f>H1729-B1730</f>
        <v>0</v>
      </c>
      <c r="I1730" s="22">
        <f t="shared" si="78"/>
        <v>0</v>
      </c>
      <c r="M1730" s="2">
        <v>450</v>
      </c>
    </row>
    <row r="1731" spans="8:13" ht="12.75">
      <c r="H1731" s="5">
        <f>H1730-B1731</f>
        <v>0</v>
      </c>
      <c r="I1731" s="22">
        <f t="shared" si="78"/>
        <v>0</v>
      </c>
      <c r="M1731" s="2">
        <v>450</v>
      </c>
    </row>
    <row r="1732" spans="8:13" ht="12.75">
      <c r="H1732" s="5">
        <f>H1731-B1732</f>
        <v>0</v>
      </c>
      <c r="I1732" s="22">
        <f t="shared" si="78"/>
        <v>0</v>
      </c>
      <c r="M1732" s="2">
        <v>450</v>
      </c>
    </row>
    <row r="1733" spans="8:13" ht="12.75">
      <c r="H1733" s="5">
        <f>H1732-B1733</f>
        <v>0</v>
      </c>
      <c r="I1733" s="22">
        <f t="shared" si="78"/>
        <v>0</v>
      </c>
      <c r="M1733" s="2">
        <v>450</v>
      </c>
    </row>
    <row r="1734" spans="1:13" ht="13.5" thickBot="1">
      <c r="A1734" s="41"/>
      <c r="B1734" s="434">
        <f>+B1745+B1749+B1802+B1888+B1892+B1897</f>
        <v>2207013</v>
      </c>
      <c r="C1734" s="41"/>
      <c r="D1734" s="49" t="s">
        <v>21</v>
      </c>
      <c r="E1734" s="38"/>
      <c r="F1734" s="329"/>
      <c r="G1734" s="43"/>
      <c r="H1734" s="146">
        <f>H1733-B1734</f>
        <v>-2207013</v>
      </c>
      <c r="I1734" s="147">
        <f t="shared" si="78"/>
        <v>4904.473333333333</v>
      </c>
      <c r="J1734" s="46"/>
      <c r="K1734" s="46"/>
      <c r="L1734" s="46"/>
      <c r="M1734" s="2">
        <v>450</v>
      </c>
    </row>
    <row r="1735" spans="2:13" ht="12.75">
      <c r="B1735" s="435"/>
      <c r="C1735" s="12"/>
      <c r="D1735" s="12"/>
      <c r="E1735" s="12"/>
      <c r="G1735" s="29"/>
      <c r="H1735" s="5">
        <v>0</v>
      </c>
      <c r="I1735" s="22">
        <f t="shared" si="78"/>
        <v>0</v>
      </c>
      <c r="M1735" s="2">
        <v>450</v>
      </c>
    </row>
    <row r="1736" spans="1:13" s="15" customFormat="1" ht="12.75">
      <c r="A1736" s="12"/>
      <c r="B1736" s="435"/>
      <c r="C1736" s="12"/>
      <c r="D1736" s="12"/>
      <c r="E1736" s="12"/>
      <c r="F1736" s="47"/>
      <c r="G1736" s="29"/>
      <c r="H1736" s="5">
        <f aca="true" t="shared" si="79" ref="H1736:H1795">H1735-B1736</f>
        <v>0</v>
      </c>
      <c r="I1736" s="22">
        <f t="shared" si="78"/>
        <v>0</v>
      </c>
      <c r="K1736"/>
      <c r="M1736" s="2">
        <v>450</v>
      </c>
    </row>
    <row r="1737" spans="2:13" ht="12.75">
      <c r="B1737" s="435">
        <v>2500</v>
      </c>
      <c r="C1737" s="1" t="s">
        <v>923</v>
      </c>
      <c r="D1737" s="12" t="s">
        <v>924</v>
      </c>
      <c r="E1737" s="68" t="s">
        <v>925</v>
      </c>
      <c r="F1737" s="47" t="s">
        <v>926</v>
      </c>
      <c r="G1737" s="66" t="s">
        <v>368</v>
      </c>
      <c r="H1737" s="5">
        <f t="shared" si="79"/>
        <v>-2500</v>
      </c>
      <c r="I1737" s="22">
        <v>5</v>
      </c>
      <c r="K1737" t="s">
        <v>29</v>
      </c>
      <c r="M1737" s="2">
        <v>450</v>
      </c>
    </row>
    <row r="1738" spans="2:13" ht="12.75">
      <c r="B1738" s="214">
        <v>2500</v>
      </c>
      <c r="C1738" s="1" t="s">
        <v>923</v>
      </c>
      <c r="D1738" s="12" t="s">
        <v>924</v>
      </c>
      <c r="E1738" s="1" t="s">
        <v>925</v>
      </c>
      <c r="F1738" s="47" t="s">
        <v>927</v>
      </c>
      <c r="G1738" s="27" t="s">
        <v>50</v>
      </c>
      <c r="H1738" s="5">
        <f t="shared" si="79"/>
        <v>-5000</v>
      </c>
      <c r="I1738" s="22">
        <v>5</v>
      </c>
      <c r="K1738" t="s">
        <v>29</v>
      </c>
      <c r="M1738" s="2">
        <v>450</v>
      </c>
    </row>
    <row r="1739" spans="2:13" ht="12.75">
      <c r="B1739" s="214">
        <v>2500</v>
      </c>
      <c r="C1739" s="1" t="s">
        <v>923</v>
      </c>
      <c r="D1739" s="12" t="s">
        <v>924</v>
      </c>
      <c r="E1739" s="1" t="s">
        <v>928</v>
      </c>
      <c r="F1739" s="47" t="s">
        <v>929</v>
      </c>
      <c r="G1739" s="27" t="s">
        <v>32</v>
      </c>
      <c r="H1739" s="5">
        <f t="shared" si="79"/>
        <v>-7500</v>
      </c>
      <c r="I1739" s="22">
        <v>5</v>
      </c>
      <c r="K1739" t="s">
        <v>29</v>
      </c>
      <c r="M1739" s="2">
        <v>450</v>
      </c>
    </row>
    <row r="1740" spans="2:14" ht="12.75">
      <c r="B1740" s="214">
        <v>5000</v>
      </c>
      <c r="C1740" s="1" t="s">
        <v>923</v>
      </c>
      <c r="D1740" s="1" t="s">
        <v>924</v>
      </c>
      <c r="E1740" s="1" t="s">
        <v>930</v>
      </c>
      <c r="F1740" s="47" t="s">
        <v>931</v>
      </c>
      <c r="G1740" s="27" t="s">
        <v>36</v>
      </c>
      <c r="H1740" s="5">
        <f t="shared" si="79"/>
        <v>-12500</v>
      </c>
      <c r="I1740" s="22">
        <v>10</v>
      </c>
      <c r="K1740" t="s">
        <v>29</v>
      </c>
      <c r="M1740" s="2">
        <v>450</v>
      </c>
      <c r="N1740" s="73"/>
    </row>
    <row r="1741" spans="2:13" ht="12.75">
      <c r="B1741" s="436">
        <v>5000</v>
      </c>
      <c r="C1741" s="12" t="s">
        <v>923</v>
      </c>
      <c r="D1741" s="1" t="s">
        <v>924</v>
      </c>
      <c r="E1741" s="1" t="s">
        <v>925</v>
      </c>
      <c r="F1741" s="47" t="s">
        <v>932</v>
      </c>
      <c r="G1741" s="27" t="s">
        <v>83</v>
      </c>
      <c r="H1741" s="5">
        <f t="shared" si="79"/>
        <v>-17500</v>
      </c>
      <c r="I1741" s="22">
        <v>10</v>
      </c>
      <c r="K1741" t="s">
        <v>29</v>
      </c>
      <c r="M1741" s="2">
        <v>450</v>
      </c>
    </row>
    <row r="1742" spans="2:13" ht="12.75">
      <c r="B1742" s="214">
        <v>2500</v>
      </c>
      <c r="C1742" s="1" t="s">
        <v>923</v>
      </c>
      <c r="D1742" s="1" t="s">
        <v>924</v>
      </c>
      <c r="E1742" s="1" t="s">
        <v>925</v>
      </c>
      <c r="F1742" s="47" t="s">
        <v>933</v>
      </c>
      <c r="G1742" s="27" t="s">
        <v>85</v>
      </c>
      <c r="H1742" s="5">
        <f t="shared" si="79"/>
        <v>-20000</v>
      </c>
      <c r="I1742" s="22">
        <v>5</v>
      </c>
      <c r="K1742" t="s">
        <v>29</v>
      </c>
      <c r="M1742" s="2">
        <v>450</v>
      </c>
    </row>
    <row r="1743" spans="2:13" ht="12.75">
      <c r="B1743" s="214">
        <v>2500</v>
      </c>
      <c r="C1743" s="1" t="s">
        <v>923</v>
      </c>
      <c r="D1743" s="1" t="s">
        <v>924</v>
      </c>
      <c r="E1743" s="1" t="s">
        <v>928</v>
      </c>
      <c r="F1743" s="47" t="s">
        <v>934</v>
      </c>
      <c r="G1743" s="27" t="s">
        <v>119</v>
      </c>
      <c r="H1743" s="5">
        <f t="shared" si="79"/>
        <v>-22500</v>
      </c>
      <c r="I1743" s="22">
        <v>5</v>
      </c>
      <c r="K1743" t="s">
        <v>29</v>
      </c>
      <c r="M1743" s="2">
        <v>450</v>
      </c>
    </row>
    <row r="1744" spans="2:13" ht="12.75">
      <c r="B1744" s="214">
        <v>6000</v>
      </c>
      <c r="C1744" s="1" t="s">
        <v>923</v>
      </c>
      <c r="D1744" s="1" t="s">
        <v>924</v>
      </c>
      <c r="E1744" s="1" t="s">
        <v>935</v>
      </c>
      <c r="F1744" s="47" t="s">
        <v>936</v>
      </c>
      <c r="G1744" s="27" t="s">
        <v>121</v>
      </c>
      <c r="H1744" s="5">
        <f t="shared" si="79"/>
        <v>-28500</v>
      </c>
      <c r="I1744" s="22">
        <v>12</v>
      </c>
      <c r="K1744" t="s">
        <v>29</v>
      </c>
      <c r="M1744" s="2">
        <v>450</v>
      </c>
    </row>
    <row r="1745" spans="1:13" s="57" customFormat="1" ht="12.75">
      <c r="A1745" s="11"/>
      <c r="B1745" s="437">
        <f>SUM(B1737:B1744)</f>
        <v>28500</v>
      </c>
      <c r="C1745" s="11" t="s">
        <v>923</v>
      </c>
      <c r="D1745" s="11"/>
      <c r="E1745" s="11"/>
      <c r="F1745" s="319"/>
      <c r="G1745" s="18"/>
      <c r="H1745" s="55">
        <v>0</v>
      </c>
      <c r="I1745" s="56">
        <f>+B1745/M1745</f>
        <v>63.333333333333336</v>
      </c>
      <c r="M1745" s="2">
        <v>450</v>
      </c>
    </row>
    <row r="1746" spans="2:13" ht="12.75">
      <c r="B1746" s="214"/>
      <c r="D1746" s="12"/>
      <c r="H1746" s="5">
        <f t="shared" si="79"/>
        <v>0</v>
      </c>
      <c r="I1746" s="22">
        <f>+B1746/M1746</f>
        <v>0</v>
      </c>
      <c r="M1746" s="2">
        <v>450</v>
      </c>
    </row>
    <row r="1747" spans="2:13" ht="12.75">
      <c r="B1747" s="214"/>
      <c r="D1747" s="12"/>
      <c r="H1747" s="5">
        <f>H1746-B1747</f>
        <v>0</v>
      </c>
      <c r="I1747" s="22">
        <f aca="true" t="shared" si="80" ref="I1747:I1757">+B1747/M1747</f>
        <v>0</v>
      </c>
      <c r="M1747" s="2">
        <v>450</v>
      </c>
    </row>
    <row r="1748" spans="2:13" ht="12.75">
      <c r="B1748" s="214"/>
      <c r="D1748" s="12"/>
      <c r="I1748" s="22"/>
      <c r="M1748" s="2"/>
    </row>
    <row r="1749" spans="1:13" s="57" customFormat="1" ht="12.75">
      <c r="A1749" s="11"/>
      <c r="B1749" s="437">
        <f>+B1754+B1787+B1798</f>
        <v>235955</v>
      </c>
      <c r="C1749" s="132" t="s">
        <v>1242</v>
      </c>
      <c r="D1749" s="11"/>
      <c r="E1749" s="11"/>
      <c r="F1749" s="355" t="s">
        <v>1243</v>
      </c>
      <c r="G1749" s="18"/>
      <c r="H1749" s="55"/>
      <c r="I1749" s="56"/>
      <c r="M1749" s="58"/>
    </row>
    <row r="1750" spans="2:13" ht="12.75">
      <c r="B1750" s="214"/>
      <c r="D1750" s="12"/>
      <c r="I1750" s="22"/>
      <c r="M1750" s="2"/>
    </row>
    <row r="1751" spans="2:13" ht="12.75">
      <c r="B1751" s="214"/>
      <c r="D1751" s="12"/>
      <c r="I1751" s="22"/>
      <c r="M1751" s="2"/>
    </row>
    <row r="1752" spans="2:13" ht="12.75">
      <c r="B1752" s="214">
        <v>51000</v>
      </c>
      <c r="C1752" s="12" t="s">
        <v>1238</v>
      </c>
      <c r="D1752" s="12" t="s">
        <v>924</v>
      </c>
      <c r="E1752" s="1" t="s">
        <v>942</v>
      </c>
      <c r="F1752" s="47" t="s">
        <v>938</v>
      </c>
      <c r="G1752" s="27" t="s">
        <v>117</v>
      </c>
      <c r="H1752" s="5">
        <f>H1747-B1752</f>
        <v>-51000</v>
      </c>
      <c r="I1752" s="22">
        <f t="shared" si="80"/>
        <v>113.33333333333333</v>
      </c>
      <c r="K1752" t="s">
        <v>939</v>
      </c>
      <c r="M1752" s="2">
        <v>450</v>
      </c>
    </row>
    <row r="1753" spans="2:13" ht="12.75">
      <c r="B1753" s="214">
        <v>75000</v>
      </c>
      <c r="C1753" s="1" t="s">
        <v>940</v>
      </c>
      <c r="D1753" s="12" t="s">
        <v>924</v>
      </c>
      <c r="E1753" s="1" t="s">
        <v>942</v>
      </c>
      <c r="F1753" s="47" t="s">
        <v>941</v>
      </c>
      <c r="G1753" s="27" t="s">
        <v>121</v>
      </c>
      <c r="H1753" s="5">
        <f t="shared" si="79"/>
        <v>-126000</v>
      </c>
      <c r="I1753" s="22">
        <f t="shared" si="80"/>
        <v>166.66666666666666</v>
      </c>
      <c r="K1753" t="s">
        <v>939</v>
      </c>
      <c r="M1753" s="2">
        <v>450</v>
      </c>
    </row>
    <row r="1754" spans="1:13" s="57" customFormat="1" ht="12.75">
      <c r="A1754" s="11"/>
      <c r="B1754" s="437">
        <f>SUM(B1752:B1753)</f>
        <v>126000</v>
      </c>
      <c r="C1754" s="11"/>
      <c r="D1754" s="11"/>
      <c r="E1754" s="11" t="s">
        <v>942</v>
      </c>
      <c r="F1754" s="319"/>
      <c r="G1754" s="18"/>
      <c r="H1754" s="55">
        <v>0</v>
      </c>
      <c r="I1754" s="56">
        <f t="shared" si="80"/>
        <v>280</v>
      </c>
      <c r="M1754" s="2">
        <v>450</v>
      </c>
    </row>
    <row r="1755" spans="2:13" ht="12.75">
      <c r="B1755" s="214"/>
      <c r="D1755" s="12"/>
      <c r="H1755" s="5">
        <f t="shared" si="79"/>
        <v>0</v>
      </c>
      <c r="I1755" s="22">
        <f t="shared" si="80"/>
        <v>0</v>
      </c>
      <c r="M1755" s="2">
        <v>450</v>
      </c>
    </row>
    <row r="1756" spans="2:13" ht="12.75">
      <c r="B1756" s="214"/>
      <c r="D1756" s="12"/>
      <c r="H1756" s="5">
        <f t="shared" si="79"/>
        <v>0</v>
      </c>
      <c r="I1756" s="22">
        <f t="shared" si="80"/>
        <v>0</v>
      </c>
      <c r="M1756" s="2">
        <v>450</v>
      </c>
    </row>
    <row r="1757" spans="2:13" ht="12.75">
      <c r="B1757" s="214">
        <v>2500</v>
      </c>
      <c r="C1757" s="1" t="s">
        <v>923</v>
      </c>
      <c r="D1757" s="1" t="s">
        <v>924</v>
      </c>
      <c r="E1757" s="1" t="s">
        <v>942</v>
      </c>
      <c r="F1757" s="47" t="s">
        <v>943</v>
      </c>
      <c r="G1757" s="27" t="s">
        <v>119</v>
      </c>
      <c r="H1757" s="5">
        <f t="shared" si="79"/>
        <v>-2500</v>
      </c>
      <c r="I1757" s="22">
        <f t="shared" si="80"/>
        <v>5.555555555555555</v>
      </c>
      <c r="K1757" t="s">
        <v>29</v>
      </c>
      <c r="M1757" s="2">
        <v>450</v>
      </c>
    </row>
    <row r="1758" spans="2:13" ht="12.75">
      <c r="B1758" s="214">
        <v>5000</v>
      </c>
      <c r="C1758" s="1" t="s">
        <v>923</v>
      </c>
      <c r="D1758" s="1" t="s">
        <v>924</v>
      </c>
      <c r="E1758" s="1" t="s">
        <v>942</v>
      </c>
      <c r="F1758" s="47" t="s">
        <v>944</v>
      </c>
      <c r="G1758" s="27" t="s">
        <v>121</v>
      </c>
      <c r="H1758" s="5">
        <f>H1757-B1758</f>
        <v>-7500</v>
      </c>
      <c r="I1758" s="22">
        <f>+B1758/M1758</f>
        <v>11.11111111111111</v>
      </c>
      <c r="K1758" t="s">
        <v>29</v>
      </c>
      <c r="M1758" s="2">
        <v>450</v>
      </c>
    </row>
    <row r="1759" spans="2:13" ht="12.75">
      <c r="B1759" s="214">
        <v>2500</v>
      </c>
      <c r="C1759" s="1" t="s">
        <v>923</v>
      </c>
      <c r="D1759" s="1" t="s">
        <v>924</v>
      </c>
      <c r="E1759" s="1" t="s">
        <v>942</v>
      </c>
      <c r="F1759" s="47" t="s">
        <v>945</v>
      </c>
      <c r="G1759" s="27" t="s">
        <v>181</v>
      </c>
      <c r="H1759" s="5">
        <f t="shared" si="79"/>
        <v>-10000</v>
      </c>
      <c r="I1759" s="22">
        <v>5</v>
      </c>
      <c r="K1759" t="s">
        <v>29</v>
      </c>
      <c r="M1759" s="2">
        <v>450</v>
      </c>
    </row>
    <row r="1760" spans="2:13" ht="12.75">
      <c r="B1760" s="214">
        <v>10000</v>
      </c>
      <c r="C1760" s="1" t="s">
        <v>923</v>
      </c>
      <c r="D1760" s="1" t="s">
        <v>924</v>
      </c>
      <c r="E1760" s="1" t="s">
        <v>942</v>
      </c>
      <c r="F1760" s="72" t="s">
        <v>946</v>
      </c>
      <c r="G1760" s="27" t="s">
        <v>181</v>
      </c>
      <c r="H1760" s="5">
        <f t="shared" si="79"/>
        <v>-20000</v>
      </c>
      <c r="I1760" s="22">
        <v>20</v>
      </c>
      <c r="K1760" t="s">
        <v>29</v>
      </c>
      <c r="M1760" s="2">
        <v>450</v>
      </c>
    </row>
    <row r="1761" spans="2:13" ht="12.75">
      <c r="B1761" s="214">
        <v>2500</v>
      </c>
      <c r="C1761" s="1" t="s">
        <v>923</v>
      </c>
      <c r="D1761" s="1" t="s">
        <v>924</v>
      </c>
      <c r="E1761" s="1" t="s">
        <v>942</v>
      </c>
      <c r="F1761" s="47" t="s">
        <v>947</v>
      </c>
      <c r="G1761" s="27" t="s">
        <v>181</v>
      </c>
      <c r="H1761" s="5">
        <f t="shared" si="79"/>
        <v>-22500</v>
      </c>
      <c r="I1761" s="22">
        <v>5</v>
      </c>
      <c r="K1761" t="s">
        <v>29</v>
      </c>
      <c r="M1761" s="2">
        <v>450</v>
      </c>
    </row>
    <row r="1762" spans="2:13" ht="12.75">
      <c r="B1762" s="214">
        <v>2500</v>
      </c>
      <c r="C1762" s="1" t="s">
        <v>923</v>
      </c>
      <c r="D1762" s="1" t="s">
        <v>924</v>
      </c>
      <c r="E1762" s="1" t="s">
        <v>942</v>
      </c>
      <c r="F1762" s="47" t="s">
        <v>948</v>
      </c>
      <c r="G1762" s="27" t="s">
        <v>185</v>
      </c>
      <c r="H1762" s="5">
        <f t="shared" si="79"/>
        <v>-25000</v>
      </c>
      <c r="I1762" s="22">
        <v>5</v>
      </c>
      <c r="K1762" t="s">
        <v>29</v>
      </c>
      <c r="M1762" s="2">
        <v>450</v>
      </c>
    </row>
    <row r="1763" spans="2:13" ht="12.75">
      <c r="B1763" s="214">
        <v>2500</v>
      </c>
      <c r="C1763" s="1" t="s">
        <v>923</v>
      </c>
      <c r="D1763" s="1" t="s">
        <v>924</v>
      </c>
      <c r="E1763" s="1" t="s">
        <v>942</v>
      </c>
      <c r="F1763" s="47" t="s">
        <v>949</v>
      </c>
      <c r="G1763" s="27" t="s">
        <v>187</v>
      </c>
      <c r="H1763" s="5">
        <f t="shared" si="79"/>
        <v>-27500</v>
      </c>
      <c r="I1763" s="22">
        <v>5</v>
      </c>
      <c r="K1763" t="s">
        <v>29</v>
      </c>
      <c r="M1763" s="2">
        <v>450</v>
      </c>
    </row>
    <row r="1764" spans="2:13" ht="12.75">
      <c r="B1764" s="214">
        <v>2500</v>
      </c>
      <c r="C1764" s="1" t="s">
        <v>923</v>
      </c>
      <c r="D1764" s="1" t="s">
        <v>924</v>
      </c>
      <c r="E1764" s="1" t="s">
        <v>942</v>
      </c>
      <c r="F1764" s="47" t="s">
        <v>950</v>
      </c>
      <c r="G1764" s="27" t="s">
        <v>187</v>
      </c>
      <c r="H1764" s="5">
        <f t="shared" si="79"/>
        <v>-30000</v>
      </c>
      <c r="I1764" s="22">
        <v>5</v>
      </c>
      <c r="K1764" t="s">
        <v>29</v>
      </c>
      <c r="M1764" s="2">
        <v>450</v>
      </c>
    </row>
    <row r="1765" spans="2:13" ht="12.75">
      <c r="B1765" s="214">
        <v>2500</v>
      </c>
      <c r="C1765" s="1" t="s">
        <v>923</v>
      </c>
      <c r="D1765" s="1" t="s">
        <v>924</v>
      </c>
      <c r="E1765" s="1" t="s">
        <v>942</v>
      </c>
      <c r="F1765" s="47" t="s">
        <v>951</v>
      </c>
      <c r="G1765" s="27" t="s">
        <v>187</v>
      </c>
      <c r="H1765" s="5">
        <f t="shared" si="79"/>
        <v>-32500</v>
      </c>
      <c r="I1765" s="22">
        <v>5</v>
      </c>
      <c r="K1765" t="s">
        <v>29</v>
      </c>
      <c r="M1765" s="2">
        <v>450</v>
      </c>
    </row>
    <row r="1766" spans="2:13" ht="12.75">
      <c r="B1766" s="214">
        <v>2000</v>
      </c>
      <c r="C1766" s="1" t="s">
        <v>923</v>
      </c>
      <c r="D1766" s="1" t="s">
        <v>924</v>
      </c>
      <c r="E1766" s="1" t="s">
        <v>942</v>
      </c>
      <c r="F1766" s="47" t="s">
        <v>952</v>
      </c>
      <c r="G1766" s="27" t="s">
        <v>208</v>
      </c>
      <c r="H1766" s="5">
        <f t="shared" si="79"/>
        <v>-34500</v>
      </c>
      <c r="I1766" s="22">
        <v>4</v>
      </c>
      <c r="K1766" t="s">
        <v>29</v>
      </c>
      <c r="M1766" s="2">
        <v>450</v>
      </c>
    </row>
    <row r="1767" spans="2:13" ht="12.75">
      <c r="B1767" s="214">
        <v>3000</v>
      </c>
      <c r="C1767" s="1" t="s">
        <v>923</v>
      </c>
      <c r="D1767" s="1" t="s">
        <v>924</v>
      </c>
      <c r="E1767" s="1" t="s">
        <v>942</v>
      </c>
      <c r="F1767" s="47" t="s">
        <v>953</v>
      </c>
      <c r="G1767" s="27" t="s">
        <v>210</v>
      </c>
      <c r="H1767" s="5">
        <f t="shared" si="79"/>
        <v>-37500</v>
      </c>
      <c r="I1767" s="22">
        <v>6</v>
      </c>
      <c r="K1767" t="s">
        <v>29</v>
      </c>
      <c r="M1767" s="2">
        <v>450</v>
      </c>
    </row>
    <row r="1768" spans="2:13" ht="12.75">
      <c r="B1768" s="214">
        <v>3000</v>
      </c>
      <c r="C1768" s="12" t="s">
        <v>923</v>
      </c>
      <c r="D1768" s="1" t="s">
        <v>924</v>
      </c>
      <c r="E1768" s="1" t="s">
        <v>942</v>
      </c>
      <c r="F1768" s="47" t="s">
        <v>954</v>
      </c>
      <c r="G1768" s="27" t="s">
        <v>212</v>
      </c>
      <c r="H1768" s="5">
        <f t="shared" si="79"/>
        <v>-40500</v>
      </c>
      <c r="I1768" s="22">
        <v>6</v>
      </c>
      <c r="K1768" t="s">
        <v>29</v>
      </c>
      <c r="M1768" s="2">
        <v>450</v>
      </c>
    </row>
    <row r="1769" spans="2:13" ht="12.75">
      <c r="B1769" s="214">
        <v>2500</v>
      </c>
      <c r="C1769" s="1" t="s">
        <v>923</v>
      </c>
      <c r="D1769" s="1" t="s">
        <v>924</v>
      </c>
      <c r="E1769" s="1" t="s">
        <v>942</v>
      </c>
      <c r="F1769" s="47" t="s">
        <v>955</v>
      </c>
      <c r="G1769" s="27" t="s">
        <v>212</v>
      </c>
      <c r="H1769" s="5">
        <f t="shared" si="79"/>
        <v>-43000</v>
      </c>
      <c r="I1769" s="22">
        <v>5</v>
      </c>
      <c r="K1769" t="s">
        <v>29</v>
      </c>
      <c r="M1769" s="2">
        <v>450</v>
      </c>
    </row>
    <row r="1770" spans="2:13" ht="12.75">
      <c r="B1770" s="214">
        <v>2500</v>
      </c>
      <c r="C1770" s="1" t="s">
        <v>923</v>
      </c>
      <c r="D1770" s="1" t="s">
        <v>924</v>
      </c>
      <c r="E1770" s="1" t="s">
        <v>942</v>
      </c>
      <c r="F1770" s="47" t="s">
        <v>956</v>
      </c>
      <c r="G1770" s="27" t="s">
        <v>212</v>
      </c>
      <c r="H1770" s="5">
        <f t="shared" si="79"/>
        <v>-45500</v>
      </c>
      <c r="I1770" s="22">
        <v>5</v>
      </c>
      <c r="K1770" t="s">
        <v>29</v>
      </c>
      <c r="M1770" s="2">
        <v>450</v>
      </c>
    </row>
    <row r="1771" spans="2:13" ht="12.75">
      <c r="B1771" s="214">
        <v>2500</v>
      </c>
      <c r="C1771" s="1" t="s">
        <v>923</v>
      </c>
      <c r="D1771" s="1" t="s">
        <v>924</v>
      </c>
      <c r="E1771" s="1" t="s">
        <v>942</v>
      </c>
      <c r="F1771" s="47" t="s">
        <v>957</v>
      </c>
      <c r="G1771" s="27" t="s">
        <v>212</v>
      </c>
      <c r="H1771" s="5">
        <f t="shared" si="79"/>
        <v>-48000</v>
      </c>
      <c r="I1771" s="22">
        <v>5</v>
      </c>
      <c r="K1771" t="s">
        <v>29</v>
      </c>
      <c r="M1771" s="2">
        <v>450</v>
      </c>
    </row>
    <row r="1772" spans="2:13" ht="12.75">
      <c r="B1772" s="214">
        <v>5000</v>
      </c>
      <c r="C1772" s="1" t="s">
        <v>923</v>
      </c>
      <c r="D1772" s="1" t="s">
        <v>924</v>
      </c>
      <c r="E1772" s="1" t="s">
        <v>942</v>
      </c>
      <c r="F1772" s="47" t="s">
        <v>958</v>
      </c>
      <c r="G1772" s="27" t="s">
        <v>212</v>
      </c>
      <c r="H1772" s="5">
        <f t="shared" si="79"/>
        <v>-53000</v>
      </c>
      <c r="I1772" s="22">
        <v>10</v>
      </c>
      <c r="K1772" t="s">
        <v>29</v>
      </c>
      <c r="M1772" s="2">
        <v>450</v>
      </c>
    </row>
    <row r="1773" spans="2:13" ht="12.75">
      <c r="B1773" s="214">
        <v>2500</v>
      </c>
      <c r="C1773" s="1" t="s">
        <v>923</v>
      </c>
      <c r="D1773" s="1" t="s">
        <v>924</v>
      </c>
      <c r="E1773" s="1" t="s">
        <v>942</v>
      </c>
      <c r="F1773" s="47" t="s">
        <v>959</v>
      </c>
      <c r="G1773" s="27" t="s">
        <v>214</v>
      </c>
      <c r="H1773" s="5">
        <f t="shared" si="79"/>
        <v>-55500</v>
      </c>
      <c r="I1773" s="22">
        <v>5</v>
      </c>
      <c r="K1773" t="s">
        <v>29</v>
      </c>
      <c r="M1773" s="2">
        <v>450</v>
      </c>
    </row>
    <row r="1774" spans="2:13" ht="12.75">
      <c r="B1774" s="214">
        <v>2500</v>
      </c>
      <c r="C1774" s="1" t="s">
        <v>923</v>
      </c>
      <c r="D1774" s="1" t="s">
        <v>924</v>
      </c>
      <c r="E1774" s="1" t="s">
        <v>942</v>
      </c>
      <c r="F1774" s="47" t="s">
        <v>960</v>
      </c>
      <c r="G1774" s="27" t="s">
        <v>323</v>
      </c>
      <c r="H1774" s="5">
        <f t="shared" si="79"/>
        <v>-58000</v>
      </c>
      <c r="I1774" s="22">
        <v>5</v>
      </c>
      <c r="K1774" t="s">
        <v>29</v>
      </c>
      <c r="M1774" s="2">
        <v>450</v>
      </c>
    </row>
    <row r="1775" spans="2:13" ht="12.75">
      <c r="B1775" s="214">
        <v>2500</v>
      </c>
      <c r="C1775" s="1" t="s">
        <v>923</v>
      </c>
      <c r="D1775" s="1" t="s">
        <v>924</v>
      </c>
      <c r="E1775" s="1" t="s">
        <v>942</v>
      </c>
      <c r="F1775" s="47" t="s">
        <v>961</v>
      </c>
      <c r="G1775" s="27" t="s">
        <v>323</v>
      </c>
      <c r="H1775" s="5">
        <f t="shared" si="79"/>
        <v>-60500</v>
      </c>
      <c r="I1775" s="22">
        <v>5</v>
      </c>
      <c r="K1775" t="s">
        <v>29</v>
      </c>
      <c r="M1775" s="2">
        <v>450</v>
      </c>
    </row>
    <row r="1776" spans="2:13" ht="12.75">
      <c r="B1776" s="214">
        <v>2500</v>
      </c>
      <c r="C1776" s="1" t="s">
        <v>923</v>
      </c>
      <c r="D1776" s="1" t="s">
        <v>924</v>
      </c>
      <c r="E1776" s="1" t="s">
        <v>942</v>
      </c>
      <c r="F1776" s="47" t="s">
        <v>962</v>
      </c>
      <c r="G1776" s="27" t="s">
        <v>323</v>
      </c>
      <c r="H1776" s="5">
        <f t="shared" si="79"/>
        <v>-63000</v>
      </c>
      <c r="I1776" s="22">
        <v>5</v>
      </c>
      <c r="K1776" t="s">
        <v>29</v>
      </c>
      <c r="M1776" s="2">
        <v>450</v>
      </c>
    </row>
    <row r="1777" spans="2:13" ht="12.75">
      <c r="B1777" s="214">
        <v>3000</v>
      </c>
      <c r="C1777" s="1" t="s">
        <v>923</v>
      </c>
      <c r="D1777" s="1" t="s">
        <v>924</v>
      </c>
      <c r="E1777" s="1" t="s">
        <v>942</v>
      </c>
      <c r="F1777" s="47" t="s">
        <v>963</v>
      </c>
      <c r="G1777" s="27" t="s">
        <v>318</v>
      </c>
      <c r="H1777" s="5">
        <f t="shared" si="79"/>
        <v>-66000</v>
      </c>
      <c r="I1777" s="22">
        <v>6</v>
      </c>
      <c r="K1777" t="s">
        <v>29</v>
      </c>
      <c r="M1777" s="2">
        <v>450</v>
      </c>
    </row>
    <row r="1778" spans="2:13" ht="12.75">
      <c r="B1778" s="214">
        <v>2500</v>
      </c>
      <c r="C1778" s="1" t="s">
        <v>923</v>
      </c>
      <c r="D1778" s="1" t="s">
        <v>924</v>
      </c>
      <c r="E1778" s="1" t="s">
        <v>942</v>
      </c>
      <c r="F1778" s="47" t="s">
        <v>964</v>
      </c>
      <c r="G1778" s="27" t="s">
        <v>318</v>
      </c>
      <c r="H1778" s="5">
        <f t="shared" si="79"/>
        <v>-68500</v>
      </c>
      <c r="I1778" s="22">
        <v>5</v>
      </c>
      <c r="K1778" t="s">
        <v>29</v>
      </c>
      <c r="M1778" s="2">
        <v>450</v>
      </c>
    </row>
    <row r="1779" spans="2:13" ht="12.75">
      <c r="B1779" s="214">
        <v>2500</v>
      </c>
      <c r="C1779" s="1" t="s">
        <v>923</v>
      </c>
      <c r="D1779" s="1" t="s">
        <v>924</v>
      </c>
      <c r="E1779" s="1" t="s">
        <v>942</v>
      </c>
      <c r="F1779" s="47" t="s">
        <v>965</v>
      </c>
      <c r="G1779" s="27" t="s">
        <v>318</v>
      </c>
      <c r="H1779" s="5">
        <f t="shared" si="79"/>
        <v>-71000</v>
      </c>
      <c r="I1779" s="22">
        <v>5</v>
      </c>
      <c r="K1779" t="s">
        <v>29</v>
      </c>
      <c r="M1779" s="2">
        <v>450</v>
      </c>
    </row>
    <row r="1780" spans="2:13" ht="12.75">
      <c r="B1780" s="214">
        <v>2000</v>
      </c>
      <c r="C1780" s="1" t="s">
        <v>923</v>
      </c>
      <c r="D1780" s="1" t="s">
        <v>924</v>
      </c>
      <c r="E1780" s="1" t="s">
        <v>942</v>
      </c>
      <c r="F1780" s="47" t="s">
        <v>966</v>
      </c>
      <c r="G1780" s="27" t="s">
        <v>320</v>
      </c>
      <c r="H1780" s="5">
        <f t="shared" si="79"/>
        <v>-73000</v>
      </c>
      <c r="I1780" s="22">
        <v>4</v>
      </c>
      <c r="K1780" t="s">
        <v>29</v>
      </c>
      <c r="M1780" s="2">
        <v>450</v>
      </c>
    </row>
    <row r="1781" spans="2:13" ht="12.75">
      <c r="B1781" s="214">
        <v>2500</v>
      </c>
      <c r="C1781" s="1" t="s">
        <v>923</v>
      </c>
      <c r="D1781" s="1" t="s">
        <v>924</v>
      </c>
      <c r="E1781" s="1" t="s">
        <v>942</v>
      </c>
      <c r="F1781" s="47" t="s">
        <v>967</v>
      </c>
      <c r="G1781" s="27" t="s">
        <v>320</v>
      </c>
      <c r="H1781" s="5">
        <f t="shared" si="79"/>
        <v>-75500</v>
      </c>
      <c r="I1781" s="22">
        <v>5</v>
      </c>
      <c r="K1781" t="s">
        <v>29</v>
      </c>
      <c r="M1781" s="2">
        <v>450</v>
      </c>
    </row>
    <row r="1782" spans="2:13" ht="12.75">
      <c r="B1782" s="214">
        <v>2500</v>
      </c>
      <c r="C1782" s="1" t="s">
        <v>923</v>
      </c>
      <c r="D1782" s="1" t="s">
        <v>924</v>
      </c>
      <c r="E1782" s="1" t="s">
        <v>942</v>
      </c>
      <c r="F1782" s="47" t="s">
        <v>968</v>
      </c>
      <c r="G1782" s="27" t="s">
        <v>320</v>
      </c>
      <c r="H1782" s="5">
        <f t="shared" si="79"/>
        <v>-78000</v>
      </c>
      <c r="I1782" s="22">
        <v>5</v>
      </c>
      <c r="K1782" t="s">
        <v>29</v>
      </c>
      <c r="M1782" s="2">
        <v>450</v>
      </c>
    </row>
    <row r="1783" spans="2:13" ht="12.75">
      <c r="B1783" s="214">
        <v>2500</v>
      </c>
      <c r="C1783" s="1" t="s">
        <v>923</v>
      </c>
      <c r="D1783" s="1" t="s">
        <v>924</v>
      </c>
      <c r="E1783" s="1" t="s">
        <v>942</v>
      </c>
      <c r="F1783" s="47" t="s">
        <v>969</v>
      </c>
      <c r="G1783" s="27" t="s">
        <v>320</v>
      </c>
      <c r="H1783" s="5">
        <f t="shared" si="79"/>
        <v>-80500</v>
      </c>
      <c r="I1783" s="22">
        <v>5</v>
      </c>
      <c r="K1783" t="s">
        <v>29</v>
      </c>
      <c r="M1783" s="2">
        <v>450</v>
      </c>
    </row>
    <row r="1784" spans="2:13" ht="12.75">
      <c r="B1784" s="214">
        <v>2500</v>
      </c>
      <c r="C1784" s="1" t="s">
        <v>923</v>
      </c>
      <c r="D1784" s="1" t="s">
        <v>924</v>
      </c>
      <c r="E1784" s="1" t="s">
        <v>942</v>
      </c>
      <c r="F1784" s="47" t="s">
        <v>970</v>
      </c>
      <c r="G1784" s="27" t="s">
        <v>320</v>
      </c>
      <c r="H1784" s="5">
        <f t="shared" si="79"/>
        <v>-83000</v>
      </c>
      <c r="I1784" s="22">
        <v>5</v>
      </c>
      <c r="K1784" t="s">
        <v>29</v>
      </c>
      <c r="M1784" s="2">
        <v>450</v>
      </c>
    </row>
    <row r="1785" spans="2:13" ht="12.75">
      <c r="B1785" s="214">
        <v>2500</v>
      </c>
      <c r="C1785" s="1" t="s">
        <v>923</v>
      </c>
      <c r="D1785" s="1" t="s">
        <v>924</v>
      </c>
      <c r="E1785" s="1" t="s">
        <v>942</v>
      </c>
      <c r="F1785" s="47" t="s">
        <v>971</v>
      </c>
      <c r="G1785" s="27" t="s">
        <v>320</v>
      </c>
      <c r="H1785" s="5">
        <f t="shared" si="79"/>
        <v>-85500</v>
      </c>
      <c r="I1785" s="22">
        <v>5</v>
      </c>
      <c r="K1785" t="s">
        <v>29</v>
      </c>
      <c r="M1785" s="2">
        <v>450</v>
      </c>
    </row>
    <row r="1786" spans="2:13" ht="12.75">
      <c r="B1786" s="435">
        <v>2500</v>
      </c>
      <c r="C1786" s="1" t="s">
        <v>923</v>
      </c>
      <c r="D1786" s="1" t="s">
        <v>924</v>
      </c>
      <c r="E1786" s="1" t="s">
        <v>942</v>
      </c>
      <c r="F1786" s="47" t="s">
        <v>972</v>
      </c>
      <c r="G1786" s="27" t="s">
        <v>320</v>
      </c>
      <c r="H1786" s="5">
        <f t="shared" si="79"/>
        <v>-88000</v>
      </c>
      <c r="I1786" s="22">
        <v>5</v>
      </c>
      <c r="K1786" t="s">
        <v>29</v>
      </c>
      <c r="M1786" s="2">
        <v>450</v>
      </c>
    </row>
    <row r="1787" spans="1:13" s="57" customFormat="1" ht="12.75">
      <c r="A1787" s="11"/>
      <c r="B1787" s="437">
        <f>SUM(B1757:B1786)</f>
        <v>88000</v>
      </c>
      <c r="C1787" s="11" t="s">
        <v>923</v>
      </c>
      <c r="D1787" s="11"/>
      <c r="E1787" s="11" t="s">
        <v>973</v>
      </c>
      <c r="F1787" s="319"/>
      <c r="G1787" s="18"/>
      <c r="H1787" s="55">
        <v>0</v>
      </c>
      <c r="I1787" s="56">
        <f aca="true" t="shared" si="81" ref="I1787:I1834">+B1787/M1787</f>
        <v>195.55555555555554</v>
      </c>
      <c r="M1787" s="2">
        <v>450</v>
      </c>
    </row>
    <row r="1788" spans="2:13" ht="12.75">
      <c r="B1788" s="214"/>
      <c r="D1788" s="12"/>
      <c r="H1788" s="5">
        <f t="shared" si="79"/>
        <v>0</v>
      </c>
      <c r="I1788" s="22">
        <f t="shared" si="81"/>
        <v>0</v>
      </c>
      <c r="M1788" s="2">
        <v>450</v>
      </c>
    </row>
    <row r="1789" spans="2:13" ht="12.75">
      <c r="B1789" s="214"/>
      <c r="D1789" s="12"/>
      <c r="H1789" s="5">
        <f>H1788-B1789</f>
        <v>0</v>
      </c>
      <c r="I1789" s="22">
        <f>+B1789/M1789</f>
        <v>0</v>
      </c>
      <c r="M1789" s="2">
        <v>450</v>
      </c>
    </row>
    <row r="1790" spans="2:13" ht="12.75">
      <c r="B1790" s="214">
        <v>5400</v>
      </c>
      <c r="C1790" s="1" t="s">
        <v>907</v>
      </c>
      <c r="D1790" s="1" t="s">
        <v>988</v>
      </c>
      <c r="E1790" s="1" t="s">
        <v>908</v>
      </c>
      <c r="F1790" s="47" t="s">
        <v>909</v>
      </c>
      <c r="G1790" s="27" t="s">
        <v>119</v>
      </c>
      <c r="H1790" s="5">
        <f>H1789-B1790</f>
        <v>-5400</v>
      </c>
      <c r="I1790" s="22">
        <f>+B1790/M1790</f>
        <v>12</v>
      </c>
      <c r="K1790" t="s">
        <v>784</v>
      </c>
      <c r="M1790" s="2">
        <v>450</v>
      </c>
    </row>
    <row r="1791" spans="2:13" ht="12.75">
      <c r="B1791" s="214">
        <v>5205</v>
      </c>
      <c r="C1791" s="1" t="s">
        <v>910</v>
      </c>
      <c r="D1791" s="1" t="s">
        <v>988</v>
      </c>
      <c r="E1791" s="1" t="s">
        <v>908</v>
      </c>
      <c r="F1791" s="47" t="s">
        <v>911</v>
      </c>
      <c r="G1791" s="27" t="s">
        <v>912</v>
      </c>
      <c r="H1791" s="5">
        <f>H1790-B1791</f>
        <v>-10605</v>
      </c>
      <c r="I1791" s="22">
        <f>+B1791/M1791</f>
        <v>11.566666666666666</v>
      </c>
      <c r="K1791" t="s">
        <v>784</v>
      </c>
      <c r="M1791" s="2">
        <v>450</v>
      </c>
    </row>
    <row r="1792" spans="2:13" ht="12.75">
      <c r="B1792" s="214">
        <v>900</v>
      </c>
      <c r="C1792" s="1" t="s">
        <v>913</v>
      </c>
      <c r="D1792" s="1" t="s">
        <v>988</v>
      </c>
      <c r="E1792" s="1" t="s">
        <v>908</v>
      </c>
      <c r="F1792" s="47" t="s">
        <v>911</v>
      </c>
      <c r="G1792" s="27" t="s">
        <v>912</v>
      </c>
      <c r="H1792" s="5">
        <f>H1791-B1792</f>
        <v>-11505</v>
      </c>
      <c r="I1792" s="22">
        <f>+B1792/M1792</f>
        <v>2</v>
      </c>
      <c r="K1792" t="s">
        <v>784</v>
      </c>
      <c r="M1792" s="2">
        <v>450</v>
      </c>
    </row>
    <row r="1793" spans="2:13" ht="12.75">
      <c r="B1793" s="214">
        <v>1000</v>
      </c>
      <c r="C1793" s="1" t="s">
        <v>914</v>
      </c>
      <c r="D1793" s="1" t="s">
        <v>988</v>
      </c>
      <c r="E1793" s="1" t="s">
        <v>908</v>
      </c>
      <c r="F1793" s="47" t="s">
        <v>915</v>
      </c>
      <c r="G1793" s="27" t="s">
        <v>912</v>
      </c>
      <c r="H1793" s="5">
        <f t="shared" si="79"/>
        <v>-12505</v>
      </c>
      <c r="I1793" s="22">
        <f t="shared" si="81"/>
        <v>2.2222222222222223</v>
      </c>
      <c r="K1793" t="s">
        <v>784</v>
      </c>
      <c r="M1793" s="2">
        <v>450</v>
      </c>
    </row>
    <row r="1794" spans="2:13" ht="12.75">
      <c r="B1794" s="214">
        <v>2000</v>
      </c>
      <c r="C1794" s="1" t="s">
        <v>916</v>
      </c>
      <c r="D1794" s="1" t="s">
        <v>988</v>
      </c>
      <c r="E1794" s="1" t="s">
        <v>908</v>
      </c>
      <c r="F1794" s="47" t="s">
        <v>917</v>
      </c>
      <c r="G1794" s="27" t="s">
        <v>121</v>
      </c>
      <c r="H1794" s="5">
        <f t="shared" si="79"/>
        <v>-14505</v>
      </c>
      <c r="I1794" s="22">
        <f t="shared" si="81"/>
        <v>4.444444444444445</v>
      </c>
      <c r="K1794" t="s">
        <v>784</v>
      </c>
      <c r="M1794" s="2">
        <v>450</v>
      </c>
    </row>
    <row r="1795" spans="2:13" ht="12.75">
      <c r="B1795" s="214">
        <v>2500</v>
      </c>
      <c r="C1795" s="1" t="s">
        <v>918</v>
      </c>
      <c r="D1795" s="1" t="s">
        <v>988</v>
      </c>
      <c r="E1795" s="1" t="s">
        <v>908</v>
      </c>
      <c r="F1795" s="47" t="s">
        <v>919</v>
      </c>
      <c r="G1795" s="27" t="s">
        <v>121</v>
      </c>
      <c r="H1795" s="5">
        <f t="shared" si="79"/>
        <v>-17005</v>
      </c>
      <c r="I1795" s="22">
        <f t="shared" si="81"/>
        <v>5.555555555555555</v>
      </c>
      <c r="K1795" t="s">
        <v>784</v>
      </c>
      <c r="M1795" s="2">
        <v>450</v>
      </c>
    </row>
    <row r="1796" spans="2:13" ht="12.75">
      <c r="B1796" s="214">
        <v>3750</v>
      </c>
      <c r="C1796" s="12" t="s">
        <v>1236</v>
      </c>
      <c r="D1796" s="1" t="s">
        <v>988</v>
      </c>
      <c r="E1796" s="1" t="s">
        <v>908</v>
      </c>
      <c r="F1796" s="47" t="s">
        <v>920</v>
      </c>
      <c r="G1796" s="27" t="s">
        <v>121</v>
      </c>
      <c r="H1796" s="5">
        <f>H1795-B1796</f>
        <v>-20755</v>
      </c>
      <c r="I1796" s="22">
        <f t="shared" si="81"/>
        <v>8.333333333333334</v>
      </c>
      <c r="K1796" t="s">
        <v>784</v>
      </c>
      <c r="M1796" s="2">
        <v>450</v>
      </c>
    </row>
    <row r="1797" spans="2:13" ht="12.75">
      <c r="B1797" s="214">
        <v>1200</v>
      </c>
      <c r="C1797" s="12" t="s">
        <v>921</v>
      </c>
      <c r="D1797" s="1" t="s">
        <v>988</v>
      </c>
      <c r="E1797" s="1" t="s">
        <v>908</v>
      </c>
      <c r="F1797" s="47" t="s">
        <v>920</v>
      </c>
      <c r="G1797" s="27" t="s">
        <v>121</v>
      </c>
      <c r="H1797" s="5">
        <f>H1796-B1797</f>
        <v>-21955</v>
      </c>
      <c r="I1797" s="22">
        <f t="shared" si="81"/>
        <v>2.6666666666666665</v>
      </c>
      <c r="K1797" t="s">
        <v>784</v>
      </c>
      <c r="M1797" s="2">
        <v>450</v>
      </c>
    </row>
    <row r="1798" spans="1:13" s="57" customFormat="1" ht="12.75">
      <c r="A1798" s="11"/>
      <c r="B1798" s="437">
        <f>SUM(B1790:B1797)</f>
        <v>21955</v>
      </c>
      <c r="C1798" s="11" t="s">
        <v>1274</v>
      </c>
      <c r="D1798" s="11"/>
      <c r="E1798" s="11" t="s">
        <v>973</v>
      </c>
      <c r="F1798" s="319"/>
      <c r="G1798" s="18"/>
      <c r="H1798" s="55">
        <v>0</v>
      </c>
      <c r="I1798" s="56">
        <f t="shared" si="81"/>
        <v>48.78888888888889</v>
      </c>
      <c r="M1798" s="2">
        <v>450</v>
      </c>
    </row>
    <row r="1799" spans="2:13" ht="12.75">
      <c r="B1799" s="214"/>
      <c r="D1799" s="12"/>
      <c r="H1799" s="5">
        <f>H1788-B1799</f>
        <v>0</v>
      </c>
      <c r="I1799" s="22">
        <f t="shared" si="81"/>
        <v>0</v>
      </c>
      <c r="M1799" s="2">
        <v>450</v>
      </c>
    </row>
    <row r="1800" spans="2:13" ht="12.75">
      <c r="B1800" s="214"/>
      <c r="D1800" s="12"/>
      <c r="H1800" s="5">
        <f>H1789-B1800</f>
        <v>0</v>
      </c>
      <c r="I1800" s="22">
        <f>+B1800/M1800</f>
        <v>0</v>
      </c>
      <c r="M1800" s="2">
        <v>450</v>
      </c>
    </row>
    <row r="1801" spans="2:13" ht="12.75">
      <c r="B1801" s="214"/>
      <c r="I1801" s="22">
        <f>+B1801/M1801</f>
        <v>0</v>
      </c>
      <c r="M1801" s="2">
        <v>450</v>
      </c>
    </row>
    <row r="1802" spans="1:13" s="57" customFormat="1" ht="12.75">
      <c r="A1802" s="11"/>
      <c r="B1802" s="437">
        <f>+B1810+B1821+B1829+B1842+B1855+B1869+B1874+B1878+B1882</f>
        <v>1826558</v>
      </c>
      <c r="C1802" s="132" t="s">
        <v>985</v>
      </c>
      <c r="D1802" s="11"/>
      <c r="E1802" s="313" t="s">
        <v>986</v>
      </c>
      <c r="F1802" s="319"/>
      <c r="G1802" s="18"/>
      <c r="H1802" s="55"/>
      <c r="I1802" s="56">
        <f t="shared" si="81"/>
        <v>4059.0177777777776</v>
      </c>
      <c r="M1802" s="2">
        <v>450</v>
      </c>
    </row>
    <row r="1803" spans="2:13" ht="12.75">
      <c r="B1803" s="214"/>
      <c r="H1803" s="5">
        <v>0</v>
      </c>
      <c r="I1803" s="22">
        <f t="shared" si="81"/>
        <v>0</v>
      </c>
      <c r="M1803" s="2">
        <v>450</v>
      </c>
    </row>
    <row r="1804" spans="2:13" ht="12.75">
      <c r="B1804" s="214"/>
      <c r="H1804" s="5">
        <f aca="true" t="shared" si="82" ref="H1804:H1844">H1803-B1804</f>
        <v>0</v>
      </c>
      <c r="I1804" s="22">
        <f t="shared" si="81"/>
        <v>0</v>
      </c>
      <c r="M1804" s="2">
        <v>450</v>
      </c>
    </row>
    <row r="1805" spans="2:13" ht="12.75">
      <c r="B1805" s="214">
        <v>5000</v>
      </c>
      <c r="C1805" s="1" t="s">
        <v>987</v>
      </c>
      <c r="D1805" s="12" t="s">
        <v>988</v>
      </c>
      <c r="E1805" s="1" t="s">
        <v>989</v>
      </c>
      <c r="F1805" s="331" t="s">
        <v>584</v>
      </c>
      <c r="G1805" s="27" t="s">
        <v>123</v>
      </c>
      <c r="H1805" s="5">
        <f t="shared" si="82"/>
        <v>-5000</v>
      </c>
      <c r="I1805" s="22">
        <v>10</v>
      </c>
      <c r="K1805" t="s">
        <v>578</v>
      </c>
      <c r="M1805" s="2">
        <v>450</v>
      </c>
    </row>
    <row r="1806" spans="2:13" ht="12.75">
      <c r="B1806" s="214">
        <v>11803</v>
      </c>
      <c r="C1806" s="1" t="s">
        <v>987</v>
      </c>
      <c r="D1806" s="12" t="s">
        <v>988</v>
      </c>
      <c r="E1806" s="1" t="s">
        <v>989</v>
      </c>
      <c r="F1806" s="331" t="s">
        <v>585</v>
      </c>
      <c r="G1806" s="27" t="s">
        <v>123</v>
      </c>
      <c r="H1806" s="5">
        <f t="shared" si="82"/>
        <v>-16803</v>
      </c>
      <c r="I1806" s="22">
        <v>23.606</v>
      </c>
      <c r="K1806" t="s">
        <v>578</v>
      </c>
      <c r="M1806" s="2">
        <v>450</v>
      </c>
    </row>
    <row r="1807" spans="2:13" ht="12.75">
      <c r="B1807" s="214">
        <v>9344</v>
      </c>
      <c r="C1807" s="1" t="s">
        <v>987</v>
      </c>
      <c r="D1807" s="12" t="s">
        <v>988</v>
      </c>
      <c r="E1807" s="1" t="s">
        <v>989</v>
      </c>
      <c r="F1807" s="331" t="s">
        <v>990</v>
      </c>
      <c r="G1807" s="27" t="s">
        <v>183</v>
      </c>
      <c r="H1807" s="5">
        <f t="shared" si="82"/>
        <v>-26147</v>
      </c>
      <c r="I1807" s="22">
        <v>18.688</v>
      </c>
      <c r="K1807" t="s">
        <v>578</v>
      </c>
      <c r="M1807" s="2">
        <v>450</v>
      </c>
    </row>
    <row r="1808" spans="2:13" ht="12.75">
      <c r="B1808" s="214">
        <v>9344</v>
      </c>
      <c r="C1808" s="1" t="s">
        <v>987</v>
      </c>
      <c r="D1808" s="12" t="s">
        <v>988</v>
      </c>
      <c r="E1808" s="1" t="s">
        <v>989</v>
      </c>
      <c r="F1808" s="331" t="s">
        <v>991</v>
      </c>
      <c r="G1808" s="27" t="s">
        <v>208</v>
      </c>
      <c r="H1808" s="5">
        <f t="shared" si="82"/>
        <v>-35491</v>
      </c>
      <c r="I1808" s="22">
        <v>18.688</v>
      </c>
      <c r="K1808" t="s">
        <v>578</v>
      </c>
      <c r="M1808" s="2">
        <v>450</v>
      </c>
    </row>
    <row r="1809" spans="1:13" s="15" customFormat="1" ht="12.75">
      <c r="A1809" s="12"/>
      <c r="B1809" s="214">
        <v>5000</v>
      </c>
      <c r="C1809" s="12" t="s">
        <v>987</v>
      </c>
      <c r="D1809" s="12" t="s">
        <v>988</v>
      </c>
      <c r="E1809" s="12" t="s">
        <v>989</v>
      </c>
      <c r="F1809" s="325" t="s">
        <v>992</v>
      </c>
      <c r="G1809" s="29" t="s">
        <v>214</v>
      </c>
      <c r="H1809" s="5">
        <f t="shared" si="82"/>
        <v>-40491</v>
      </c>
      <c r="I1809" s="22">
        <v>10</v>
      </c>
      <c r="K1809" s="15" t="s">
        <v>578</v>
      </c>
      <c r="M1809" s="2">
        <v>450</v>
      </c>
    </row>
    <row r="1810" spans="1:13" s="57" customFormat="1" ht="12.75">
      <c r="A1810" s="11"/>
      <c r="B1810" s="437">
        <f>SUM(B1805:B1809)</f>
        <v>40491</v>
      </c>
      <c r="C1810" s="11" t="s">
        <v>923</v>
      </c>
      <c r="D1810" s="11"/>
      <c r="E1810" s="11"/>
      <c r="F1810" s="319"/>
      <c r="G1810" s="18"/>
      <c r="H1810" s="55">
        <v>0</v>
      </c>
      <c r="I1810" s="56">
        <f t="shared" si="81"/>
        <v>89.98</v>
      </c>
      <c r="M1810" s="2">
        <v>450</v>
      </c>
    </row>
    <row r="1811" spans="2:13" ht="12.75">
      <c r="B1811" s="214"/>
      <c r="H1811" s="5">
        <f t="shared" si="82"/>
        <v>0</v>
      </c>
      <c r="I1811" s="22">
        <f t="shared" si="81"/>
        <v>0</v>
      </c>
      <c r="M1811" s="2">
        <v>450</v>
      </c>
    </row>
    <row r="1812" spans="2:13" ht="12.75">
      <c r="B1812" s="214"/>
      <c r="H1812" s="5">
        <f t="shared" si="82"/>
        <v>0</v>
      </c>
      <c r="I1812" s="22">
        <f t="shared" si="81"/>
        <v>0</v>
      </c>
      <c r="M1812" s="2">
        <v>450</v>
      </c>
    </row>
    <row r="1813" spans="2:13" ht="12.75">
      <c r="B1813" s="214">
        <v>1230</v>
      </c>
      <c r="C1813" s="1" t="s">
        <v>1</v>
      </c>
      <c r="D1813" s="12" t="s">
        <v>988</v>
      </c>
      <c r="E1813" s="1" t="s">
        <v>989</v>
      </c>
      <c r="F1813" s="331" t="s">
        <v>585</v>
      </c>
      <c r="G1813" s="27" t="s">
        <v>123</v>
      </c>
      <c r="H1813" s="5">
        <f t="shared" si="82"/>
        <v>-1230</v>
      </c>
      <c r="I1813" s="22">
        <v>2.46</v>
      </c>
      <c r="K1813" t="s">
        <v>578</v>
      </c>
      <c r="M1813" s="2">
        <v>450</v>
      </c>
    </row>
    <row r="1814" spans="1:13" s="15" customFormat="1" ht="12.75">
      <c r="A1814" s="12"/>
      <c r="B1814" s="214">
        <v>2250</v>
      </c>
      <c r="C1814" s="1" t="s">
        <v>1</v>
      </c>
      <c r="D1814" s="12" t="s">
        <v>988</v>
      </c>
      <c r="E1814" s="1" t="s">
        <v>989</v>
      </c>
      <c r="F1814" s="331" t="s">
        <v>587</v>
      </c>
      <c r="G1814" s="27" t="s">
        <v>181</v>
      </c>
      <c r="H1814" s="5">
        <f t="shared" si="82"/>
        <v>-3480</v>
      </c>
      <c r="I1814" s="22">
        <v>4.5</v>
      </c>
      <c r="J1814"/>
      <c r="K1814" t="s">
        <v>578</v>
      </c>
      <c r="M1814" s="2">
        <v>450</v>
      </c>
    </row>
    <row r="1815" spans="2:14" ht="12.75">
      <c r="B1815" s="214">
        <v>2250</v>
      </c>
      <c r="C1815" s="1" t="s">
        <v>1</v>
      </c>
      <c r="D1815" s="12" t="s">
        <v>988</v>
      </c>
      <c r="E1815" s="1" t="s">
        <v>989</v>
      </c>
      <c r="F1815" s="331" t="s">
        <v>587</v>
      </c>
      <c r="G1815" s="27" t="s">
        <v>183</v>
      </c>
      <c r="H1815" s="5">
        <f t="shared" si="82"/>
        <v>-5730</v>
      </c>
      <c r="I1815" s="22">
        <v>4.5</v>
      </c>
      <c r="K1815" t="s">
        <v>578</v>
      </c>
      <c r="L1815" s="59"/>
      <c r="M1815" s="2">
        <v>450</v>
      </c>
      <c r="N1815" s="73"/>
    </row>
    <row r="1816" spans="2:14" ht="12.75">
      <c r="B1816" s="214">
        <v>2250</v>
      </c>
      <c r="C1816" s="1" t="s">
        <v>1</v>
      </c>
      <c r="D1816" s="12" t="s">
        <v>988</v>
      </c>
      <c r="E1816" s="1" t="s">
        <v>989</v>
      </c>
      <c r="F1816" s="331" t="s">
        <v>587</v>
      </c>
      <c r="G1816" s="27" t="s">
        <v>185</v>
      </c>
      <c r="H1816" s="5">
        <f t="shared" si="82"/>
        <v>-7980</v>
      </c>
      <c r="I1816" s="22">
        <v>4.5</v>
      </c>
      <c r="K1816" t="s">
        <v>578</v>
      </c>
      <c r="L1816" s="59"/>
      <c r="M1816" s="2">
        <v>450</v>
      </c>
      <c r="N1816" s="73"/>
    </row>
    <row r="1817" spans="2:13" ht="12.75">
      <c r="B1817" s="214">
        <v>4918</v>
      </c>
      <c r="C1817" s="1" t="s">
        <v>1</v>
      </c>
      <c r="D1817" s="12" t="s">
        <v>988</v>
      </c>
      <c r="E1817" s="1" t="s">
        <v>989</v>
      </c>
      <c r="F1817" s="331" t="s">
        <v>993</v>
      </c>
      <c r="G1817" s="27" t="s">
        <v>187</v>
      </c>
      <c r="H1817" s="5">
        <f t="shared" si="82"/>
        <v>-12898</v>
      </c>
      <c r="I1817" s="22">
        <v>9.836</v>
      </c>
      <c r="K1817" t="s">
        <v>578</v>
      </c>
      <c r="M1817" s="2">
        <v>450</v>
      </c>
    </row>
    <row r="1818" spans="2:13" ht="12.75">
      <c r="B1818" s="214">
        <v>4918</v>
      </c>
      <c r="C1818" s="1" t="s">
        <v>1</v>
      </c>
      <c r="D1818" s="12" t="s">
        <v>988</v>
      </c>
      <c r="E1818" s="1" t="s">
        <v>989</v>
      </c>
      <c r="F1818" s="331" t="s">
        <v>993</v>
      </c>
      <c r="G1818" s="27" t="s">
        <v>208</v>
      </c>
      <c r="H1818" s="5">
        <f t="shared" si="82"/>
        <v>-17816</v>
      </c>
      <c r="I1818" s="22">
        <v>9.836</v>
      </c>
      <c r="K1818" t="s">
        <v>578</v>
      </c>
      <c r="M1818" s="2">
        <v>450</v>
      </c>
    </row>
    <row r="1819" spans="1:13" s="15" customFormat="1" ht="12.75">
      <c r="A1819" s="12"/>
      <c r="B1819" s="214">
        <v>4918</v>
      </c>
      <c r="C1819" s="12" t="s">
        <v>1</v>
      </c>
      <c r="D1819" s="12" t="s">
        <v>988</v>
      </c>
      <c r="E1819" s="12" t="s">
        <v>989</v>
      </c>
      <c r="F1819" s="325" t="s">
        <v>993</v>
      </c>
      <c r="G1819" s="29" t="s">
        <v>210</v>
      </c>
      <c r="H1819" s="5">
        <f t="shared" si="82"/>
        <v>-22734</v>
      </c>
      <c r="I1819" s="22">
        <v>9.836</v>
      </c>
      <c r="K1819" s="15" t="s">
        <v>578</v>
      </c>
      <c r="M1819" s="2">
        <v>450</v>
      </c>
    </row>
    <row r="1820" spans="1:13" s="15" customFormat="1" ht="12.75">
      <c r="A1820" s="12"/>
      <c r="B1820" s="214">
        <v>4918</v>
      </c>
      <c r="C1820" s="12" t="s">
        <v>1</v>
      </c>
      <c r="D1820" s="12" t="s">
        <v>988</v>
      </c>
      <c r="E1820" s="12" t="s">
        <v>989</v>
      </c>
      <c r="F1820" s="325" t="s">
        <v>993</v>
      </c>
      <c r="G1820" s="29" t="s">
        <v>212</v>
      </c>
      <c r="H1820" s="5">
        <f t="shared" si="82"/>
        <v>-27652</v>
      </c>
      <c r="I1820" s="22">
        <v>9.836</v>
      </c>
      <c r="K1820" s="15" t="s">
        <v>578</v>
      </c>
      <c r="M1820" s="2">
        <v>450</v>
      </c>
    </row>
    <row r="1821" spans="1:13" s="57" customFormat="1" ht="12.75">
      <c r="A1821" s="11"/>
      <c r="B1821" s="437">
        <f>SUM(B1813:B1820)</f>
        <v>27652</v>
      </c>
      <c r="C1821" s="11" t="s">
        <v>1</v>
      </c>
      <c r="D1821" s="11"/>
      <c r="E1821" s="11"/>
      <c r="F1821" s="319"/>
      <c r="G1821" s="18"/>
      <c r="H1821" s="55">
        <v>0</v>
      </c>
      <c r="I1821" s="56">
        <f t="shared" si="81"/>
        <v>61.44888888888889</v>
      </c>
      <c r="M1821" s="2">
        <v>450</v>
      </c>
    </row>
    <row r="1822" spans="2:13" ht="12.75">
      <c r="B1822" s="214"/>
      <c r="H1822" s="5">
        <f t="shared" si="82"/>
        <v>0</v>
      </c>
      <c r="I1822" s="22">
        <f t="shared" si="81"/>
        <v>0</v>
      </c>
      <c r="M1822" s="2">
        <v>450</v>
      </c>
    </row>
    <row r="1823" spans="2:13" ht="12.75">
      <c r="B1823" s="214"/>
      <c r="H1823" s="5">
        <f t="shared" si="82"/>
        <v>0</v>
      </c>
      <c r="I1823" s="22">
        <f t="shared" si="81"/>
        <v>0</v>
      </c>
      <c r="M1823" s="2">
        <v>450</v>
      </c>
    </row>
    <row r="1824" spans="2:13" ht="12.75">
      <c r="B1824" s="435">
        <v>15000</v>
      </c>
      <c r="C1824" s="12" t="s">
        <v>994</v>
      </c>
      <c r="D1824" s="12" t="s">
        <v>988</v>
      </c>
      <c r="E1824" s="1" t="s">
        <v>989</v>
      </c>
      <c r="F1824" s="325" t="s">
        <v>715</v>
      </c>
      <c r="G1824" s="27" t="s">
        <v>32</v>
      </c>
      <c r="H1824" s="5">
        <f t="shared" si="82"/>
        <v>-15000</v>
      </c>
      <c r="I1824" s="22">
        <f t="shared" si="81"/>
        <v>33.333333333333336</v>
      </c>
      <c r="K1824" t="s">
        <v>578</v>
      </c>
      <c r="M1824" s="2">
        <v>450</v>
      </c>
    </row>
    <row r="1825" spans="2:13" ht="12.75">
      <c r="B1825" s="214">
        <v>6000</v>
      </c>
      <c r="C1825" s="1" t="s">
        <v>995</v>
      </c>
      <c r="D1825" s="12" t="s">
        <v>988</v>
      </c>
      <c r="E1825" s="1" t="s">
        <v>989</v>
      </c>
      <c r="F1825" s="331" t="s">
        <v>577</v>
      </c>
      <c r="G1825" s="27" t="s">
        <v>121</v>
      </c>
      <c r="H1825" s="5">
        <f t="shared" si="82"/>
        <v>-21000</v>
      </c>
      <c r="I1825" s="22">
        <f t="shared" si="81"/>
        <v>13.333333333333334</v>
      </c>
      <c r="K1825" t="s">
        <v>578</v>
      </c>
      <c r="M1825" s="2">
        <v>450</v>
      </c>
    </row>
    <row r="1826" spans="2:13" ht="12.75">
      <c r="B1826" s="435">
        <v>1058300</v>
      </c>
      <c r="C1826" s="12" t="s">
        <v>996</v>
      </c>
      <c r="D1826" s="12" t="s">
        <v>988</v>
      </c>
      <c r="E1826" s="1" t="s">
        <v>989</v>
      </c>
      <c r="F1826" s="325" t="s">
        <v>997</v>
      </c>
      <c r="G1826" s="27" t="s">
        <v>117</v>
      </c>
      <c r="H1826" s="5">
        <f t="shared" si="82"/>
        <v>-1079300</v>
      </c>
      <c r="I1826" s="22">
        <f t="shared" si="81"/>
        <v>2351.777777777778</v>
      </c>
      <c r="K1826" t="s">
        <v>578</v>
      </c>
      <c r="M1826" s="2">
        <v>450</v>
      </c>
    </row>
    <row r="1827" spans="2:13" ht="12.75">
      <c r="B1827" s="214">
        <v>10000</v>
      </c>
      <c r="C1827" s="1" t="s">
        <v>998</v>
      </c>
      <c r="D1827" s="12" t="s">
        <v>988</v>
      </c>
      <c r="E1827" s="1" t="s">
        <v>989</v>
      </c>
      <c r="F1827" s="331" t="s">
        <v>580</v>
      </c>
      <c r="G1827" s="27" t="s">
        <v>123</v>
      </c>
      <c r="H1827" s="5">
        <f t="shared" si="82"/>
        <v>-1089300</v>
      </c>
      <c r="I1827" s="22">
        <f t="shared" si="81"/>
        <v>22.22222222222222</v>
      </c>
      <c r="K1827" t="s">
        <v>578</v>
      </c>
      <c r="M1827" s="2">
        <v>450</v>
      </c>
    </row>
    <row r="1828" spans="1:13" s="15" customFormat="1" ht="12.75">
      <c r="A1828" s="12"/>
      <c r="B1828" s="435">
        <v>3000</v>
      </c>
      <c r="C1828" s="12" t="s">
        <v>586</v>
      </c>
      <c r="D1828" s="12" t="s">
        <v>988</v>
      </c>
      <c r="E1828" s="1" t="s">
        <v>989</v>
      </c>
      <c r="F1828" s="325" t="s">
        <v>999</v>
      </c>
      <c r="G1828" s="29" t="s">
        <v>297</v>
      </c>
      <c r="H1828" s="5">
        <f t="shared" si="82"/>
        <v>-1092300</v>
      </c>
      <c r="I1828" s="22">
        <f t="shared" si="81"/>
        <v>6.666666666666667</v>
      </c>
      <c r="K1828" s="15" t="s">
        <v>578</v>
      </c>
      <c r="M1828" s="2">
        <v>450</v>
      </c>
    </row>
    <row r="1829" spans="1:13" s="57" customFormat="1" ht="12.75">
      <c r="A1829" s="11"/>
      <c r="B1829" s="437">
        <f>SUM(B1824:B1828)</f>
        <v>1092300</v>
      </c>
      <c r="C1829" s="11" t="s">
        <v>1279</v>
      </c>
      <c r="D1829" s="11"/>
      <c r="E1829" s="11"/>
      <c r="F1829" s="319"/>
      <c r="G1829" s="18"/>
      <c r="H1829" s="55">
        <v>0</v>
      </c>
      <c r="I1829" s="56">
        <f t="shared" si="81"/>
        <v>2427.3333333333335</v>
      </c>
      <c r="M1829" s="2">
        <v>450</v>
      </c>
    </row>
    <row r="1830" spans="2:13" ht="12.75">
      <c r="B1830" s="214"/>
      <c r="H1830" s="5">
        <f t="shared" si="82"/>
        <v>0</v>
      </c>
      <c r="I1830" s="22">
        <f t="shared" si="81"/>
        <v>0</v>
      </c>
      <c r="M1830" s="2">
        <v>450</v>
      </c>
    </row>
    <row r="1831" spans="2:13" ht="12.75">
      <c r="B1831" s="214"/>
      <c r="H1831" s="5">
        <f t="shared" si="82"/>
        <v>0</v>
      </c>
      <c r="I1831" s="22">
        <f t="shared" si="81"/>
        <v>0</v>
      </c>
      <c r="M1831" s="2">
        <v>450</v>
      </c>
    </row>
    <row r="1832" spans="2:13" ht="12.75">
      <c r="B1832" s="214">
        <v>1500</v>
      </c>
      <c r="C1832" s="1" t="s">
        <v>1001</v>
      </c>
      <c r="D1832" s="12" t="s">
        <v>988</v>
      </c>
      <c r="E1832" s="1" t="s">
        <v>989</v>
      </c>
      <c r="F1832" s="331" t="s">
        <v>580</v>
      </c>
      <c r="G1832" s="27" t="s">
        <v>121</v>
      </c>
      <c r="H1832" s="5">
        <f t="shared" si="82"/>
        <v>-1500</v>
      </c>
      <c r="I1832" s="22">
        <f t="shared" si="81"/>
        <v>3.3333333333333335</v>
      </c>
      <c r="K1832" t="s">
        <v>578</v>
      </c>
      <c r="M1832" s="2">
        <v>450</v>
      </c>
    </row>
    <row r="1833" spans="2:13" ht="12.75">
      <c r="B1833" s="214">
        <v>2500</v>
      </c>
      <c r="C1833" s="1" t="s">
        <v>48</v>
      </c>
      <c r="D1833" s="12" t="s">
        <v>988</v>
      </c>
      <c r="E1833" s="1" t="s">
        <v>989</v>
      </c>
      <c r="F1833" s="331" t="s">
        <v>580</v>
      </c>
      <c r="G1833" s="27" t="s">
        <v>123</v>
      </c>
      <c r="H1833" s="5">
        <f t="shared" si="82"/>
        <v>-4000</v>
      </c>
      <c r="I1833" s="22">
        <f t="shared" si="81"/>
        <v>5.555555555555555</v>
      </c>
      <c r="K1833" t="s">
        <v>578</v>
      </c>
      <c r="M1833" s="2">
        <v>450</v>
      </c>
    </row>
    <row r="1834" spans="2:13" ht="12.75">
      <c r="B1834" s="214">
        <v>9836</v>
      </c>
      <c r="C1834" s="1" t="s">
        <v>48</v>
      </c>
      <c r="D1834" s="12" t="s">
        <v>988</v>
      </c>
      <c r="E1834" s="1" t="s">
        <v>989</v>
      </c>
      <c r="F1834" s="331" t="s">
        <v>580</v>
      </c>
      <c r="G1834" s="27" t="s">
        <v>181</v>
      </c>
      <c r="H1834" s="5">
        <f t="shared" si="82"/>
        <v>-13836</v>
      </c>
      <c r="I1834" s="22">
        <f t="shared" si="81"/>
        <v>21.857777777777777</v>
      </c>
      <c r="K1834" t="s">
        <v>578</v>
      </c>
      <c r="M1834" s="2">
        <v>450</v>
      </c>
    </row>
    <row r="1835" spans="2:13" ht="12.75">
      <c r="B1835" s="214">
        <v>9836</v>
      </c>
      <c r="C1835" s="1" t="s">
        <v>48</v>
      </c>
      <c r="D1835" s="12" t="s">
        <v>988</v>
      </c>
      <c r="E1835" s="1" t="s">
        <v>989</v>
      </c>
      <c r="F1835" s="331" t="s">
        <v>580</v>
      </c>
      <c r="G1835" s="27" t="s">
        <v>183</v>
      </c>
      <c r="H1835" s="5">
        <f t="shared" si="82"/>
        <v>-23672</v>
      </c>
      <c r="I1835" s="22">
        <v>196.72</v>
      </c>
      <c r="K1835" t="s">
        <v>578</v>
      </c>
      <c r="M1835" s="2">
        <v>450</v>
      </c>
    </row>
    <row r="1836" spans="2:13" ht="14.25" customHeight="1">
      <c r="B1836" s="214">
        <v>9836</v>
      </c>
      <c r="C1836" s="1" t="s">
        <v>48</v>
      </c>
      <c r="D1836" s="12" t="s">
        <v>988</v>
      </c>
      <c r="E1836" s="1" t="s">
        <v>989</v>
      </c>
      <c r="F1836" s="331" t="s">
        <v>580</v>
      </c>
      <c r="G1836" s="27" t="s">
        <v>187</v>
      </c>
      <c r="H1836" s="5">
        <f t="shared" si="82"/>
        <v>-33508</v>
      </c>
      <c r="I1836" s="22">
        <v>19.672</v>
      </c>
      <c r="K1836" t="s">
        <v>578</v>
      </c>
      <c r="M1836" s="2">
        <v>450</v>
      </c>
    </row>
    <row r="1837" spans="2:13" ht="12.75">
      <c r="B1837" s="214">
        <v>9836</v>
      </c>
      <c r="C1837" s="1" t="s">
        <v>48</v>
      </c>
      <c r="D1837" s="12" t="s">
        <v>988</v>
      </c>
      <c r="E1837" s="1" t="s">
        <v>989</v>
      </c>
      <c r="F1837" s="331" t="s">
        <v>580</v>
      </c>
      <c r="G1837" s="27" t="s">
        <v>208</v>
      </c>
      <c r="H1837" s="5">
        <f t="shared" si="82"/>
        <v>-43344</v>
      </c>
      <c r="I1837" s="22">
        <v>19.672</v>
      </c>
      <c r="K1837" t="s">
        <v>578</v>
      </c>
      <c r="M1837" s="2">
        <v>450</v>
      </c>
    </row>
    <row r="1838" spans="1:13" s="15" customFormat="1" ht="12.75">
      <c r="A1838" s="12"/>
      <c r="B1838" s="214">
        <v>9836</v>
      </c>
      <c r="C1838" s="12" t="s">
        <v>48</v>
      </c>
      <c r="D1838" s="12" t="s">
        <v>988</v>
      </c>
      <c r="E1838" s="1" t="s">
        <v>989</v>
      </c>
      <c r="F1838" s="325" t="s">
        <v>580</v>
      </c>
      <c r="G1838" s="29" t="s">
        <v>210</v>
      </c>
      <c r="H1838" s="5">
        <f t="shared" si="82"/>
        <v>-53180</v>
      </c>
      <c r="I1838" s="22">
        <v>19.672</v>
      </c>
      <c r="K1838" s="15" t="s">
        <v>578</v>
      </c>
      <c r="M1838" s="2">
        <v>450</v>
      </c>
    </row>
    <row r="1839" spans="1:13" s="15" customFormat="1" ht="12.75">
      <c r="A1839" s="12"/>
      <c r="B1839" s="214">
        <v>9836</v>
      </c>
      <c r="C1839" s="12" t="s">
        <v>48</v>
      </c>
      <c r="D1839" s="12" t="s">
        <v>988</v>
      </c>
      <c r="E1839" s="1" t="s">
        <v>989</v>
      </c>
      <c r="F1839" s="325" t="s">
        <v>580</v>
      </c>
      <c r="G1839" s="29" t="s">
        <v>212</v>
      </c>
      <c r="H1839" s="5">
        <f t="shared" si="82"/>
        <v>-63016</v>
      </c>
      <c r="I1839" s="22">
        <v>19.672</v>
      </c>
      <c r="K1839" s="15" t="s">
        <v>578</v>
      </c>
      <c r="M1839" s="2">
        <v>450</v>
      </c>
    </row>
    <row r="1840" spans="1:13" s="15" customFormat="1" ht="12.75">
      <c r="A1840" s="12"/>
      <c r="B1840" s="435">
        <v>2500</v>
      </c>
      <c r="C1840" s="12" t="s">
        <v>48</v>
      </c>
      <c r="D1840" s="12" t="s">
        <v>988</v>
      </c>
      <c r="E1840" s="1" t="s">
        <v>989</v>
      </c>
      <c r="F1840" s="325" t="s">
        <v>580</v>
      </c>
      <c r="G1840" s="29" t="s">
        <v>214</v>
      </c>
      <c r="H1840" s="5">
        <f t="shared" si="82"/>
        <v>-65516</v>
      </c>
      <c r="I1840" s="22">
        <v>5</v>
      </c>
      <c r="K1840" s="15" t="s">
        <v>578</v>
      </c>
      <c r="M1840" s="2">
        <v>450</v>
      </c>
    </row>
    <row r="1841" spans="1:13" s="15" customFormat="1" ht="12.75">
      <c r="A1841" s="12"/>
      <c r="B1841" s="435">
        <v>1500</v>
      </c>
      <c r="C1841" s="12" t="s">
        <v>48</v>
      </c>
      <c r="D1841" s="12" t="s">
        <v>988</v>
      </c>
      <c r="E1841" s="1" t="s">
        <v>989</v>
      </c>
      <c r="F1841" s="325" t="s">
        <v>580</v>
      </c>
      <c r="G1841" s="29" t="s">
        <v>297</v>
      </c>
      <c r="H1841" s="5">
        <f t="shared" si="82"/>
        <v>-67016</v>
      </c>
      <c r="I1841" s="22">
        <f>+B1841/M1841</f>
        <v>3.3333333333333335</v>
      </c>
      <c r="K1841" s="15" t="s">
        <v>578</v>
      </c>
      <c r="M1841" s="2">
        <v>450</v>
      </c>
    </row>
    <row r="1842" spans="1:13" s="57" customFormat="1" ht="12.75">
      <c r="A1842" s="11"/>
      <c r="B1842" s="437">
        <f>SUM(B1832:B1841)</f>
        <v>67016</v>
      </c>
      <c r="C1842" s="11" t="s">
        <v>48</v>
      </c>
      <c r="D1842" s="11"/>
      <c r="E1842" s="11"/>
      <c r="F1842" s="319"/>
      <c r="G1842" s="18"/>
      <c r="H1842" s="55">
        <v>0</v>
      </c>
      <c r="I1842" s="56">
        <f>+B1842/M1842</f>
        <v>148.92444444444445</v>
      </c>
      <c r="M1842" s="2">
        <v>450</v>
      </c>
    </row>
    <row r="1843" spans="2:13" ht="12.75">
      <c r="B1843" s="214"/>
      <c r="H1843" s="5">
        <f t="shared" si="82"/>
        <v>0</v>
      </c>
      <c r="I1843" s="22">
        <f>+B1843/M1843</f>
        <v>0</v>
      </c>
      <c r="M1843" s="2">
        <v>450</v>
      </c>
    </row>
    <row r="1844" spans="2:13" ht="12.75">
      <c r="B1844" s="214"/>
      <c r="H1844" s="5">
        <f t="shared" si="82"/>
        <v>0</v>
      </c>
      <c r="I1844" s="22">
        <f>+B1844/M1844</f>
        <v>0</v>
      </c>
      <c r="M1844" s="2">
        <v>450</v>
      </c>
    </row>
    <row r="1845" spans="2:13" ht="12.75">
      <c r="B1845" s="435">
        <v>40000</v>
      </c>
      <c r="C1845" s="12" t="s">
        <v>1002</v>
      </c>
      <c r="D1845" s="12" t="s">
        <v>988</v>
      </c>
      <c r="E1845" s="1" t="s">
        <v>989</v>
      </c>
      <c r="F1845" s="325" t="s">
        <v>1003</v>
      </c>
      <c r="G1845" s="27" t="s">
        <v>32</v>
      </c>
      <c r="H1845" s="5">
        <v>-55000</v>
      </c>
      <c r="I1845" s="22">
        <v>80</v>
      </c>
      <c r="K1845" t="s">
        <v>578</v>
      </c>
      <c r="M1845" s="2">
        <v>450</v>
      </c>
    </row>
    <row r="1846" spans="2:13" ht="12.75">
      <c r="B1846" s="214">
        <v>5000</v>
      </c>
      <c r="C1846" s="1" t="s">
        <v>51</v>
      </c>
      <c r="D1846" s="12" t="s">
        <v>988</v>
      </c>
      <c r="E1846" s="1" t="s">
        <v>989</v>
      </c>
      <c r="F1846" s="331" t="s">
        <v>655</v>
      </c>
      <c r="G1846" s="27" t="s">
        <v>121</v>
      </c>
      <c r="H1846" s="5">
        <v>-55000</v>
      </c>
      <c r="I1846" s="22">
        <v>10</v>
      </c>
      <c r="K1846" t="s">
        <v>578</v>
      </c>
      <c r="M1846" s="2">
        <v>450</v>
      </c>
    </row>
    <row r="1847" spans="2:13" ht="12.75">
      <c r="B1847" s="214">
        <v>82800</v>
      </c>
      <c r="C1847" s="1" t="s">
        <v>51</v>
      </c>
      <c r="D1847" s="12" t="s">
        <v>988</v>
      </c>
      <c r="E1847" s="1" t="s">
        <v>989</v>
      </c>
      <c r="F1847" s="331" t="s">
        <v>587</v>
      </c>
      <c r="G1847" s="27" t="s">
        <v>181</v>
      </c>
      <c r="H1847" s="5">
        <v>-55000</v>
      </c>
      <c r="I1847" s="22">
        <v>165.6</v>
      </c>
      <c r="K1847" t="s">
        <v>578</v>
      </c>
      <c r="M1847" s="2">
        <v>450</v>
      </c>
    </row>
    <row r="1848" spans="2:13" ht="12.75">
      <c r="B1848" s="214">
        <v>82800</v>
      </c>
      <c r="C1848" s="1" t="s">
        <v>51</v>
      </c>
      <c r="D1848" s="12" t="s">
        <v>988</v>
      </c>
      <c r="E1848" s="1" t="s">
        <v>989</v>
      </c>
      <c r="F1848" s="331" t="s">
        <v>587</v>
      </c>
      <c r="G1848" s="27" t="s">
        <v>183</v>
      </c>
      <c r="H1848" s="5">
        <v>-55000</v>
      </c>
      <c r="I1848" s="22">
        <v>165.6</v>
      </c>
      <c r="K1848" t="s">
        <v>578</v>
      </c>
      <c r="M1848" s="2">
        <v>450</v>
      </c>
    </row>
    <row r="1849" spans="1:14" s="15" customFormat="1" ht="12.75">
      <c r="A1849" s="12"/>
      <c r="B1849" s="214">
        <v>82800</v>
      </c>
      <c r="C1849" s="1" t="s">
        <v>51</v>
      </c>
      <c r="D1849" s="12" t="s">
        <v>988</v>
      </c>
      <c r="E1849" s="1" t="s">
        <v>989</v>
      </c>
      <c r="F1849" s="331" t="s">
        <v>587</v>
      </c>
      <c r="G1849" s="27" t="s">
        <v>185</v>
      </c>
      <c r="H1849" s="5">
        <v>-55000</v>
      </c>
      <c r="I1849" s="22">
        <v>165.6</v>
      </c>
      <c r="K1849" t="s">
        <v>578</v>
      </c>
      <c r="L1849" s="60"/>
      <c r="M1849" s="2">
        <v>450</v>
      </c>
      <c r="N1849" s="78"/>
    </row>
    <row r="1850" spans="1:14" s="15" customFormat="1" ht="12.75">
      <c r="A1850" s="12"/>
      <c r="B1850" s="435">
        <v>22515</v>
      </c>
      <c r="C1850" s="12" t="s">
        <v>1281</v>
      </c>
      <c r="D1850" s="12" t="s">
        <v>988</v>
      </c>
      <c r="E1850" s="12" t="s">
        <v>989</v>
      </c>
      <c r="F1850" s="325" t="s">
        <v>587</v>
      </c>
      <c r="G1850" s="29" t="s">
        <v>185</v>
      </c>
      <c r="H1850" s="28">
        <f>H1849-B1850</f>
        <v>-77515</v>
      </c>
      <c r="I1850" s="65">
        <f>+B1850/M1850</f>
        <v>50.03333333333333</v>
      </c>
      <c r="K1850" s="15" t="s">
        <v>578</v>
      </c>
      <c r="L1850" s="60"/>
      <c r="M1850" s="31">
        <v>450</v>
      </c>
      <c r="N1850" s="78"/>
    </row>
    <row r="1851" spans="2:14" ht="12.75">
      <c r="B1851" s="214">
        <v>34426</v>
      </c>
      <c r="C1851" s="1" t="s">
        <v>51</v>
      </c>
      <c r="D1851" s="12" t="s">
        <v>988</v>
      </c>
      <c r="E1851" s="1" t="s">
        <v>989</v>
      </c>
      <c r="F1851" s="331" t="s">
        <v>1004</v>
      </c>
      <c r="G1851" s="27" t="s">
        <v>187</v>
      </c>
      <c r="H1851" s="5">
        <v>-55000</v>
      </c>
      <c r="I1851" s="22">
        <v>68.852</v>
      </c>
      <c r="K1851" t="s">
        <v>578</v>
      </c>
      <c r="L1851" s="59"/>
      <c r="M1851" s="2">
        <v>450</v>
      </c>
      <c r="N1851" s="73"/>
    </row>
    <row r="1852" spans="2:13" ht="12.75">
      <c r="B1852" s="214">
        <v>34426</v>
      </c>
      <c r="C1852" s="1" t="s">
        <v>51</v>
      </c>
      <c r="D1852" s="12" t="s">
        <v>988</v>
      </c>
      <c r="E1852" s="1" t="s">
        <v>989</v>
      </c>
      <c r="F1852" s="331" t="s">
        <v>1004</v>
      </c>
      <c r="G1852" s="27" t="s">
        <v>208</v>
      </c>
      <c r="H1852" s="5">
        <v>-55000</v>
      </c>
      <c r="I1852" s="22">
        <v>68.852</v>
      </c>
      <c r="K1852" t="s">
        <v>578</v>
      </c>
      <c r="M1852" s="2">
        <v>450</v>
      </c>
    </row>
    <row r="1853" spans="1:13" s="148" customFormat="1" ht="12.75">
      <c r="A1853" s="107"/>
      <c r="B1853" s="214">
        <v>34426</v>
      </c>
      <c r="C1853" s="12" t="s">
        <v>51</v>
      </c>
      <c r="D1853" s="12" t="s">
        <v>988</v>
      </c>
      <c r="E1853" s="1" t="s">
        <v>989</v>
      </c>
      <c r="F1853" s="325" t="s">
        <v>1004</v>
      </c>
      <c r="G1853" s="29" t="s">
        <v>210</v>
      </c>
      <c r="H1853" s="5">
        <v>-55000</v>
      </c>
      <c r="I1853" s="22">
        <v>68.852</v>
      </c>
      <c r="K1853" s="148" t="s">
        <v>578</v>
      </c>
      <c r="M1853" s="2">
        <v>450</v>
      </c>
    </row>
    <row r="1854" spans="1:13" s="148" customFormat="1" ht="12.75">
      <c r="A1854" s="107"/>
      <c r="B1854" s="435">
        <v>5000</v>
      </c>
      <c r="C1854" s="12" t="s">
        <v>51</v>
      </c>
      <c r="D1854" s="12" t="s">
        <v>988</v>
      </c>
      <c r="E1854" s="1" t="s">
        <v>989</v>
      </c>
      <c r="F1854" s="325" t="s">
        <v>1005</v>
      </c>
      <c r="G1854" s="29" t="s">
        <v>214</v>
      </c>
      <c r="H1854" s="5">
        <v>-55000</v>
      </c>
      <c r="I1854" s="22">
        <v>10</v>
      </c>
      <c r="K1854" s="148" t="s">
        <v>578</v>
      </c>
      <c r="M1854" s="2">
        <v>450</v>
      </c>
    </row>
    <row r="1855" spans="1:13" s="57" customFormat="1" ht="12.75">
      <c r="A1855" s="11"/>
      <c r="B1855" s="437">
        <f>SUM(B1845:B1854)</f>
        <v>424193</v>
      </c>
      <c r="C1855" s="11" t="s">
        <v>51</v>
      </c>
      <c r="D1855" s="11"/>
      <c r="E1855" s="11"/>
      <c r="F1855" s="319"/>
      <c r="G1855" s="18"/>
      <c r="H1855" s="55">
        <v>0</v>
      </c>
      <c r="I1855" s="56">
        <f>+B1855/M1855</f>
        <v>942.6511111111112</v>
      </c>
      <c r="M1855" s="2">
        <v>450</v>
      </c>
    </row>
    <row r="1856" spans="2:13" ht="12.75">
      <c r="B1856" s="214"/>
      <c r="H1856" s="5">
        <f aca="true" t="shared" si="83" ref="H1856:H1868">H1855-B1856</f>
        <v>0</v>
      </c>
      <c r="I1856" s="22">
        <f>+B1856/M1856</f>
        <v>0</v>
      </c>
      <c r="M1856" s="2">
        <v>450</v>
      </c>
    </row>
    <row r="1857" spans="2:13" ht="12.75">
      <c r="B1857" s="214"/>
      <c r="H1857" s="5">
        <f t="shared" si="83"/>
        <v>0</v>
      </c>
      <c r="I1857" s="22">
        <f>+B1857/M1857</f>
        <v>0</v>
      </c>
      <c r="M1857" s="2">
        <v>450</v>
      </c>
    </row>
    <row r="1858" spans="2:13" ht="12.75">
      <c r="B1858" s="214">
        <v>2000</v>
      </c>
      <c r="C1858" s="1" t="s">
        <v>675</v>
      </c>
      <c r="D1858" s="12" t="s">
        <v>988</v>
      </c>
      <c r="E1858" s="1" t="s">
        <v>989</v>
      </c>
      <c r="F1858" s="331" t="s">
        <v>580</v>
      </c>
      <c r="G1858" s="27" t="s">
        <v>121</v>
      </c>
      <c r="H1858" s="5">
        <f t="shared" si="83"/>
        <v>-2000</v>
      </c>
      <c r="I1858" s="22">
        <v>4</v>
      </c>
      <c r="K1858" t="s">
        <v>578</v>
      </c>
      <c r="M1858" s="2">
        <v>450</v>
      </c>
    </row>
    <row r="1859" spans="2:13" ht="12.75">
      <c r="B1859" s="214">
        <v>15000</v>
      </c>
      <c r="C1859" s="1" t="s">
        <v>675</v>
      </c>
      <c r="D1859" s="12" t="s">
        <v>988</v>
      </c>
      <c r="E1859" s="1" t="s">
        <v>989</v>
      </c>
      <c r="F1859" s="331" t="s">
        <v>580</v>
      </c>
      <c r="G1859" s="27" t="s">
        <v>123</v>
      </c>
      <c r="H1859" s="5">
        <f t="shared" si="83"/>
        <v>-17000</v>
      </c>
      <c r="I1859" s="22">
        <v>30</v>
      </c>
      <c r="K1859" t="s">
        <v>578</v>
      </c>
      <c r="M1859" s="2">
        <v>450</v>
      </c>
    </row>
    <row r="1860" spans="2:13" ht="12.75">
      <c r="B1860" s="214">
        <v>9836</v>
      </c>
      <c r="C1860" s="1" t="s">
        <v>675</v>
      </c>
      <c r="D1860" s="12" t="s">
        <v>988</v>
      </c>
      <c r="E1860" s="1" t="s">
        <v>989</v>
      </c>
      <c r="F1860" s="331" t="s">
        <v>580</v>
      </c>
      <c r="G1860" s="27" t="s">
        <v>181</v>
      </c>
      <c r="H1860" s="5">
        <f t="shared" si="83"/>
        <v>-26836</v>
      </c>
      <c r="I1860" s="22">
        <v>19.672</v>
      </c>
      <c r="K1860" t="s">
        <v>578</v>
      </c>
      <c r="M1860" s="2">
        <v>450</v>
      </c>
    </row>
    <row r="1861" spans="2:13" ht="12.75">
      <c r="B1861" s="214">
        <v>14754</v>
      </c>
      <c r="C1861" s="1" t="s">
        <v>675</v>
      </c>
      <c r="D1861" s="12" t="s">
        <v>988</v>
      </c>
      <c r="E1861" s="1" t="s">
        <v>989</v>
      </c>
      <c r="F1861" s="331" t="s">
        <v>580</v>
      </c>
      <c r="G1861" s="27" t="s">
        <v>183</v>
      </c>
      <c r="H1861" s="5">
        <f t="shared" si="83"/>
        <v>-41590</v>
      </c>
      <c r="I1861" s="22">
        <v>29.508</v>
      </c>
      <c r="K1861" t="s">
        <v>578</v>
      </c>
      <c r="M1861" s="2">
        <v>450</v>
      </c>
    </row>
    <row r="1862" spans="2:14" ht="12.75">
      <c r="B1862" s="214">
        <v>9836</v>
      </c>
      <c r="C1862" s="1" t="s">
        <v>675</v>
      </c>
      <c r="D1862" s="12" t="s">
        <v>988</v>
      </c>
      <c r="E1862" s="1" t="s">
        <v>989</v>
      </c>
      <c r="F1862" s="331" t="s">
        <v>580</v>
      </c>
      <c r="G1862" s="27" t="s">
        <v>185</v>
      </c>
      <c r="H1862" s="5">
        <f t="shared" si="83"/>
        <v>-51426</v>
      </c>
      <c r="I1862" s="22">
        <v>19.672</v>
      </c>
      <c r="K1862" t="s">
        <v>578</v>
      </c>
      <c r="L1862" s="59"/>
      <c r="M1862" s="2">
        <v>450</v>
      </c>
      <c r="N1862" s="73"/>
    </row>
    <row r="1863" spans="2:14" ht="12.75">
      <c r="B1863" s="214">
        <v>14754</v>
      </c>
      <c r="C1863" s="1" t="s">
        <v>675</v>
      </c>
      <c r="D1863" s="12" t="s">
        <v>988</v>
      </c>
      <c r="E1863" s="1" t="s">
        <v>989</v>
      </c>
      <c r="F1863" s="331" t="s">
        <v>580</v>
      </c>
      <c r="G1863" s="27" t="s">
        <v>187</v>
      </c>
      <c r="H1863" s="5">
        <f t="shared" si="83"/>
        <v>-66180</v>
      </c>
      <c r="I1863" s="22">
        <v>29.508</v>
      </c>
      <c r="K1863" t="s">
        <v>578</v>
      </c>
      <c r="L1863" s="59"/>
      <c r="M1863" s="2">
        <v>450</v>
      </c>
      <c r="N1863" s="73"/>
    </row>
    <row r="1864" spans="2:13" ht="12.75">
      <c r="B1864" s="214">
        <v>14754</v>
      </c>
      <c r="C1864" s="1" t="s">
        <v>675</v>
      </c>
      <c r="D1864" s="12" t="s">
        <v>988</v>
      </c>
      <c r="E1864" s="1" t="s">
        <v>989</v>
      </c>
      <c r="F1864" s="331" t="s">
        <v>580</v>
      </c>
      <c r="G1864" s="27" t="s">
        <v>208</v>
      </c>
      <c r="H1864" s="5">
        <f t="shared" si="83"/>
        <v>-80934</v>
      </c>
      <c r="I1864" s="22">
        <v>29.508</v>
      </c>
      <c r="K1864" t="s">
        <v>578</v>
      </c>
      <c r="M1864" s="2">
        <v>450</v>
      </c>
    </row>
    <row r="1865" spans="1:13" s="148" customFormat="1" ht="12.75">
      <c r="A1865" s="107"/>
      <c r="B1865" s="214">
        <v>14754</v>
      </c>
      <c r="C1865" s="12" t="s">
        <v>675</v>
      </c>
      <c r="D1865" s="12" t="s">
        <v>988</v>
      </c>
      <c r="E1865" s="1" t="s">
        <v>989</v>
      </c>
      <c r="F1865" s="325" t="s">
        <v>580</v>
      </c>
      <c r="G1865" s="29" t="s">
        <v>210</v>
      </c>
      <c r="H1865" s="5">
        <f t="shared" si="83"/>
        <v>-95688</v>
      </c>
      <c r="I1865" s="22">
        <v>29.508</v>
      </c>
      <c r="K1865" s="148" t="s">
        <v>578</v>
      </c>
      <c r="M1865" s="2">
        <v>450</v>
      </c>
    </row>
    <row r="1866" spans="1:13" s="15" customFormat="1" ht="12.75">
      <c r="A1866" s="12"/>
      <c r="B1866" s="214">
        <v>14754</v>
      </c>
      <c r="C1866" s="12" t="s">
        <v>675</v>
      </c>
      <c r="D1866" s="12" t="s">
        <v>988</v>
      </c>
      <c r="E1866" s="1" t="s">
        <v>989</v>
      </c>
      <c r="F1866" s="325" t="s">
        <v>580</v>
      </c>
      <c r="G1866" s="29" t="s">
        <v>212</v>
      </c>
      <c r="H1866" s="5">
        <f t="shared" si="83"/>
        <v>-110442</v>
      </c>
      <c r="I1866" s="22">
        <v>29.508</v>
      </c>
      <c r="K1866" s="15" t="s">
        <v>578</v>
      </c>
      <c r="M1866" s="2">
        <v>450</v>
      </c>
    </row>
    <row r="1867" spans="1:13" s="15" customFormat="1" ht="12.75">
      <c r="A1867" s="12"/>
      <c r="B1867" s="435">
        <v>2000</v>
      </c>
      <c r="C1867" s="12" t="s">
        <v>675</v>
      </c>
      <c r="D1867" s="12" t="s">
        <v>988</v>
      </c>
      <c r="E1867" s="1" t="s">
        <v>989</v>
      </c>
      <c r="F1867" s="325" t="s">
        <v>580</v>
      </c>
      <c r="G1867" s="29" t="s">
        <v>214</v>
      </c>
      <c r="H1867" s="5">
        <f t="shared" si="83"/>
        <v>-112442</v>
      </c>
      <c r="I1867" s="22">
        <v>4</v>
      </c>
      <c r="K1867" s="15" t="s">
        <v>578</v>
      </c>
      <c r="M1867" s="2">
        <v>450</v>
      </c>
    </row>
    <row r="1868" spans="1:13" s="15" customFormat="1" ht="12.75">
      <c r="A1868" s="12"/>
      <c r="B1868" s="435">
        <v>2000</v>
      </c>
      <c r="C1868" s="12" t="s">
        <v>675</v>
      </c>
      <c r="D1868" s="12" t="s">
        <v>988</v>
      </c>
      <c r="E1868" s="1" t="s">
        <v>989</v>
      </c>
      <c r="F1868" s="325" t="s">
        <v>580</v>
      </c>
      <c r="G1868" s="29" t="s">
        <v>297</v>
      </c>
      <c r="H1868" s="5">
        <f t="shared" si="83"/>
        <v>-114442</v>
      </c>
      <c r="I1868" s="22">
        <v>4</v>
      </c>
      <c r="K1868" s="15" t="s">
        <v>578</v>
      </c>
      <c r="M1868" s="2">
        <v>450</v>
      </c>
    </row>
    <row r="1869" spans="1:13" s="57" customFormat="1" ht="12.75">
      <c r="A1869" s="11"/>
      <c r="B1869" s="437">
        <f>SUM(B1858:B1868)</f>
        <v>114442</v>
      </c>
      <c r="C1869" s="11" t="s">
        <v>675</v>
      </c>
      <c r="D1869" s="11"/>
      <c r="E1869" s="11"/>
      <c r="F1869" s="319"/>
      <c r="G1869" s="18"/>
      <c r="H1869" s="55">
        <v>0</v>
      </c>
      <c r="I1869" s="56">
        <f aca="true" t="shared" si="84" ref="I1869:I1920">+B1869/M1869</f>
        <v>254.31555555555556</v>
      </c>
      <c r="M1869" s="2">
        <v>450</v>
      </c>
    </row>
    <row r="1870" spans="2:13" ht="12.75">
      <c r="B1870" s="214"/>
      <c r="H1870" s="5">
        <f>H1869-B1870</f>
        <v>0</v>
      </c>
      <c r="I1870" s="22">
        <f t="shared" si="84"/>
        <v>0</v>
      </c>
      <c r="M1870" s="2">
        <v>450</v>
      </c>
    </row>
    <row r="1871" spans="2:13" ht="12.75">
      <c r="B1871" s="214"/>
      <c r="H1871" s="5">
        <f>H1870-B1871</f>
        <v>0</v>
      </c>
      <c r="I1871" s="22">
        <f t="shared" si="84"/>
        <v>0</v>
      </c>
      <c r="M1871" s="2">
        <v>450</v>
      </c>
    </row>
    <row r="1872" spans="2:13" ht="12" customHeight="1">
      <c r="B1872" s="214">
        <v>2900</v>
      </c>
      <c r="C1872" s="1" t="s">
        <v>1006</v>
      </c>
      <c r="D1872" s="12" t="s">
        <v>988</v>
      </c>
      <c r="E1872" s="1" t="s">
        <v>989</v>
      </c>
      <c r="F1872" s="331" t="s">
        <v>716</v>
      </c>
      <c r="G1872" s="27" t="s">
        <v>123</v>
      </c>
      <c r="H1872" s="5">
        <f>H1871-B1872</f>
        <v>-2900</v>
      </c>
      <c r="I1872" s="22">
        <f t="shared" si="84"/>
        <v>6.444444444444445</v>
      </c>
      <c r="K1872" t="s">
        <v>578</v>
      </c>
      <c r="M1872" s="2">
        <v>450</v>
      </c>
    </row>
    <row r="1873" spans="1:13" s="64" customFormat="1" ht="12.75">
      <c r="A1873" s="12"/>
      <c r="B1873" s="435">
        <v>11880</v>
      </c>
      <c r="C1873" s="12" t="s">
        <v>979</v>
      </c>
      <c r="D1873" s="12" t="s">
        <v>976</v>
      </c>
      <c r="E1873" s="12" t="s">
        <v>25</v>
      </c>
      <c r="F1873" s="72" t="s">
        <v>682</v>
      </c>
      <c r="G1873" s="29" t="s">
        <v>121</v>
      </c>
      <c r="H1873" s="28">
        <f>H1872-B1873</f>
        <v>-14780</v>
      </c>
      <c r="I1873" s="65">
        <f>+B1873/M1873</f>
        <v>26.4</v>
      </c>
      <c r="J1873" s="15"/>
      <c r="K1873" s="15" t="s">
        <v>557</v>
      </c>
      <c r="L1873" s="15"/>
      <c r="M1873" s="2">
        <v>450</v>
      </c>
    </row>
    <row r="1874" spans="1:13" s="57" customFormat="1" ht="12.75">
      <c r="A1874" s="11"/>
      <c r="B1874" s="437">
        <f>SUM(B1872:B1873)</f>
        <v>14780</v>
      </c>
      <c r="C1874" s="11" t="s">
        <v>1006</v>
      </c>
      <c r="D1874" s="11"/>
      <c r="E1874" s="11"/>
      <c r="F1874" s="319"/>
      <c r="G1874" s="18"/>
      <c r="H1874" s="55">
        <v>0</v>
      </c>
      <c r="I1874" s="56">
        <f t="shared" si="84"/>
        <v>32.84444444444444</v>
      </c>
      <c r="M1874" s="2">
        <v>450</v>
      </c>
    </row>
    <row r="1875" spans="2:13" ht="12.75">
      <c r="B1875" s="214"/>
      <c r="H1875" s="5">
        <f>H1874-B1875</f>
        <v>0</v>
      </c>
      <c r="I1875" s="22">
        <f t="shared" si="84"/>
        <v>0</v>
      </c>
      <c r="M1875" s="2">
        <v>450</v>
      </c>
    </row>
    <row r="1876" spans="2:13" ht="12.75">
      <c r="B1876" s="214"/>
      <c r="H1876" s="5">
        <f>H1875-B1876</f>
        <v>0</v>
      </c>
      <c r="I1876" s="22">
        <f t="shared" si="84"/>
        <v>0</v>
      </c>
      <c r="M1876" s="2">
        <v>450</v>
      </c>
    </row>
    <row r="1877" spans="2:13" ht="12.75">
      <c r="B1877" s="214">
        <v>45000</v>
      </c>
      <c r="C1877" s="1" t="s">
        <v>1007</v>
      </c>
      <c r="D1877" s="12" t="s">
        <v>988</v>
      </c>
      <c r="E1877" s="1" t="s">
        <v>989</v>
      </c>
      <c r="F1877" s="331" t="s">
        <v>1008</v>
      </c>
      <c r="G1877" s="27" t="s">
        <v>187</v>
      </c>
      <c r="H1877" s="5">
        <f>H1876-B1877</f>
        <v>-45000</v>
      </c>
      <c r="I1877" s="22">
        <f t="shared" si="84"/>
        <v>100</v>
      </c>
      <c r="K1877" t="s">
        <v>578</v>
      </c>
      <c r="M1877" s="2">
        <v>450</v>
      </c>
    </row>
    <row r="1878" spans="1:13" s="57" customFormat="1" ht="12.75">
      <c r="A1878" s="11"/>
      <c r="B1878" s="437">
        <f>SUM(B1877)</f>
        <v>45000</v>
      </c>
      <c r="C1878" s="11" t="s">
        <v>1007</v>
      </c>
      <c r="D1878" s="11"/>
      <c r="E1878" s="11"/>
      <c r="F1878" s="319"/>
      <c r="G1878" s="18"/>
      <c r="H1878" s="55">
        <v>0</v>
      </c>
      <c r="I1878" s="56">
        <f t="shared" si="84"/>
        <v>100</v>
      </c>
      <c r="M1878" s="2">
        <v>450</v>
      </c>
    </row>
    <row r="1879" spans="2:13" ht="12.75">
      <c r="B1879" s="214"/>
      <c r="H1879" s="5">
        <f>H1878-B1879</f>
        <v>0</v>
      </c>
      <c r="I1879" s="22">
        <f t="shared" si="84"/>
        <v>0</v>
      </c>
      <c r="M1879" s="2">
        <v>450</v>
      </c>
    </row>
    <row r="1880" spans="2:13" ht="12.75">
      <c r="B1880" s="214"/>
      <c r="H1880" s="5">
        <f>H1879-B1880</f>
        <v>0</v>
      </c>
      <c r="I1880" s="22">
        <f t="shared" si="84"/>
        <v>0</v>
      </c>
      <c r="M1880" s="2">
        <v>450</v>
      </c>
    </row>
    <row r="1881" spans="1:13" s="15" customFormat="1" ht="12.75">
      <c r="A1881" s="12"/>
      <c r="B1881" s="435">
        <v>684</v>
      </c>
      <c r="C1881" s="12" t="s">
        <v>1009</v>
      </c>
      <c r="D1881" s="12" t="s">
        <v>988</v>
      </c>
      <c r="E1881" s="12" t="s">
        <v>38</v>
      </c>
      <c r="F1881" s="325" t="s">
        <v>1010</v>
      </c>
      <c r="G1881" s="29" t="s">
        <v>297</v>
      </c>
      <c r="H1881" s="5">
        <f>H1880-B1881</f>
        <v>-684</v>
      </c>
      <c r="I1881" s="22">
        <f t="shared" si="84"/>
        <v>1.52</v>
      </c>
      <c r="K1881" s="15" t="s">
        <v>578</v>
      </c>
      <c r="M1881" s="2">
        <v>450</v>
      </c>
    </row>
    <row r="1882" spans="1:13" s="57" customFormat="1" ht="12.75">
      <c r="A1882" s="11"/>
      <c r="B1882" s="437">
        <f>SUM(B1881)</f>
        <v>684</v>
      </c>
      <c r="C1882" s="11" t="s">
        <v>1009</v>
      </c>
      <c r="D1882" s="11"/>
      <c r="E1882" s="11"/>
      <c r="F1882" s="338"/>
      <c r="G1882" s="18"/>
      <c r="H1882" s="55">
        <v>0</v>
      </c>
      <c r="I1882" s="56">
        <f t="shared" si="84"/>
        <v>1.52</v>
      </c>
      <c r="M1882" s="2">
        <v>450</v>
      </c>
    </row>
    <row r="1883" spans="2:13" ht="12.75">
      <c r="B1883" s="214"/>
      <c r="H1883" s="5">
        <f>H1882-B1883</f>
        <v>0</v>
      </c>
      <c r="I1883" s="22">
        <f t="shared" si="84"/>
        <v>0</v>
      </c>
      <c r="M1883" s="2">
        <v>450</v>
      </c>
    </row>
    <row r="1884" spans="2:13" ht="12.75">
      <c r="B1884" s="214"/>
      <c r="H1884" s="5">
        <f>H1883-B1884</f>
        <v>0</v>
      </c>
      <c r="I1884" s="22">
        <f t="shared" si="84"/>
        <v>0</v>
      </c>
      <c r="M1884" s="2">
        <v>450</v>
      </c>
    </row>
    <row r="1885" spans="2:13" ht="12.75">
      <c r="B1885" s="214"/>
      <c r="D1885" s="12"/>
      <c r="H1885" s="5">
        <f>H1874-B1885</f>
        <v>0</v>
      </c>
      <c r="I1885" s="22">
        <f aca="true" t="shared" si="85" ref="I1885:I1891">+B1885/M1885</f>
        <v>0</v>
      </c>
      <c r="M1885" s="2">
        <v>450</v>
      </c>
    </row>
    <row r="1886" spans="2:13" ht="12.75">
      <c r="B1886" s="214"/>
      <c r="D1886" s="12"/>
      <c r="H1886" s="5">
        <f>H1875-B1886</f>
        <v>0</v>
      </c>
      <c r="I1886" s="22">
        <f t="shared" si="85"/>
        <v>0</v>
      </c>
      <c r="M1886" s="2">
        <v>450</v>
      </c>
    </row>
    <row r="1887" spans="1:13" ht="12.75">
      <c r="A1887" s="12"/>
      <c r="B1887" s="426">
        <v>75000</v>
      </c>
      <c r="C1887" s="1" t="s">
        <v>1</v>
      </c>
      <c r="D1887" s="12" t="s">
        <v>21</v>
      </c>
      <c r="F1887" s="326" t="s">
        <v>974</v>
      </c>
      <c r="G1887" s="29" t="s">
        <v>320</v>
      </c>
      <c r="H1887" s="5">
        <f>H1876-B1887</f>
        <v>-75000</v>
      </c>
      <c r="I1887" s="22">
        <f t="shared" si="85"/>
        <v>166.66666666666666</v>
      </c>
      <c r="M1887" s="2">
        <v>450</v>
      </c>
    </row>
    <row r="1888" spans="1:13" ht="12.75">
      <c r="A1888" s="11"/>
      <c r="B1888" s="427">
        <f>SUM(B1887:B1887)</f>
        <v>75000</v>
      </c>
      <c r="C1888" s="11" t="s">
        <v>1</v>
      </c>
      <c r="D1888" s="11"/>
      <c r="E1888" s="11"/>
      <c r="F1888" s="319"/>
      <c r="G1888" s="18"/>
      <c r="H1888" s="145">
        <v>0</v>
      </c>
      <c r="I1888" s="56">
        <f t="shared" si="85"/>
        <v>166.66666666666666</v>
      </c>
      <c r="J1888" s="57"/>
      <c r="K1888" s="57"/>
      <c r="L1888" s="57"/>
      <c r="M1888" s="2">
        <v>450</v>
      </c>
    </row>
    <row r="1889" spans="1:13" s="34" customFormat="1" ht="12.75">
      <c r="A1889" s="33"/>
      <c r="B1889" s="438"/>
      <c r="C1889" s="36"/>
      <c r="D1889" s="61"/>
      <c r="E1889" s="33"/>
      <c r="F1889" s="325"/>
      <c r="G1889" s="30"/>
      <c r="H1889" s="5">
        <f>H1888-B1889</f>
        <v>0</v>
      </c>
      <c r="I1889" s="22">
        <f t="shared" si="85"/>
        <v>0</v>
      </c>
      <c r="M1889" s="2">
        <v>450</v>
      </c>
    </row>
    <row r="1890" spans="2:13" ht="12.75">
      <c r="B1890" s="214"/>
      <c r="D1890" s="12"/>
      <c r="H1890" s="5">
        <f>H1889-B1890</f>
        <v>0</v>
      </c>
      <c r="I1890" s="22">
        <f t="shared" si="85"/>
        <v>0</v>
      </c>
      <c r="M1890" s="2">
        <v>450</v>
      </c>
    </row>
    <row r="1891" spans="2:14" ht="12.75">
      <c r="B1891" s="214">
        <v>35000</v>
      </c>
      <c r="C1891" s="68" t="s">
        <v>975</v>
      </c>
      <c r="D1891" s="12" t="s">
        <v>976</v>
      </c>
      <c r="E1891" s="68" t="s">
        <v>925</v>
      </c>
      <c r="F1891" s="47" t="s">
        <v>977</v>
      </c>
      <c r="G1891" s="27" t="s">
        <v>83</v>
      </c>
      <c r="H1891" s="5">
        <f>H1890-B1891</f>
        <v>-35000</v>
      </c>
      <c r="I1891" s="22">
        <f t="shared" si="85"/>
        <v>77.77777777777777</v>
      </c>
      <c r="J1891" s="59"/>
      <c r="K1891" t="s">
        <v>978</v>
      </c>
      <c r="L1891" s="59"/>
      <c r="M1891" s="2">
        <v>450</v>
      </c>
      <c r="N1891" s="73"/>
    </row>
    <row r="1892" spans="1:13" s="57" customFormat="1" ht="12.75">
      <c r="A1892" s="11"/>
      <c r="B1892" s="437">
        <f>SUM(B1891:B1891)</f>
        <v>35000</v>
      </c>
      <c r="C1892" s="11" t="s">
        <v>994</v>
      </c>
      <c r="D1892" s="11"/>
      <c r="E1892" s="11"/>
      <c r="F1892" s="319"/>
      <c r="G1892" s="18"/>
      <c r="H1892" s="55">
        <v>0</v>
      </c>
      <c r="I1892" s="56">
        <f aca="true" t="shared" si="86" ref="I1892:I1898">+B1892/M1892</f>
        <v>77.77777777777777</v>
      </c>
      <c r="M1892" s="2">
        <v>450</v>
      </c>
    </row>
    <row r="1893" spans="2:13" ht="12.75">
      <c r="B1893" s="214"/>
      <c r="D1893" s="12"/>
      <c r="H1893" s="5">
        <f>H1892-B1893</f>
        <v>0</v>
      </c>
      <c r="I1893" s="22">
        <f t="shared" si="86"/>
        <v>0</v>
      </c>
      <c r="M1893" s="2">
        <v>450</v>
      </c>
    </row>
    <row r="1894" spans="2:13" ht="12.75">
      <c r="B1894" s="214"/>
      <c r="D1894" s="12"/>
      <c r="H1894" s="5">
        <f>H1893-B1894</f>
        <v>0</v>
      </c>
      <c r="I1894" s="22">
        <f t="shared" si="86"/>
        <v>0</v>
      </c>
      <c r="M1894" s="2">
        <v>450</v>
      </c>
    </row>
    <row r="1895" spans="2:13" ht="12.75">
      <c r="B1895" s="435">
        <v>3000</v>
      </c>
      <c r="C1895" s="12" t="s">
        <v>980</v>
      </c>
      <c r="D1895" s="12" t="s">
        <v>924</v>
      </c>
      <c r="E1895" s="1" t="s">
        <v>937</v>
      </c>
      <c r="F1895" s="47" t="s">
        <v>981</v>
      </c>
      <c r="G1895" s="27" t="s">
        <v>208</v>
      </c>
      <c r="H1895" s="5">
        <f>H1894-B1895</f>
        <v>-3000</v>
      </c>
      <c r="I1895" s="22">
        <f t="shared" si="86"/>
        <v>6.666666666666667</v>
      </c>
      <c r="K1895" t="s">
        <v>939</v>
      </c>
      <c r="M1895" s="2">
        <v>450</v>
      </c>
    </row>
    <row r="1896" spans="2:13" ht="12.75">
      <c r="B1896" s="214">
        <v>3000</v>
      </c>
      <c r="C1896" s="1" t="s">
        <v>980</v>
      </c>
      <c r="D1896" s="12" t="s">
        <v>924</v>
      </c>
      <c r="E1896" s="1" t="s">
        <v>982</v>
      </c>
      <c r="F1896" s="47" t="s">
        <v>983</v>
      </c>
      <c r="G1896" s="27" t="s">
        <v>119</v>
      </c>
      <c r="H1896" s="5">
        <f>H1894-B1896</f>
        <v>-3000</v>
      </c>
      <c r="I1896" s="22">
        <f t="shared" si="86"/>
        <v>6.666666666666667</v>
      </c>
      <c r="K1896" t="s">
        <v>939</v>
      </c>
      <c r="M1896" s="2">
        <v>450</v>
      </c>
    </row>
    <row r="1897" spans="1:13" s="57" customFormat="1" ht="12.75">
      <c r="A1897" s="11"/>
      <c r="B1897" s="437">
        <f>SUM(B1895:B1896)</f>
        <v>6000</v>
      </c>
      <c r="C1897" s="11" t="s">
        <v>984</v>
      </c>
      <c r="D1897" s="11"/>
      <c r="E1897" s="11"/>
      <c r="F1897" s="319"/>
      <c r="G1897" s="18"/>
      <c r="H1897" s="55">
        <v>0</v>
      </c>
      <c r="I1897" s="56">
        <f t="shared" si="86"/>
        <v>13.333333333333334</v>
      </c>
      <c r="M1897" s="2">
        <v>450</v>
      </c>
    </row>
    <row r="1898" spans="8:13" ht="12.75">
      <c r="H1898" s="5">
        <f>H1897-B1898</f>
        <v>0</v>
      </c>
      <c r="I1898" s="22">
        <f t="shared" si="86"/>
        <v>0</v>
      </c>
      <c r="M1898" s="2">
        <v>450</v>
      </c>
    </row>
    <row r="1899" spans="9:13" ht="12.75">
      <c r="I1899" s="22"/>
      <c r="M1899" s="2">
        <v>450</v>
      </c>
    </row>
    <row r="1900" spans="8:13" ht="12.75">
      <c r="H1900" s="5">
        <f>H1884-B1900</f>
        <v>0</v>
      </c>
      <c r="I1900" s="22">
        <f t="shared" si="84"/>
        <v>0</v>
      </c>
      <c r="M1900" s="2">
        <v>450</v>
      </c>
    </row>
    <row r="1901" spans="8:13" ht="12.75">
      <c r="H1901" s="5">
        <f>H1900-B1901</f>
        <v>0</v>
      </c>
      <c r="I1901" s="22">
        <f t="shared" si="84"/>
        <v>0</v>
      </c>
      <c r="M1901" s="2">
        <v>450</v>
      </c>
    </row>
    <row r="1902" spans="1:13" ht="13.5" thickBot="1">
      <c r="A1902" s="41"/>
      <c r="B1902" s="411">
        <f>+B1921+B1938+B1942</f>
        <v>904200</v>
      </c>
      <c r="C1902" s="41"/>
      <c r="D1902" s="49" t="s">
        <v>22</v>
      </c>
      <c r="E1902" s="41"/>
      <c r="F1902" s="329"/>
      <c r="G1902" s="43"/>
      <c r="H1902" s="146">
        <f>H1901-B1902</f>
        <v>-904200</v>
      </c>
      <c r="I1902" s="147">
        <f t="shared" si="84"/>
        <v>2009.3333333333333</v>
      </c>
      <c r="J1902" s="46"/>
      <c r="K1902" s="46"/>
      <c r="L1902" s="46"/>
      <c r="M1902" s="2">
        <v>450</v>
      </c>
    </row>
    <row r="1903" spans="2:13" ht="12.75">
      <c r="B1903" s="412"/>
      <c r="H1903" s="5">
        <v>0</v>
      </c>
      <c r="I1903" s="22">
        <f t="shared" si="84"/>
        <v>0</v>
      </c>
      <c r="M1903" s="2">
        <v>450</v>
      </c>
    </row>
    <row r="1904" spans="2:13" ht="12.75">
      <c r="B1904" s="412"/>
      <c r="H1904" s="5">
        <f aca="true" t="shared" si="87" ref="H1904:H1920">H1903-B1904</f>
        <v>0</v>
      </c>
      <c r="I1904" s="22">
        <f t="shared" si="84"/>
        <v>0</v>
      </c>
      <c r="M1904" s="2">
        <v>450</v>
      </c>
    </row>
    <row r="1905" spans="2:13" ht="12.75">
      <c r="B1905" s="218">
        <v>5500</v>
      </c>
      <c r="C1905" s="1" t="s">
        <v>29</v>
      </c>
      <c r="D1905" s="12" t="s">
        <v>22</v>
      </c>
      <c r="E1905" s="61" t="s">
        <v>978</v>
      </c>
      <c r="F1905" s="47" t="s">
        <v>1011</v>
      </c>
      <c r="G1905" s="30" t="s">
        <v>368</v>
      </c>
      <c r="H1905" s="5">
        <f t="shared" si="87"/>
        <v>-5500</v>
      </c>
      <c r="I1905" s="22">
        <f t="shared" si="84"/>
        <v>12.222222222222221</v>
      </c>
      <c r="K1905" t="s">
        <v>29</v>
      </c>
      <c r="M1905" s="2">
        <v>450</v>
      </c>
    </row>
    <row r="1906" spans="2:13" ht="12.75">
      <c r="B1906" s="412">
        <v>6000</v>
      </c>
      <c r="C1906" s="1" t="s">
        <v>29</v>
      </c>
      <c r="D1906" s="12" t="s">
        <v>22</v>
      </c>
      <c r="E1906" s="1" t="s">
        <v>978</v>
      </c>
      <c r="F1906" s="47" t="s">
        <v>1012</v>
      </c>
      <c r="G1906" s="27" t="s">
        <v>50</v>
      </c>
      <c r="H1906" s="5">
        <f t="shared" si="87"/>
        <v>-11500</v>
      </c>
      <c r="I1906" s="22">
        <f t="shared" si="84"/>
        <v>13.333333333333334</v>
      </c>
      <c r="K1906" t="s">
        <v>29</v>
      </c>
      <c r="M1906" s="2">
        <v>450</v>
      </c>
    </row>
    <row r="1907" spans="2:13" ht="12.75">
      <c r="B1907" s="412">
        <v>8000</v>
      </c>
      <c r="C1907" s="1" t="s">
        <v>29</v>
      </c>
      <c r="D1907" s="12" t="s">
        <v>22</v>
      </c>
      <c r="E1907" s="1" t="s">
        <v>978</v>
      </c>
      <c r="F1907" s="47" t="s">
        <v>1013</v>
      </c>
      <c r="G1907" s="27" t="s">
        <v>32</v>
      </c>
      <c r="H1907" s="5">
        <f t="shared" si="87"/>
        <v>-19500</v>
      </c>
      <c r="I1907" s="22">
        <f t="shared" si="84"/>
        <v>17.77777777777778</v>
      </c>
      <c r="K1907" t="s">
        <v>29</v>
      </c>
      <c r="M1907" s="2">
        <v>450</v>
      </c>
    </row>
    <row r="1908" spans="2:13" ht="12.75">
      <c r="B1908" s="412">
        <v>5000</v>
      </c>
      <c r="C1908" s="1" t="s">
        <v>29</v>
      </c>
      <c r="D1908" s="12" t="s">
        <v>22</v>
      </c>
      <c r="E1908" s="1" t="s">
        <v>978</v>
      </c>
      <c r="F1908" s="47" t="s">
        <v>1014</v>
      </c>
      <c r="G1908" s="27" t="s">
        <v>34</v>
      </c>
      <c r="H1908" s="5">
        <f t="shared" si="87"/>
        <v>-24500</v>
      </c>
      <c r="I1908" s="22">
        <f t="shared" si="84"/>
        <v>11.11111111111111</v>
      </c>
      <c r="K1908" t="s">
        <v>29</v>
      </c>
      <c r="M1908" s="2">
        <v>450</v>
      </c>
    </row>
    <row r="1909" spans="2:13" ht="12.75">
      <c r="B1909" s="412">
        <v>5000</v>
      </c>
      <c r="C1909" s="1" t="s">
        <v>29</v>
      </c>
      <c r="D1909" s="1" t="s">
        <v>22</v>
      </c>
      <c r="E1909" s="1" t="s">
        <v>978</v>
      </c>
      <c r="F1909" s="47" t="s">
        <v>1015</v>
      </c>
      <c r="G1909" s="27" t="s">
        <v>36</v>
      </c>
      <c r="H1909" s="5">
        <f t="shared" si="87"/>
        <v>-29500</v>
      </c>
      <c r="I1909" s="22">
        <f t="shared" si="84"/>
        <v>11.11111111111111</v>
      </c>
      <c r="K1909" t="s">
        <v>29</v>
      </c>
      <c r="M1909" s="2">
        <v>450</v>
      </c>
    </row>
    <row r="1910" spans="2:13" ht="12.75">
      <c r="B1910" s="412">
        <v>5000</v>
      </c>
      <c r="C1910" s="1" t="s">
        <v>29</v>
      </c>
      <c r="D1910" s="1" t="s">
        <v>22</v>
      </c>
      <c r="E1910" s="1" t="s">
        <v>978</v>
      </c>
      <c r="F1910" s="47" t="s">
        <v>1016</v>
      </c>
      <c r="G1910" s="27" t="s">
        <v>103</v>
      </c>
      <c r="H1910" s="5">
        <f t="shared" si="87"/>
        <v>-34500</v>
      </c>
      <c r="I1910" s="22">
        <f t="shared" si="84"/>
        <v>11.11111111111111</v>
      </c>
      <c r="K1910" t="s">
        <v>29</v>
      </c>
      <c r="M1910" s="2">
        <v>450</v>
      </c>
    </row>
    <row r="1911" spans="2:13" ht="12.75">
      <c r="B1911" s="412">
        <v>5000</v>
      </c>
      <c r="C1911" s="1" t="s">
        <v>29</v>
      </c>
      <c r="D1911" s="1" t="s">
        <v>22</v>
      </c>
      <c r="E1911" s="1" t="s">
        <v>978</v>
      </c>
      <c r="F1911" s="47" t="s">
        <v>1017</v>
      </c>
      <c r="G1911" s="27" t="s">
        <v>337</v>
      </c>
      <c r="H1911" s="5">
        <f t="shared" si="87"/>
        <v>-39500</v>
      </c>
      <c r="I1911" s="22">
        <f t="shared" si="84"/>
        <v>11.11111111111111</v>
      </c>
      <c r="K1911" t="s">
        <v>29</v>
      </c>
      <c r="M1911" s="2">
        <v>450</v>
      </c>
    </row>
    <row r="1912" spans="2:13" ht="12.75">
      <c r="B1912" s="412">
        <v>10000</v>
      </c>
      <c r="C1912" s="1" t="s">
        <v>29</v>
      </c>
      <c r="D1912" s="1" t="s">
        <v>22</v>
      </c>
      <c r="E1912" s="1" t="s">
        <v>978</v>
      </c>
      <c r="F1912" s="47" t="s">
        <v>1018</v>
      </c>
      <c r="G1912" s="27" t="s">
        <v>79</v>
      </c>
      <c r="H1912" s="5">
        <f t="shared" si="87"/>
        <v>-49500</v>
      </c>
      <c r="I1912" s="22">
        <f t="shared" si="84"/>
        <v>22.22222222222222</v>
      </c>
      <c r="K1912" t="s">
        <v>29</v>
      </c>
      <c r="M1912" s="2">
        <v>450</v>
      </c>
    </row>
    <row r="1913" spans="2:13" ht="12.75">
      <c r="B1913" s="412">
        <v>5000</v>
      </c>
      <c r="C1913" s="1" t="s">
        <v>29</v>
      </c>
      <c r="D1913" s="1" t="s">
        <v>22</v>
      </c>
      <c r="E1913" s="1" t="s">
        <v>978</v>
      </c>
      <c r="F1913" s="47" t="s">
        <v>1019</v>
      </c>
      <c r="G1913" s="27" t="s">
        <v>81</v>
      </c>
      <c r="H1913" s="5">
        <f t="shared" si="87"/>
        <v>-54500</v>
      </c>
      <c r="I1913" s="22">
        <f t="shared" si="84"/>
        <v>11.11111111111111</v>
      </c>
      <c r="K1913" t="s">
        <v>29</v>
      </c>
      <c r="M1913" s="2">
        <v>450</v>
      </c>
    </row>
    <row r="1914" spans="2:13" ht="12.75">
      <c r="B1914" s="412">
        <v>2500</v>
      </c>
      <c r="C1914" s="1" t="s">
        <v>29</v>
      </c>
      <c r="D1914" s="1" t="s">
        <v>22</v>
      </c>
      <c r="E1914" s="1" t="s">
        <v>978</v>
      </c>
      <c r="F1914" s="47" t="s">
        <v>1020</v>
      </c>
      <c r="G1914" s="27" t="s">
        <v>85</v>
      </c>
      <c r="H1914" s="5">
        <f t="shared" si="87"/>
        <v>-57000</v>
      </c>
      <c r="I1914" s="22">
        <f t="shared" si="84"/>
        <v>5.555555555555555</v>
      </c>
      <c r="K1914" t="s">
        <v>29</v>
      </c>
      <c r="M1914" s="2">
        <v>450</v>
      </c>
    </row>
    <row r="1915" spans="2:13" ht="12.75">
      <c r="B1915" s="412">
        <v>3000</v>
      </c>
      <c r="C1915" s="1" t="s">
        <v>29</v>
      </c>
      <c r="D1915" s="1" t="s">
        <v>22</v>
      </c>
      <c r="E1915" s="1" t="s">
        <v>978</v>
      </c>
      <c r="F1915" s="47" t="s">
        <v>1021</v>
      </c>
      <c r="G1915" s="27" t="s">
        <v>87</v>
      </c>
      <c r="H1915" s="5">
        <f t="shared" si="87"/>
        <v>-60000</v>
      </c>
      <c r="I1915" s="22">
        <f t="shared" si="84"/>
        <v>6.666666666666667</v>
      </c>
      <c r="K1915" t="s">
        <v>29</v>
      </c>
      <c r="M1915" s="2">
        <v>450</v>
      </c>
    </row>
    <row r="1916" spans="2:13" ht="12.75">
      <c r="B1916" s="412">
        <v>5000</v>
      </c>
      <c r="C1916" s="1" t="s">
        <v>29</v>
      </c>
      <c r="D1916" s="1" t="s">
        <v>22</v>
      </c>
      <c r="E1916" s="1" t="s">
        <v>978</v>
      </c>
      <c r="F1916" s="47" t="s">
        <v>1022</v>
      </c>
      <c r="G1916" s="27" t="s">
        <v>115</v>
      </c>
      <c r="H1916" s="5">
        <f t="shared" si="87"/>
        <v>-65000</v>
      </c>
      <c r="I1916" s="22">
        <f t="shared" si="84"/>
        <v>11.11111111111111</v>
      </c>
      <c r="K1916" t="s">
        <v>29</v>
      </c>
      <c r="M1916" s="2">
        <v>450</v>
      </c>
    </row>
    <row r="1917" spans="2:13" ht="12.75">
      <c r="B1917" s="412">
        <v>5000</v>
      </c>
      <c r="C1917" s="1" t="s">
        <v>29</v>
      </c>
      <c r="D1917" s="1" t="s">
        <v>22</v>
      </c>
      <c r="E1917" s="1" t="s">
        <v>978</v>
      </c>
      <c r="F1917" s="47" t="s">
        <v>1023</v>
      </c>
      <c r="G1917" s="27" t="s">
        <v>117</v>
      </c>
      <c r="H1917" s="5">
        <f t="shared" si="87"/>
        <v>-70000</v>
      </c>
      <c r="I1917" s="22">
        <f t="shared" si="84"/>
        <v>11.11111111111111</v>
      </c>
      <c r="K1917" t="s">
        <v>29</v>
      </c>
      <c r="M1917" s="2">
        <v>450</v>
      </c>
    </row>
    <row r="1918" spans="2:13" ht="12.75">
      <c r="B1918" s="412">
        <v>5000</v>
      </c>
      <c r="C1918" s="1" t="s">
        <v>29</v>
      </c>
      <c r="D1918" s="1" t="s">
        <v>22</v>
      </c>
      <c r="E1918" s="1" t="s">
        <v>978</v>
      </c>
      <c r="F1918" s="47" t="s">
        <v>1024</v>
      </c>
      <c r="G1918" s="27" t="s">
        <v>119</v>
      </c>
      <c r="H1918" s="5">
        <f t="shared" si="87"/>
        <v>-75000</v>
      </c>
      <c r="I1918" s="22">
        <f t="shared" si="84"/>
        <v>11.11111111111111</v>
      </c>
      <c r="K1918" t="s">
        <v>29</v>
      </c>
      <c r="M1918" s="2">
        <v>450</v>
      </c>
    </row>
    <row r="1919" spans="1:13" s="57" customFormat="1" ht="12.75">
      <c r="A1919" s="1"/>
      <c r="B1919" s="412">
        <v>3000</v>
      </c>
      <c r="C1919" s="1" t="s">
        <v>29</v>
      </c>
      <c r="D1919" s="1" t="s">
        <v>22</v>
      </c>
      <c r="E1919" s="1" t="s">
        <v>978</v>
      </c>
      <c r="F1919" s="47" t="s">
        <v>1025</v>
      </c>
      <c r="G1919" s="27" t="s">
        <v>121</v>
      </c>
      <c r="H1919" s="5">
        <f t="shared" si="87"/>
        <v>-78000</v>
      </c>
      <c r="I1919" s="22">
        <f t="shared" si="84"/>
        <v>6.666666666666667</v>
      </c>
      <c r="J1919"/>
      <c r="K1919" t="s">
        <v>29</v>
      </c>
      <c r="L1919"/>
      <c r="M1919" s="2">
        <v>450</v>
      </c>
    </row>
    <row r="1920" spans="2:13" ht="12.75">
      <c r="B1920" s="412">
        <v>5000</v>
      </c>
      <c r="C1920" s="1" t="s">
        <v>29</v>
      </c>
      <c r="D1920" s="1" t="s">
        <v>22</v>
      </c>
      <c r="E1920" s="1" t="s">
        <v>978</v>
      </c>
      <c r="F1920" s="47" t="s">
        <v>1026</v>
      </c>
      <c r="G1920" s="27" t="s">
        <v>123</v>
      </c>
      <c r="H1920" s="5">
        <f t="shared" si="87"/>
        <v>-83000</v>
      </c>
      <c r="I1920" s="22">
        <f t="shared" si="84"/>
        <v>11.11111111111111</v>
      </c>
      <c r="K1920" t="s">
        <v>29</v>
      </c>
      <c r="M1920" s="2">
        <v>450</v>
      </c>
    </row>
    <row r="1921" spans="1:13" ht="12.75">
      <c r="A1921" s="11"/>
      <c r="B1921" s="413">
        <f>SUM(B1905:B1920)</f>
        <v>83000</v>
      </c>
      <c r="C1921" s="11" t="s">
        <v>29</v>
      </c>
      <c r="D1921" s="11"/>
      <c r="E1921" s="11"/>
      <c r="F1921" s="319"/>
      <c r="G1921" s="18"/>
      <c r="H1921" s="55">
        <v>0</v>
      </c>
      <c r="I1921" s="56">
        <f>+B1921/M1921</f>
        <v>184.44444444444446</v>
      </c>
      <c r="J1921" s="57"/>
      <c r="K1921" s="57"/>
      <c r="L1921" s="57"/>
      <c r="M1921" s="2">
        <v>450</v>
      </c>
    </row>
    <row r="1922" spans="2:13" ht="12.75">
      <c r="B1922" s="412"/>
      <c r="H1922" s="5">
        <f aca="true" t="shared" si="88" ref="H1922:H1937">H1921-B1922</f>
        <v>0</v>
      </c>
      <c r="I1922" s="22">
        <f>+B1922/M1922</f>
        <v>0</v>
      </c>
      <c r="M1922" s="2">
        <v>450</v>
      </c>
    </row>
    <row r="1923" spans="2:13" ht="12.75">
      <c r="B1923" s="412"/>
      <c r="H1923" s="5">
        <f t="shared" si="88"/>
        <v>0</v>
      </c>
      <c r="I1923" s="22">
        <f aca="true" t="shared" si="89" ref="I1923:I1947">+B1923/M1923</f>
        <v>0</v>
      </c>
      <c r="M1923" s="2">
        <v>450</v>
      </c>
    </row>
    <row r="1924" spans="2:13" ht="12.75">
      <c r="B1924" s="218">
        <v>1600</v>
      </c>
      <c r="C1924" s="68" t="s">
        <v>235</v>
      </c>
      <c r="D1924" s="12" t="s">
        <v>1027</v>
      </c>
      <c r="E1924" s="68"/>
      <c r="F1924" s="47" t="s">
        <v>1028</v>
      </c>
      <c r="G1924" s="66" t="s">
        <v>368</v>
      </c>
      <c r="H1924" s="5">
        <f t="shared" si="88"/>
        <v>-1600</v>
      </c>
      <c r="I1924" s="22">
        <f t="shared" si="89"/>
        <v>3.5555555555555554</v>
      </c>
      <c r="K1924" t="s">
        <v>978</v>
      </c>
      <c r="M1924" s="2">
        <v>450</v>
      </c>
    </row>
    <row r="1925" spans="1:13" s="15" customFormat="1" ht="12.75">
      <c r="A1925" s="1"/>
      <c r="B1925" s="218">
        <v>1000</v>
      </c>
      <c r="C1925" s="68" t="s">
        <v>235</v>
      </c>
      <c r="D1925" s="12" t="s">
        <v>1027</v>
      </c>
      <c r="E1925" s="68"/>
      <c r="F1925" s="47" t="s">
        <v>1028</v>
      </c>
      <c r="G1925" s="30" t="s">
        <v>50</v>
      </c>
      <c r="H1925" s="5">
        <f t="shared" si="88"/>
        <v>-2600</v>
      </c>
      <c r="I1925" s="22">
        <f t="shared" si="89"/>
        <v>2.2222222222222223</v>
      </c>
      <c r="J1925"/>
      <c r="K1925" t="s">
        <v>978</v>
      </c>
      <c r="L1925"/>
      <c r="M1925" s="2">
        <v>450</v>
      </c>
    </row>
    <row r="1926" spans="2:13" ht="12.75">
      <c r="B1926" s="218">
        <v>1500</v>
      </c>
      <c r="C1926" s="68" t="s">
        <v>235</v>
      </c>
      <c r="D1926" s="12" t="s">
        <v>1027</v>
      </c>
      <c r="E1926" s="68"/>
      <c r="F1926" s="47" t="s">
        <v>1028</v>
      </c>
      <c r="G1926" s="29" t="s">
        <v>32</v>
      </c>
      <c r="H1926" s="5">
        <f t="shared" si="88"/>
        <v>-4100</v>
      </c>
      <c r="I1926" s="22">
        <f t="shared" si="89"/>
        <v>3.3333333333333335</v>
      </c>
      <c r="K1926" t="s">
        <v>978</v>
      </c>
      <c r="M1926" s="2">
        <v>450</v>
      </c>
    </row>
    <row r="1927" spans="1:13" ht="12.75">
      <c r="A1927" s="12"/>
      <c r="B1927" s="218">
        <v>1000</v>
      </c>
      <c r="C1927" s="68" t="s">
        <v>235</v>
      </c>
      <c r="D1927" s="12" t="s">
        <v>1027</v>
      </c>
      <c r="E1927" s="68"/>
      <c r="F1927" s="47" t="s">
        <v>1028</v>
      </c>
      <c r="G1927" s="29" t="s">
        <v>34</v>
      </c>
      <c r="H1927" s="5">
        <f t="shared" si="88"/>
        <v>-5100</v>
      </c>
      <c r="I1927" s="22">
        <f t="shared" si="89"/>
        <v>2.2222222222222223</v>
      </c>
      <c r="J1927" s="15"/>
      <c r="K1927" t="s">
        <v>978</v>
      </c>
      <c r="L1927" s="15"/>
      <c r="M1927" s="2">
        <v>450</v>
      </c>
    </row>
    <row r="1928" spans="2:13" ht="12.75">
      <c r="B1928" s="412">
        <v>1200</v>
      </c>
      <c r="C1928" s="68" t="s">
        <v>235</v>
      </c>
      <c r="D1928" s="12" t="s">
        <v>1027</v>
      </c>
      <c r="E1928" s="68"/>
      <c r="F1928" s="47" t="s">
        <v>1028</v>
      </c>
      <c r="G1928" s="27" t="s">
        <v>36</v>
      </c>
      <c r="H1928" s="5">
        <f t="shared" si="88"/>
        <v>-6300</v>
      </c>
      <c r="I1928" s="22">
        <f t="shared" si="89"/>
        <v>2.6666666666666665</v>
      </c>
      <c r="K1928" t="s">
        <v>978</v>
      </c>
      <c r="M1928" s="2">
        <v>450</v>
      </c>
    </row>
    <row r="1929" spans="2:14" ht="12.75">
      <c r="B1929" s="412">
        <v>1600</v>
      </c>
      <c r="C1929" s="68" t="s">
        <v>235</v>
      </c>
      <c r="D1929" s="12" t="s">
        <v>1027</v>
      </c>
      <c r="E1929" s="68"/>
      <c r="F1929" s="47" t="s">
        <v>1028</v>
      </c>
      <c r="G1929" s="27" t="s">
        <v>337</v>
      </c>
      <c r="H1929" s="5">
        <f t="shared" si="88"/>
        <v>-7900</v>
      </c>
      <c r="I1929" s="22">
        <f t="shared" si="89"/>
        <v>3.5555555555555554</v>
      </c>
      <c r="K1929" t="s">
        <v>978</v>
      </c>
      <c r="M1929" s="2">
        <v>450</v>
      </c>
      <c r="N1929" s="73"/>
    </row>
    <row r="1930" spans="2:13" ht="12.75">
      <c r="B1930" s="412">
        <v>1400</v>
      </c>
      <c r="C1930" s="68" t="s">
        <v>235</v>
      </c>
      <c r="D1930" s="12" t="s">
        <v>1027</v>
      </c>
      <c r="E1930" s="68"/>
      <c r="F1930" s="47" t="s">
        <v>1028</v>
      </c>
      <c r="G1930" s="27" t="s">
        <v>79</v>
      </c>
      <c r="H1930" s="5">
        <f t="shared" si="88"/>
        <v>-9300</v>
      </c>
      <c r="I1930" s="22">
        <f t="shared" si="89"/>
        <v>3.111111111111111</v>
      </c>
      <c r="K1930" t="s">
        <v>978</v>
      </c>
      <c r="M1930" s="2">
        <v>450</v>
      </c>
    </row>
    <row r="1931" spans="2:13" ht="12.75">
      <c r="B1931" s="414">
        <v>800</v>
      </c>
      <c r="C1931" s="68" t="s">
        <v>235</v>
      </c>
      <c r="D1931" s="12" t="s">
        <v>1027</v>
      </c>
      <c r="E1931" s="68"/>
      <c r="F1931" s="47" t="s">
        <v>1028</v>
      </c>
      <c r="G1931" s="27" t="s">
        <v>83</v>
      </c>
      <c r="H1931" s="5">
        <f t="shared" si="88"/>
        <v>-10100</v>
      </c>
      <c r="I1931" s="22">
        <f t="shared" si="89"/>
        <v>1.7777777777777777</v>
      </c>
      <c r="J1931" s="59"/>
      <c r="K1931" t="s">
        <v>978</v>
      </c>
      <c r="L1931" s="59"/>
      <c r="M1931" s="2">
        <v>450</v>
      </c>
    </row>
    <row r="1932" spans="2:13" ht="12.75">
      <c r="B1932" s="412">
        <v>2500</v>
      </c>
      <c r="C1932" s="68" t="s">
        <v>235</v>
      </c>
      <c r="D1932" s="12" t="s">
        <v>1027</v>
      </c>
      <c r="E1932" s="68"/>
      <c r="F1932" s="47" t="s">
        <v>1028</v>
      </c>
      <c r="G1932" s="27" t="s">
        <v>85</v>
      </c>
      <c r="H1932" s="5">
        <f t="shared" si="88"/>
        <v>-12600</v>
      </c>
      <c r="I1932" s="22">
        <f t="shared" si="89"/>
        <v>5.555555555555555</v>
      </c>
      <c r="K1932" t="s">
        <v>978</v>
      </c>
      <c r="M1932" s="2">
        <v>450</v>
      </c>
    </row>
    <row r="1933" spans="2:13" ht="12.75">
      <c r="B1933" s="412">
        <v>1500</v>
      </c>
      <c r="C1933" s="68" t="s">
        <v>235</v>
      </c>
      <c r="D1933" s="12" t="s">
        <v>1027</v>
      </c>
      <c r="E1933" s="68"/>
      <c r="F1933" s="47" t="s">
        <v>1028</v>
      </c>
      <c r="G1933" s="27" t="s">
        <v>87</v>
      </c>
      <c r="H1933" s="5">
        <f t="shared" si="88"/>
        <v>-14100</v>
      </c>
      <c r="I1933" s="22">
        <f t="shared" si="89"/>
        <v>3.3333333333333335</v>
      </c>
      <c r="K1933" t="s">
        <v>978</v>
      </c>
      <c r="M1933" s="2">
        <v>450</v>
      </c>
    </row>
    <row r="1934" spans="2:13" ht="12.75">
      <c r="B1934" s="412">
        <v>2500</v>
      </c>
      <c r="C1934" s="68" t="s">
        <v>235</v>
      </c>
      <c r="D1934" s="12" t="s">
        <v>1027</v>
      </c>
      <c r="E1934" s="68"/>
      <c r="F1934" s="47" t="s">
        <v>1028</v>
      </c>
      <c r="G1934" s="27" t="s">
        <v>115</v>
      </c>
      <c r="H1934" s="5">
        <f t="shared" si="88"/>
        <v>-16600</v>
      </c>
      <c r="I1934" s="22">
        <f t="shared" si="89"/>
        <v>5.555555555555555</v>
      </c>
      <c r="K1934" t="s">
        <v>978</v>
      </c>
      <c r="M1934" s="2">
        <v>450</v>
      </c>
    </row>
    <row r="1935" spans="2:13" ht="12.75">
      <c r="B1935" s="412">
        <v>1600</v>
      </c>
      <c r="C1935" s="68" t="s">
        <v>235</v>
      </c>
      <c r="D1935" s="12" t="s">
        <v>1027</v>
      </c>
      <c r="E1935" s="68"/>
      <c r="F1935" s="47" t="s">
        <v>1028</v>
      </c>
      <c r="G1935" s="27" t="s">
        <v>117</v>
      </c>
      <c r="H1935" s="5">
        <f t="shared" si="88"/>
        <v>-18200</v>
      </c>
      <c r="I1935" s="22">
        <f t="shared" si="89"/>
        <v>3.5555555555555554</v>
      </c>
      <c r="K1935" t="s">
        <v>978</v>
      </c>
      <c r="M1935" s="2">
        <v>450</v>
      </c>
    </row>
    <row r="1936" spans="1:13" s="57" customFormat="1" ht="12.75">
      <c r="A1936" s="1"/>
      <c r="B1936" s="412">
        <v>2000</v>
      </c>
      <c r="C1936" s="68" t="s">
        <v>235</v>
      </c>
      <c r="D1936" s="12" t="s">
        <v>1027</v>
      </c>
      <c r="E1936" s="68"/>
      <c r="F1936" s="47" t="s">
        <v>1028</v>
      </c>
      <c r="G1936" s="27" t="s">
        <v>119</v>
      </c>
      <c r="H1936" s="5">
        <f t="shared" si="88"/>
        <v>-20200</v>
      </c>
      <c r="I1936" s="22">
        <f t="shared" si="89"/>
        <v>4.444444444444445</v>
      </c>
      <c r="J1936"/>
      <c r="K1936" t="s">
        <v>978</v>
      </c>
      <c r="L1936"/>
      <c r="M1936" s="2">
        <v>450</v>
      </c>
    </row>
    <row r="1937" spans="2:13" ht="12.75">
      <c r="B1937" s="412">
        <v>1000</v>
      </c>
      <c r="C1937" s="68" t="s">
        <v>235</v>
      </c>
      <c r="D1937" s="12" t="s">
        <v>1027</v>
      </c>
      <c r="E1937" s="68"/>
      <c r="F1937" s="47" t="s">
        <v>1028</v>
      </c>
      <c r="G1937" s="27" t="s">
        <v>121</v>
      </c>
      <c r="H1937" s="5">
        <f t="shared" si="88"/>
        <v>-21200</v>
      </c>
      <c r="I1937" s="22">
        <f t="shared" si="89"/>
        <v>2.2222222222222223</v>
      </c>
      <c r="K1937" t="s">
        <v>978</v>
      </c>
      <c r="M1937" s="2">
        <v>450</v>
      </c>
    </row>
    <row r="1938" spans="1:13" ht="12.75">
      <c r="A1938" s="11"/>
      <c r="B1938" s="413">
        <f>SUM(B1924:B1937)</f>
        <v>21200</v>
      </c>
      <c r="C1938" s="11" t="s">
        <v>235</v>
      </c>
      <c r="D1938" s="11"/>
      <c r="E1938" s="11"/>
      <c r="F1938" s="319"/>
      <c r="G1938" s="18"/>
      <c r="H1938" s="55">
        <v>0</v>
      </c>
      <c r="I1938" s="56">
        <f>+B1938/M1938</f>
        <v>47.111111111111114</v>
      </c>
      <c r="J1938" s="57"/>
      <c r="K1938" s="57"/>
      <c r="L1938" s="57"/>
      <c r="M1938" s="2">
        <v>450</v>
      </c>
    </row>
    <row r="1939" spans="2:13" ht="12.75">
      <c r="B1939" s="412"/>
      <c r="H1939" s="5">
        <f>H1938-B1939</f>
        <v>0</v>
      </c>
      <c r="I1939" s="22">
        <f t="shared" si="89"/>
        <v>0</v>
      </c>
      <c r="M1939" s="2">
        <v>450</v>
      </c>
    </row>
    <row r="1940" spans="2:13" ht="12.75">
      <c r="B1940" s="412"/>
      <c r="H1940" s="5">
        <f>H1939-B1940</f>
        <v>0</v>
      </c>
      <c r="I1940" s="22">
        <f t="shared" si="89"/>
        <v>0</v>
      </c>
      <c r="M1940" s="2">
        <v>450</v>
      </c>
    </row>
    <row r="1941" spans="1:13" ht="12.75">
      <c r="A1941" s="12"/>
      <c r="B1941" s="218">
        <v>800000</v>
      </c>
      <c r="C1941" s="1" t="s">
        <v>1029</v>
      </c>
      <c r="D1941" s="1" t="s">
        <v>1027</v>
      </c>
      <c r="E1941" s="1" t="s">
        <v>1030</v>
      </c>
      <c r="F1941" s="323" t="s">
        <v>413</v>
      </c>
      <c r="G1941" s="66" t="s">
        <v>79</v>
      </c>
      <c r="H1941" s="5">
        <f>H1940-B1941</f>
        <v>-800000</v>
      </c>
      <c r="I1941" s="22">
        <f t="shared" si="89"/>
        <v>1777.7777777777778</v>
      </c>
      <c r="M1941" s="2">
        <v>450</v>
      </c>
    </row>
    <row r="1942" spans="1:13" ht="12.75">
      <c r="A1942" s="11"/>
      <c r="B1942" s="413">
        <f>SUM(B1941:B1941)</f>
        <v>800000</v>
      </c>
      <c r="C1942" s="11" t="s">
        <v>434</v>
      </c>
      <c r="D1942" s="11"/>
      <c r="E1942" s="11"/>
      <c r="F1942" s="328"/>
      <c r="G1942" s="18"/>
      <c r="H1942" s="55">
        <v>0</v>
      </c>
      <c r="I1942" s="56">
        <f>+B1942/M1942</f>
        <v>1777.7777777777778</v>
      </c>
      <c r="J1942" s="57"/>
      <c r="K1942" s="57"/>
      <c r="L1942" s="57"/>
      <c r="M1942" s="2">
        <v>450</v>
      </c>
    </row>
    <row r="1943" spans="8:13" ht="12.75">
      <c r="H1943" s="5">
        <f aca="true" t="shared" si="90" ref="H1943:H1997">H1942-B1943</f>
        <v>0</v>
      </c>
      <c r="I1943" s="22">
        <f t="shared" si="89"/>
        <v>0</v>
      </c>
      <c r="M1943" s="2">
        <v>450</v>
      </c>
    </row>
    <row r="1944" spans="8:13" ht="12.75">
      <c r="H1944" s="5">
        <f t="shared" si="90"/>
        <v>0</v>
      </c>
      <c r="I1944" s="22">
        <f t="shared" si="89"/>
        <v>0</v>
      </c>
      <c r="M1944" s="2">
        <v>450</v>
      </c>
    </row>
    <row r="1945" spans="8:13" ht="12.75">
      <c r="H1945" s="5">
        <f t="shared" si="90"/>
        <v>0</v>
      </c>
      <c r="I1945" s="22">
        <f t="shared" si="89"/>
        <v>0</v>
      </c>
      <c r="M1945" s="2">
        <v>450</v>
      </c>
    </row>
    <row r="1946" spans="8:13" ht="12.75">
      <c r="H1946" s="5">
        <f t="shared" si="90"/>
        <v>0</v>
      </c>
      <c r="I1946" s="22">
        <f t="shared" si="89"/>
        <v>0</v>
      </c>
      <c r="M1946" s="2">
        <v>450</v>
      </c>
    </row>
    <row r="1947" spans="1:13" ht="13.5" thickBot="1">
      <c r="A1947" s="41"/>
      <c r="B1947" s="48">
        <f>+B1998+B2059+B2094+B2136+B2141+B2145+B2150+B2157+B2207+B2160</f>
        <v>2012451</v>
      </c>
      <c r="C1947" s="38"/>
      <c r="D1947" s="40" t="s">
        <v>25</v>
      </c>
      <c r="E1947" s="38"/>
      <c r="F1947" s="329"/>
      <c r="G1947" s="43"/>
      <c r="H1947" s="146">
        <f t="shared" si="90"/>
        <v>-2012451</v>
      </c>
      <c r="I1947" s="45">
        <f t="shared" si="89"/>
        <v>4472.113333333334</v>
      </c>
      <c r="J1947" s="46"/>
      <c r="K1947" s="46"/>
      <c r="L1947" s="46"/>
      <c r="M1947" s="2">
        <v>450</v>
      </c>
    </row>
    <row r="1948" spans="8:13" ht="12.75">
      <c r="H1948" s="5">
        <v>0</v>
      </c>
      <c r="I1948" s="22">
        <f>+B1948/M1948</f>
        <v>0</v>
      </c>
      <c r="M1948" s="2">
        <v>450</v>
      </c>
    </row>
    <row r="1949" spans="8:13" ht="12.75">
      <c r="H1949" s="5">
        <f t="shared" si="90"/>
        <v>0</v>
      </c>
      <c r="I1949" s="22">
        <f>+B1949/M1949</f>
        <v>0</v>
      </c>
      <c r="M1949" s="2">
        <v>450</v>
      </c>
    </row>
    <row r="1950" spans="2:13" ht="12.75">
      <c r="B1950" s="415">
        <v>2500</v>
      </c>
      <c r="C1950" s="1" t="s">
        <v>29</v>
      </c>
      <c r="D1950" s="12" t="s">
        <v>25</v>
      </c>
      <c r="E1950" s="1" t="s">
        <v>1031</v>
      </c>
      <c r="F1950" s="47" t="s">
        <v>1032</v>
      </c>
      <c r="G1950" s="27" t="s">
        <v>50</v>
      </c>
      <c r="H1950" s="5">
        <f t="shared" si="90"/>
        <v>-2500</v>
      </c>
      <c r="I1950" s="22">
        <f aca="true" t="shared" si="91" ref="I1950:I2005">+B1950/M1950</f>
        <v>5.555555555555555</v>
      </c>
      <c r="K1950" t="s">
        <v>29</v>
      </c>
      <c r="M1950" s="2">
        <v>450</v>
      </c>
    </row>
    <row r="1951" spans="2:13" ht="12.75">
      <c r="B1951" s="415">
        <v>5000</v>
      </c>
      <c r="C1951" s="1" t="s">
        <v>29</v>
      </c>
      <c r="D1951" s="12" t="s">
        <v>25</v>
      </c>
      <c r="E1951" s="1" t="s">
        <v>1031</v>
      </c>
      <c r="F1951" s="47" t="s">
        <v>1033</v>
      </c>
      <c r="G1951" s="27" t="s">
        <v>32</v>
      </c>
      <c r="H1951" s="5">
        <f t="shared" si="90"/>
        <v>-7500</v>
      </c>
      <c r="I1951" s="22">
        <f t="shared" si="91"/>
        <v>11.11111111111111</v>
      </c>
      <c r="K1951" t="s">
        <v>29</v>
      </c>
      <c r="M1951" s="2">
        <v>450</v>
      </c>
    </row>
    <row r="1952" spans="2:13" ht="12.75">
      <c r="B1952" s="415">
        <v>5000</v>
      </c>
      <c r="C1952" s="1" t="s">
        <v>29</v>
      </c>
      <c r="D1952" s="12" t="s">
        <v>25</v>
      </c>
      <c r="E1952" s="1" t="s">
        <v>1031</v>
      </c>
      <c r="F1952" s="47" t="s">
        <v>1034</v>
      </c>
      <c r="G1952" s="27" t="s">
        <v>34</v>
      </c>
      <c r="H1952" s="5">
        <f t="shared" si="90"/>
        <v>-12500</v>
      </c>
      <c r="I1952" s="22">
        <f t="shared" si="91"/>
        <v>11.11111111111111</v>
      </c>
      <c r="K1952" t="s">
        <v>29</v>
      </c>
      <c r="M1952" s="2">
        <v>450</v>
      </c>
    </row>
    <row r="1953" spans="2:13" ht="12.75">
      <c r="B1953" s="415">
        <v>5000</v>
      </c>
      <c r="C1953" s="1" t="s">
        <v>29</v>
      </c>
      <c r="D1953" s="1" t="s">
        <v>25</v>
      </c>
      <c r="E1953" s="1" t="s">
        <v>1031</v>
      </c>
      <c r="F1953" s="47" t="s">
        <v>1035</v>
      </c>
      <c r="G1953" s="27" t="s">
        <v>337</v>
      </c>
      <c r="H1953" s="5">
        <f t="shared" si="90"/>
        <v>-17500</v>
      </c>
      <c r="I1953" s="22">
        <f t="shared" si="91"/>
        <v>11.11111111111111</v>
      </c>
      <c r="K1953" t="s">
        <v>29</v>
      </c>
      <c r="M1953" s="2">
        <v>450</v>
      </c>
    </row>
    <row r="1954" spans="2:13" ht="12.75">
      <c r="B1954" s="415">
        <v>5000</v>
      </c>
      <c r="C1954" s="1" t="s">
        <v>29</v>
      </c>
      <c r="D1954" s="1" t="s">
        <v>25</v>
      </c>
      <c r="E1954" s="1" t="s">
        <v>1031</v>
      </c>
      <c r="F1954" s="47" t="s">
        <v>1036</v>
      </c>
      <c r="G1954" s="27" t="s">
        <v>79</v>
      </c>
      <c r="H1954" s="5">
        <f t="shared" si="90"/>
        <v>-22500</v>
      </c>
      <c r="I1954" s="22">
        <f t="shared" si="91"/>
        <v>11.11111111111111</v>
      </c>
      <c r="K1954" t="s">
        <v>29</v>
      </c>
      <c r="M1954" s="2">
        <v>450</v>
      </c>
    </row>
    <row r="1955" spans="2:13" ht="12.75">
      <c r="B1955" s="415">
        <v>5000</v>
      </c>
      <c r="C1955" s="1" t="s">
        <v>29</v>
      </c>
      <c r="D1955" s="1" t="s">
        <v>25</v>
      </c>
      <c r="E1955" s="1" t="s">
        <v>1031</v>
      </c>
      <c r="F1955" s="47" t="s">
        <v>1037</v>
      </c>
      <c r="G1955" s="27" t="s">
        <v>81</v>
      </c>
      <c r="H1955" s="5">
        <f t="shared" si="90"/>
        <v>-27500</v>
      </c>
      <c r="I1955" s="22">
        <f t="shared" si="91"/>
        <v>11.11111111111111</v>
      </c>
      <c r="K1955" t="s">
        <v>29</v>
      </c>
      <c r="M1955" s="2">
        <v>450</v>
      </c>
    </row>
    <row r="1956" spans="2:13" ht="12.75">
      <c r="B1956" s="415">
        <v>5000</v>
      </c>
      <c r="C1956" s="1" t="s">
        <v>29</v>
      </c>
      <c r="D1956" s="1" t="s">
        <v>25</v>
      </c>
      <c r="E1956" s="1" t="s">
        <v>1031</v>
      </c>
      <c r="F1956" s="47" t="s">
        <v>1038</v>
      </c>
      <c r="G1956" s="27" t="s">
        <v>83</v>
      </c>
      <c r="H1956" s="5">
        <f t="shared" si="90"/>
        <v>-32500</v>
      </c>
      <c r="I1956" s="22">
        <f t="shared" si="91"/>
        <v>11.11111111111111</v>
      </c>
      <c r="K1956" t="s">
        <v>29</v>
      </c>
      <c r="M1956" s="2">
        <v>450</v>
      </c>
    </row>
    <row r="1957" spans="2:13" ht="12.75">
      <c r="B1957" s="415">
        <v>2500</v>
      </c>
      <c r="C1957" s="1" t="s">
        <v>29</v>
      </c>
      <c r="D1957" s="1" t="s">
        <v>25</v>
      </c>
      <c r="E1957" s="1" t="s">
        <v>1031</v>
      </c>
      <c r="F1957" s="47" t="s">
        <v>1039</v>
      </c>
      <c r="G1957" s="27" t="s">
        <v>85</v>
      </c>
      <c r="H1957" s="5">
        <f t="shared" si="90"/>
        <v>-35000</v>
      </c>
      <c r="I1957" s="22">
        <f t="shared" si="91"/>
        <v>5.555555555555555</v>
      </c>
      <c r="K1957" t="s">
        <v>29</v>
      </c>
      <c r="M1957" s="2">
        <v>450</v>
      </c>
    </row>
    <row r="1958" spans="2:13" ht="12.75">
      <c r="B1958" s="415">
        <v>5000</v>
      </c>
      <c r="C1958" s="1" t="s">
        <v>29</v>
      </c>
      <c r="D1958" s="1" t="s">
        <v>25</v>
      </c>
      <c r="E1958" s="1" t="s">
        <v>1031</v>
      </c>
      <c r="F1958" s="47" t="s">
        <v>1040</v>
      </c>
      <c r="G1958" s="27" t="s">
        <v>115</v>
      </c>
      <c r="H1958" s="5">
        <f t="shared" si="90"/>
        <v>-40000</v>
      </c>
      <c r="I1958" s="22">
        <f t="shared" si="91"/>
        <v>11.11111111111111</v>
      </c>
      <c r="K1958" t="s">
        <v>29</v>
      </c>
      <c r="M1958" s="2">
        <v>450</v>
      </c>
    </row>
    <row r="1959" spans="2:13" ht="12.75">
      <c r="B1959" s="415">
        <v>5000</v>
      </c>
      <c r="C1959" s="1" t="s">
        <v>29</v>
      </c>
      <c r="D1959" s="1" t="s">
        <v>25</v>
      </c>
      <c r="E1959" s="1" t="s">
        <v>1031</v>
      </c>
      <c r="F1959" s="47" t="s">
        <v>1041</v>
      </c>
      <c r="G1959" s="27" t="s">
        <v>117</v>
      </c>
      <c r="H1959" s="5">
        <f t="shared" si="90"/>
        <v>-45000</v>
      </c>
      <c r="I1959" s="22">
        <f t="shared" si="91"/>
        <v>11.11111111111111</v>
      </c>
      <c r="K1959" t="s">
        <v>29</v>
      </c>
      <c r="M1959" s="2">
        <v>450</v>
      </c>
    </row>
    <row r="1960" spans="2:13" ht="12.75">
      <c r="B1960" s="415">
        <v>2500</v>
      </c>
      <c r="C1960" s="1" t="s">
        <v>29</v>
      </c>
      <c r="D1960" s="1" t="s">
        <v>25</v>
      </c>
      <c r="E1960" s="1" t="s">
        <v>1031</v>
      </c>
      <c r="F1960" s="47" t="s">
        <v>1042</v>
      </c>
      <c r="G1960" s="27" t="s">
        <v>119</v>
      </c>
      <c r="H1960" s="5">
        <f t="shared" si="90"/>
        <v>-47500</v>
      </c>
      <c r="I1960" s="22">
        <f t="shared" si="91"/>
        <v>5.555555555555555</v>
      </c>
      <c r="K1960" t="s">
        <v>29</v>
      </c>
      <c r="M1960" s="2">
        <v>450</v>
      </c>
    </row>
    <row r="1961" spans="2:13" ht="12.75">
      <c r="B1961" s="415">
        <v>2500</v>
      </c>
      <c r="C1961" s="1" t="s">
        <v>29</v>
      </c>
      <c r="D1961" s="1" t="s">
        <v>25</v>
      </c>
      <c r="E1961" s="1" t="s">
        <v>1031</v>
      </c>
      <c r="F1961" s="47" t="s">
        <v>1043</v>
      </c>
      <c r="G1961" s="27" t="s">
        <v>121</v>
      </c>
      <c r="H1961" s="5">
        <f t="shared" si="90"/>
        <v>-50000</v>
      </c>
      <c r="I1961" s="22">
        <f t="shared" si="91"/>
        <v>5.555555555555555</v>
      </c>
      <c r="K1961" t="s">
        <v>29</v>
      </c>
      <c r="M1961" s="2">
        <v>450</v>
      </c>
    </row>
    <row r="1962" spans="2:13" ht="12.75">
      <c r="B1962" s="415">
        <v>5500</v>
      </c>
      <c r="C1962" s="1" t="s">
        <v>29</v>
      </c>
      <c r="D1962" s="1" t="s">
        <v>25</v>
      </c>
      <c r="E1962" s="1" t="s">
        <v>1031</v>
      </c>
      <c r="F1962" s="47" t="s">
        <v>1044</v>
      </c>
      <c r="G1962" s="27" t="s">
        <v>123</v>
      </c>
      <c r="H1962" s="5">
        <f t="shared" si="90"/>
        <v>-55500</v>
      </c>
      <c r="I1962" s="22">
        <f t="shared" si="91"/>
        <v>12.222222222222221</v>
      </c>
      <c r="K1962" t="s">
        <v>29</v>
      </c>
      <c r="M1962" s="2">
        <v>450</v>
      </c>
    </row>
    <row r="1963" spans="2:13" ht="12.75">
      <c r="B1963" s="415">
        <v>5000</v>
      </c>
      <c r="C1963" s="1" t="s">
        <v>29</v>
      </c>
      <c r="D1963" s="1" t="s">
        <v>25</v>
      </c>
      <c r="E1963" s="1" t="s">
        <v>1031</v>
      </c>
      <c r="F1963" s="47" t="s">
        <v>1045</v>
      </c>
      <c r="G1963" s="27" t="s">
        <v>183</v>
      </c>
      <c r="H1963" s="5">
        <f t="shared" si="90"/>
        <v>-60500</v>
      </c>
      <c r="I1963" s="22">
        <f t="shared" si="91"/>
        <v>11.11111111111111</v>
      </c>
      <c r="K1963" t="s">
        <v>29</v>
      </c>
      <c r="M1963" s="2">
        <v>450</v>
      </c>
    </row>
    <row r="1964" spans="2:13" ht="12.75">
      <c r="B1964" s="415">
        <v>3000</v>
      </c>
      <c r="C1964" s="1" t="s">
        <v>29</v>
      </c>
      <c r="D1964" s="1" t="s">
        <v>25</v>
      </c>
      <c r="E1964" s="1" t="s">
        <v>1031</v>
      </c>
      <c r="F1964" s="47" t="s">
        <v>1046</v>
      </c>
      <c r="G1964" s="27" t="s">
        <v>185</v>
      </c>
      <c r="H1964" s="5">
        <f t="shared" si="90"/>
        <v>-63500</v>
      </c>
      <c r="I1964" s="22">
        <f t="shared" si="91"/>
        <v>6.666666666666667</v>
      </c>
      <c r="K1964" t="s">
        <v>29</v>
      </c>
      <c r="M1964" s="2">
        <v>450</v>
      </c>
    </row>
    <row r="1965" spans="2:13" ht="12.75">
      <c r="B1965" s="415">
        <v>5000</v>
      </c>
      <c r="C1965" s="1" t="s">
        <v>29</v>
      </c>
      <c r="D1965" s="1" t="s">
        <v>25</v>
      </c>
      <c r="E1965" s="1" t="s">
        <v>1031</v>
      </c>
      <c r="F1965" s="47" t="s">
        <v>1047</v>
      </c>
      <c r="G1965" s="27" t="s">
        <v>187</v>
      </c>
      <c r="H1965" s="5">
        <f t="shared" si="90"/>
        <v>-68500</v>
      </c>
      <c r="I1965" s="22">
        <f t="shared" si="91"/>
        <v>11.11111111111111</v>
      </c>
      <c r="K1965" t="s">
        <v>29</v>
      </c>
      <c r="M1965" s="2">
        <v>450</v>
      </c>
    </row>
    <row r="1966" spans="2:13" ht="12.75">
      <c r="B1966" s="415">
        <v>5000</v>
      </c>
      <c r="C1966" s="1" t="s">
        <v>29</v>
      </c>
      <c r="D1966" s="1" t="s">
        <v>25</v>
      </c>
      <c r="E1966" s="1" t="s">
        <v>1031</v>
      </c>
      <c r="F1966" s="47" t="s">
        <v>1048</v>
      </c>
      <c r="G1966" s="27" t="s">
        <v>208</v>
      </c>
      <c r="H1966" s="5">
        <f t="shared" si="90"/>
        <v>-73500</v>
      </c>
      <c r="I1966" s="22">
        <f t="shared" si="91"/>
        <v>11.11111111111111</v>
      </c>
      <c r="K1966" t="s">
        <v>29</v>
      </c>
      <c r="M1966" s="2">
        <v>450</v>
      </c>
    </row>
    <row r="1967" spans="2:13" ht="12.75">
      <c r="B1967" s="415">
        <v>5000</v>
      </c>
      <c r="C1967" s="1" t="s">
        <v>29</v>
      </c>
      <c r="D1967" s="1" t="s">
        <v>25</v>
      </c>
      <c r="E1967" s="1" t="s">
        <v>1031</v>
      </c>
      <c r="F1967" s="47" t="s">
        <v>1049</v>
      </c>
      <c r="G1967" s="27" t="s">
        <v>212</v>
      </c>
      <c r="H1967" s="5">
        <f t="shared" si="90"/>
        <v>-78500</v>
      </c>
      <c r="I1967" s="22">
        <f t="shared" si="91"/>
        <v>11.11111111111111</v>
      </c>
      <c r="K1967" t="s">
        <v>29</v>
      </c>
      <c r="M1967" s="2">
        <v>450</v>
      </c>
    </row>
    <row r="1968" spans="2:13" ht="12.75">
      <c r="B1968" s="415">
        <v>4500</v>
      </c>
      <c r="C1968" s="1" t="s">
        <v>29</v>
      </c>
      <c r="D1968" s="1" t="s">
        <v>25</v>
      </c>
      <c r="E1968" s="1" t="s">
        <v>1031</v>
      </c>
      <c r="F1968" s="47" t="s">
        <v>1050</v>
      </c>
      <c r="G1968" s="27" t="s">
        <v>318</v>
      </c>
      <c r="H1968" s="5">
        <f t="shared" si="90"/>
        <v>-83000</v>
      </c>
      <c r="I1968" s="22">
        <f t="shared" si="91"/>
        <v>10</v>
      </c>
      <c r="K1968" t="s">
        <v>29</v>
      </c>
      <c r="M1968" s="2">
        <v>450</v>
      </c>
    </row>
    <row r="1969" spans="2:13" ht="12.75">
      <c r="B1969" s="415">
        <v>2500</v>
      </c>
      <c r="C1969" s="1" t="s">
        <v>0</v>
      </c>
      <c r="D1969" s="1" t="s">
        <v>25</v>
      </c>
      <c r="E1969" s="1" t="s">
        <v>1031</v>
      </c>
      <c r="F1969" s="47" t="s">
        <v>1051</v>
      </c>
      <c r="G1969" s="27" t="s">
        <v>320</v>
      </c>
      <c r="H1969" s="5">
        <f t="shared" si="90"/>
        <v>-85500</v>
      </c>
      <c r="I1969" s="22">
        <f t="shared" si="91"/>
        <v>5.555555555555555</v>
      </c>
      <c r="K1969" t="s">
        <v>29</v>
      </c>
      <c r="M1969" s="2">
        <v>450</v>
      </c>
    </row>
    <row r="1970" spans="2:13" ht="12.75">
      <c r="B1970" s="415">
        <v>2500</v>
      </c>
      <c r="C1970" s="1" t="s">
        <v>29</v>
      </c>
      <c r="D1970" s="12" t="s">
        <v>25</v>
      </c>
      <c r="E1970" s="1" t="s">
        <v>1052</v>
      </c>
      <c r="F1970" s="47" t="s">
        <v>1053</v>
      </c>
      <c r="G1970" s="27" t="s">
        <v>368</v>
      </c>
      <c r="H1970" s="5">
        <f t="shared" si="90"/>
        <v>-88000</v>
      </c>
      <c r="I1970" s="22">
        <f t="shared" si="91"/>
        <v>5.555555555555555</v>
      </c>
      <c r="K1970" t="s">
        <v>29</v>
      </c>
      <c r="M1970" s="2">
        <v>450</v>
      </c>
    </row>
    <row r="1971" spans="2:13" ht="12.75">
      <c r="B1971" s="415">
        <v>2500</v>
      </c>
      <c r="C1971" s="1" t="s">
        <v>29</v>
      </c>
      <c r="D1971" s="12" t="s">
        <v>25</v>
      </c>
      <c r="E1971" s="1" t="s">
        <v>1052</v>
      </c>
      <c r="F1971" s="47" t="s">
        <v>1054</v>
      </c>
      <c r="G1971" s="27" t="s">
        <v>50</v>
      </c>
      <c r="H1971" s="5">
        <f t="shared" si="90"/>
        <v>-90500</v>
      </c>
      <c r="I1971" s="22">
        <f t="shared" si="91"/>
        <v>5.555555555555555</v>
      </c>
      <c r="K1971" t="s">
        <v>29</v>
      </c>
      <c r="M1971" s="2">
        <v>450</v>
      </c>
    </row>
    <row r="1972" spans="2:13" ht="12.75">
      <c r="B1972" s="415">
        <v>2500</v>
      </c>
      <c r="C1972" s="1" t="s">
        <v>29</v>
      </c>
      <c r="D1972" s="12" t="s">
        <v>25</v>
      </c>
      <c r="E1972" s="1" t="s">
        <v>1052</v>
      </c>
      <c r="F1972" s="47" t="s">
        <v>1055</v>
      </c>
      <c r="G1972" s="27" t="s">
        <v>32</v>
      </c>
      <c r="H1972" s="5">
        <f t="shared" si="90"/>
        <v>-93000</v>
      </c>
      <c r="I1972" s="22">
        <f t="shared" si="91"/>
        <v>5.555555555555555</v>
      </c>
      <c r="K1972" t="s">
        <v>29</v>
      </c>
      <c r="M1972" s="2">
        <v>450</v>
      </c>
    </row>
    <row r="1973" spans="2:13" ht="12.75">
      <c r="B1973" s="415">
        <v>2500</v>
      </c>
      <c r="C1973" s="1" t="s">
        <v>29</v>
      </c>
      <c r="D1973" s="12" t="s">
        <v>25</v>
      </c>
      <c r="E1973" s="1" t="s">
        <v>1052</v>
      </c>
      <c r="F1973" s="47" t="s">
        <v>1056</v>
      </c>
      <c r="G1973" s="27" t="s">
        <v>34</v>
      </c>
      <c r="H1973" s="5">
        <f t="shared" si="90"/>
        <v>-95500</v>
      </c>
      <c r="I1973" s="22">
        <f t="shared" si="91"/>
        <v>5.555555555555555</v>
      </c>
      <c r="K1973" t="s">
        <v>29</v>
      </c>
      <c r="M1973" s="2">
        <v>450</v>
      </c>
    </row>
    <row r="1974" spans="2:13" ht="12.75">
      <c r="B1974" s="415">
        <v>5000</v>
      </c>
      <c r="C1974" s="1" t="s">
        <v>29</v>
      </c>
      <c r="D1974" s="1" t="s">
        <v>25</v>
      </c>
      <c r="E1974" s="1" t="s">
        <v>1052</v>
      </c>
      <c r="F1974" s="47" t="s">
        <v>1057</v>
      </c>
      <c r="G1974" s="27" t="s">
        <v>36</v>
      </c>
      <c r="H1974" s="5">
        <f t="shared" si="90"/>
        <v>-100500</v>
      </c>
      <c r="I1974" s="22">
        <f t="shared" si="91"/>
        <v>11.11111111111111</v>
      </c>
      <c r="K1974" t="s">
        <v>29</v>
      </c>
      <c r="M1974" s="2">
        <v>450</v>
      </c>
    </row>
    <row r="1975" spans="2:13" ht="12.75">
      <c r="B1975" s="415">
        <v>2500</v>
      </c>
      <c r="C1975" s="1" t="s">
        <v>29</v>
      </c>
      <c r="D1975" s="1" t="s">
        <v>25</v>
      </c>
      <c r="E1975" s="1" t="s">
        <v>1052</v>
      </c>
      <c r="F1975" s="47" t="s">
        <v>1058</v>
      </c>
      <c r="G1975" s="27" t="s">
        <v>337</v>
      </c>
      <c r="H1975" s="5">
        <f t="shared" si="90"/>
        <v>-103000</v>
      </c>
      <c r="I1975" s="22">
        <f t="shared" si="91"/>
        <v>5.555555555555555</v>
      </c>
      <c r="K1975" t="s">
        <v>29</v>
      </c>
      <c r="M1975" s="2">
        <v>450</v>
      </c>
    </row>
    <row r="1976" spans="2:13" ht="12.75">
      <c r="B1976" s="415">
        <v>2500</v>
      </c>
      <c r="C1976" s="1" t="s">
        <v>29</v>
      </c>
      <c r="D1976" s="1" t="s">
        <v>25</v>
      </c>
      <c r="E1976" s="1" t="s">
        <v>1052</v>
      </c>
      <c r="F1976" s="47" t="s">
        <v>1059</v>
      </c>
      <c r="G1976" s="27" t="s">
        <v>79</v>
      </c>
      <c r="H1976" s="5">
        <f t="shared" si="90"/>
        <v>-105500</v>
      </c>
      <c r="I1976" s="22">
        <f t="shared" si="91"/>
        <v>5.555555555555555</v>
      </c>
      <c r="K1976" t="s">
        <v>29</v>
      </c>
      <c r="M1976" s="2">
        <v>450</v>
      </c>
    </row>
    <row r="1977" spans="2:13" ht="12.75">
      <c r="B1977" s="415">
        <v>5000</v>
      </c>
      <c r="C1977" s="1" t="s">
        <v>29</v>
      </c>
      <c r="D1977" s="1" t="s">
        <v>25</v>
      </c>
      <c r="E1977" s="1" t="s">
        <v>1052</v>
      </c>
      <c r="F1977" s="47" t="s">
        <v>1060</v>
      </c>
      <c r="G1977" s="27" t="s">
        <v>81</v>
      </c>
      <c r="H1977" s="5">
        <f t="shared" si="90"/>
        <v>-110500</v>
      </c>
      <c r="I1977" s="22">
        <f t="shared" si="91"/>
        <v>11.11111111111111</v>
      </c>
      <c r="K1977" t="s">
        <v>29</v>
      </c>
      <c r="M1977" s="2">
        <v>450</v>
      </c>
    </row>
    <row r="1978" spans="2:13" ht="12.75">
      <c r="B1978" s="415">
        <v>2500</v>
      </c>
      <c r="C1978" s="1" t="s">
        <v>29</v>
      </c>
      <c r="D1978" s="1" t="s">
        <v>25</v>
      </c>
      <c r="E1978" s="1" t="s">
        <v>1052</v>
      </c>
      <c r="F1978" s="47" t="s">
        <v>1061</v>
      </c>
      <c r="G1978" s="27" t="s">
        <v>83</v>
      </c>
      <c r="H1978" s="5">
        <f t="shared" si="90"/>
        <v>-113000</v>
      </c>
      <c r="I1978" s="22">
        <f t="shared" si="91"/>
        <v>5.555555555555555</v>
      </c>
      <c r="K1978" t="s">
        <v>29</v>
      </c>
      <c r="M1978" s="2">
        <v>450</v>
      </c>
    </row>
    <row r="1979" spans="2:13" ht="12.75">
      <c r="B1979" s="415">
        <v>2500</v>
      </c>
      <c r="C1979" s="1" t="s">
        <v>29</v>
      </c>
      <c r="D1979" s="1" t="s">
        <v>25</v>
      </c>
      <c r="E1979" s="1" t="s">
        <v>1052</v>
      </c>
      <c r="F1979" s="47" t="s">
        <v>1062</v>
      </c>
      <c r="G1979" s="27" t="s">
        <v>85</v>
      </c>
      <c r="H1979" s="5">
        <f t="shared" si="90"/>
        <v>-115500</v>
      </c>
      <c r="I1979" s="22">
        <f t="shared" si="91"/>
        <v>5.555555555555555</v>
      </c>
      <c r="K1979" t="s">
        <v>29</v>
      </c>
      <c r="M1979" s="2">
        <v>450</v>
      </c>
    </row>
    <row r="1980" spans="2:13" ht="12.75">
      <c r="B1980" s="415">
        <v>2500</v>
      </c>
      <c r="C1980" s="1" t="s">
        <v>29</v>
      </c>
      <c r="D1980" s="1" t="s">
        <v>25</v>
      </c>
      <c r="E1980" s="1" t="s">
        <v>1052</v>
      </c>
      <c r="F1980" s="47" t="s">
        <v>1063</v>
      </c>
      <c r="G1980" s="27" t="s">
        <v>87</v>
      </c>
      <c r="H1980" s="5">
        <f t="shared" si="90"/>
        <v>-118000</v>
      </c>
      <c r="I1980" s="22">
        <f t="shared" si="91"/>
        <v>5.555555555555555</v>
      </c>
      <c r="K1980" t="s">
        <v>29</v>
      </c>
      <c r="M1980" s="2">
        <v>450</v>
      </c>
    </row>
    <row r="1981" spans="2:13" ht="12.75">
      <c r="B1981" s="415">
        <v>3000</v>
      </c>
      <c r="C1981" s="1" t="s">
        <v>29</v>
      </c>
      <c r="D1981" s="1" t="s">
        <v>25</v>
      </c>
      <c r="E1981" s="1" t="s">
        <v>1052</v>
      </c>
      <c r="F1981" s="47" t="s">
        <v>1064</v>
      </c>
      <c r="G1981" s="27" t="s">
        <v>115</v>
      </c>
      <c r="H1981" s="5">
        <f t="shared" si="90"/>
        <v>-121000</v>
      </c>
      <c r="I1981" s="22">
        <f t="shared" si="91"/>
        <v>6.666666666666667</v>
      </c>
      <c r="K1981" t="s">
        <v>29</v>
      </c>
      <c r="M1981" s="2">
        <v>450</v>
      </c>
    </row>
    <row r="1982" spans="2:13" ht="12.75">
      <c r="B1982" s="415">
        <v>3000</v>
      </c>
      <c r="C1982" s="1" t="s">
        <v>29</v>
      </c>
      <c r="D1982" s="1" t="s">
        <v>25</v>
      </c>
      <c r="E1982" s="1" t="s">
        <v>1052</v>
      </c>
      <c r="F1982" s="47" t="s">
        <v>1065</v>
      </c>
      <c r="G1982" s="27" t="s">
        <v>117</v>
      </c>
      <c r="H1982" s="5">
        <f t="shared" si="90"/>
        <v>-124000</v>
      </c>
      <c r="I1982" s="22">
        <f t="shared" si="91"/>
        <v>6.666666666666667</v>
      </c>
      <c r="K1982" t="s">
        <v>29</v>
      </c>
      <c r="M1982" s="2">
        <v>450</v>
      </c>
    </row>
    <row r="1983" spans="2:13" ht="12.75">
      <c r="B1983" s="415">
        <v>3000</v>
      </c>
      <c r="C1983" s="1" t="s">
        <v>29</v>
      </c>
      <c r="D1983" s="1" t="s">
        <v>25</v>
      </c>
      <c r="E1983" s="1" t="s">
        <v>1052</v>
      </c>
      <c r="F1983" s="47" t="s">
        <v>1066</v>
      </c>
      <c r="G1983" s="27" t="s">
        <v>119</v>
      </c>
      <c r="H1983" s="5">
        <f t="shared" si="90"/>
        <v>-127000</v>
      </c>
      <c r="I1983" s="22">
        <f t="shared" si="91"/>
        <v>6.666666666666667</v>
      </c>
      <c r="K1983" t="s">
        <v>29</v>
      </c>
      <c r="M1983" s="2">
        <v>450</v>
      </c>
    </row>
    <row r="1984" spans="2:13" ht="12.75">
      <c r="B1984" s="415">
        <v>2500</v>
      </c>
      <c r="C1984" s="1" t="s">
        <v>29</v>
      </c>
      <c r="D1984" s="1" t="s">
        <v>25</v>
      </c>
      <c r="E1984" s="1" t="s">
        <v>1052</v>
      </c>
      <c r="F1984" s="47" t="s">
        <v>1067</v>
      </c>
      <c r="G1984" s="27" t="s">
        <v>121</v>
      </c>
      <c r="H1984" s="5">
        <f t="shared" si="90"/>
        <v>-129500</v>
      </c>
      <c r="I1984" s="22">
        <f t="shared" si="91"/>
        <v>5.555555555555555</v>
      </c>
      <c r="K1984" t="s">
        <v>29</v>
      </c>
      <c r="M1984" s="2">
        <v>450</v>
      </c>
    </row>
    <row r="1985" spans="2:13" ht="12.75">
      <c r="B1985" s="415">
        <v>2500</v>
      </c>
      <c r="C1985" s="1" t="s">
        <v>29</v>
      </c>
      <c r="D1985" s="1" t="s">
        <v>25</v>
      </c>
      <c r="E1985" s="1" t="s">
        <v>1052</v>
      </c>
      <c r="F1985" s="47" t="s">
        <v>1068</v>
      </c>
      <c r="G1985" s="27" t="s">
        <v>123</v>
      </c>
      <c r="H1985" s="5">
        <f t="shared" si="90"/>
        <v>-132000</v>
      </c>
      <c r="I1985" s="22">
        <f t="shared" si="91"/>
        <v>5.555555555555555</v>
      </c>
      <c r="K1985" t="s">
        <v>29</v>
      </c>
      <c r="M1985" s="2">
        <v>450</v>
      </c>
    </row>
    <row r="1986" spans="2:13" ht="12.75">
      <c r="B1986" s="417">
        <v>5000</v>
      </c>
      <c r="C1986" s="1" t="s">
        <v>29</v>
      </c>
      <c r="D1986" s="1" t="s">
        <v>25</v>
      </c>
      <c r="E1986" s="1" t="s">
        <v>1052</v>
      </c>
      <c r="F1986" s="47" t="s">
        <v>1069</v>
      </c>
      <c r="G1986" s="27" t="s">
        <v>181</v>
      </c>
      <c r="H1986" s="5">
        <f t="shared" si="90"/>
        <v>-137000</v>
      </c>
      <c r="I1986" s="22">
        <f t="shared" si="91"/>
        <v>11.11111111111111</v>
      </c>
      <c r="K1986" t="s">
        <v>29</v>
      </c>
      <c r="M1986" s="2">
        <v>450</v>
      </c>
    </row>
    <row r="1987" spans="2:13" ht="12.75">
      <c r="B1987" s="415">
        <v>2500</v>
      </c>
      <c r="C1987" s="1" t="s">
        <v>29</v>
      </c>
      <c r="D1987" s="1" t="s">
        <v>25</v>
      </c>
      <c r="E1987" s="1" t="s">
        <v>1052</v>
      </c>
      <c r="F1987" s="47" t="s">
        <v>1070</v>
      </c>
      <c r="G1987" s="27" t="s">
        <v>183</v>
      </c>
      <c r="H1987" s="5">
        <f t="shared" si="90"/>
        <v>-139500</v>
      </c>
      <c r="I1987" s="22">
        <f t="shared" si="91"/>
        <v>5.555555555555555</v>
      </c>
      <c r="K1987" t="s">
        <v>29</v>
      </c>
      <c r="M1987" s="2">
        <v>450</v>
      </c>
    </row>
    <row r="1988" spans="2:13" ht="12.75">
      <c r="B1988" s="415">
        <v>2500</v>
      </c>
      <c r="C1988" s="1" t="s">
        <v>29</v>
      </c>
      <c r="D1988" s="1" t="s">
        <v>25</v>
      </c>
      <c r="E1988" s="1" t="s">
        <v>1052</v>
      </c>
      <c r="F1988" s="47" t="s">
        <v>1071</v>
      </c>
      <c r="G1988" s="27" t="s">
        <v>185</v>
      </c>
      <c r="H1988" s="5">
        <f t="shared" si="90"/>
        <v>-142000</v>
      </c>
      <c r="I1988" s="22">
        <f t="shared" si="91"/>
        <v>5.555555555555555</v>
      </c>
      <c r="K1988" t="s">
        <v>29</v>
      </c>
      <c r="M1988" s="2">
        <v>450</v>
      </c>
    </row>
    <row r="1989" spans="2:13" ht="12.75">
      <c r="B1989" s="415">
        <v>2500</v>
      </c>
      <c r="C1989" s="1" t="s">
        <v>29</v>
      </c>
      <c r="D1989" s="1" t="s">
        <v>25</v>
      </c>
      <c r="E1989" s="1" t="s">
        <v>1052</v>
      </c>
      <c r="F1989" s="47" t="s">
        <v>1072</v>
      </c>
      <c r="G1989" s="27" t="s">
        <v>187</v>
      </c>
      <c r="H1989" s="5">
        <f t="shared" si="90"/>
        <v>-144500</v>
      </c>
      <c r="I1989" s="22">
        <f t="shared" si="91"/>
        <v>5.555555555555555</v>
      </c>
      <c r="K1989" t="s">
        <v>29</v>
      </c>
      <c r="M1989" s="2">
        <v>450</v>
      </c>
    </row>
    <row r="1990" spans="2:13" ht="12.75">
      <c r="B1990" s="415">
        <v>2500</v>
      </c>
      <c r="C1990" s="1" t="s">
        <v>29</v>
      </c>
      <c r="D1990" s="1" t="s">
        <v>25</v>
      </c>
      <c r="E1990" s="1" t="s">
        <v>1052</v>
      </c>
      <c r="F1990" s="47" t="s">
        <v>1073</v>
      </c>
      <c r="G1990" s="27" t="s">
        <v>208</v>
      </c>
      <c r="H1990" s="5">
        <f t="shared" si="90"/>
        <v>-147000</v>
      </c>
      <c r="I1990" s="22">
        <f t="shared" si="91"/>
        <v>5.555555555555555</v>
      </c>
      <c r="K1990" t="s">
        <v>29</v>
      </c>
      <c r="M1990" s="2">
        <v>450</v>
      </c>
    </row>
    <row r="1991" spans="2:13" ht="12.75">
      <c r="B1991" s="415">
        <v>2500</v>
      </c>
      <c r="C1991" s="1" t="s">
        <v>29</v>
      </c>
      <c r="D1991" s="1" t="s">
        <v>25</v>
      </c>
      <c r="E1991" s="1" t="s">
        <v>1052</v>
      </c>
      <c r="F1991" s="47" t="s">
        <v>1074</v>
      </c>
      <c r="G1991" s="27" t="s">
        <v>210</v>
      </c>
      <c r="H1991" s="5">
        <f t="shared" si="90"/>
        <v>-149500</v>
      </c>
      <c r="I1991" s="22">
        <f t="shared" si="91"/>
        <v>5.555555555555555</v>
      </c>
      <c r="K1991" t="s">
        <v>29</v>
      </c>
      <c r="M1991" s="2">
        <v>450</v>
      </c>
    </row>
    <row r="1992" spans="2:13" ht="12.75">
      <c r="B1992" s="415">
        <v>2500</v>
      </c>
      <c r="C1992" s="1" t="s">
        <v>29</v>
      </c>
      <c r="D1992" s="1" t="s">
        <v>25</v>
      </c>
      <c r="E1992" s="1" t="s">
        <v>1052</v>
      </c>
      <c r="F1992" s="47" t="s">
        <v>1075</v>
      </c>
      <c r="G1992" s="27" t="s">
        <v>212</v>
      </c>
      <c r="H1992" s="5">
        <f t="shared" si="90"/>
        <v>-152000</v>
      </c>
      <c r="I1992" s="22">
        <f t="shared" si="91"/>
        <v>5.555555555555555</v>
      </c>
      <c r="K1992" t="s">
        <v>29</v>
      </c>
      <c r="M1992" s="2">
        <v>450</v>
      </c>
    </row>
    <row r="1993" spans="2:13" ht="12.75">
      <c r="B1993" s="415">
        <v>2500</v>
      </c>
      <c r="C1993" s="1" t="s">
        <v>29</v>
      </c>
      <c r="D1993" s="1" t="s">
        <v>25</v>
      </c>
      <c r="E1993" s="1" t="s">
        <v>1052</v>
      </c>
      <c r="F1993" s="47" t="s">
        <v>1076</v>
      </c>
      <c r="G1993" s="27" t="s">
        <v>214</v>
      </c>
      <c r="H1993" s="5">
        <f t="shared" si="90"/>
        <v>-154500</v>
      </c>
      <c r="I1993" s="22">
        <f t="shared" si="91"/>
        <v>5.555555555555555</v>
      </c>
      <c r="K1993" t="s">
        <v>29</v>
      </c>
      <c r="M1993" s="2">
        <v>450</v>
      </c>
    </row>
    <row r="1994" spans="2:13" ht="12.75">
      <c r="B1994" s="415">
        <v>2500</v>
      </c>
      <c r="C1994" s="1" t="s">
        <v>29</v>
      </c>
      <c r="D1994" s="1" t="s">
        <v>25</v>
      </c>
      <c r="E1994" s="1" t="s">
        <v>1052</v>
      </c>
      <c r="F1994" s="47" t="s">
        <v>1077</v>
      </c>
      <c r="G1994" s="27" t="s">
        <v>297</v>
      </c>
      <c r="H1994" s="5">
        <f t="shared" si="90"/>
        <v>-157000</v>
      </c>
      <c r="I1994" s="22">
        <f t="shared" si="91"/>
        <v>5.555555555555555</v>
      </c>
      <c r="K1994" t="s">
        <v>29</v>
      </c>
      <c r="M1994" s="2">
        <v>450</v>
      </c>
    </row>
    <row r="1995" spans="2:13" ht="12.75">
      <c r="B1995" s="417">
        <v>2500</v>
      </c>
      <c r="C1995" s="1" t="s">
        <v>29</v>
      </c>
      <c r="D1995" s="1" t="s">
        <v>25</v>
      </c>
      <c r="E1995" s="1" t="s">
        <v>1052</v>
      </c>
      <c r="F1995" s="47" t="s">
        <v>1078</v>
      </c>
      <c r="G1995" s="27" t="s">
        <v>323</v>
      </c>
      <c r="H1995" s="5">
        <f t="shared" si="90"/>
        <v>-159500</v>
      </c>
      <c r="I1995" s="22">
        <f t="shared" si="91"/>
        <v>5.555555555555555</v>
      </c>
      <c r="K1995" t="s">
        <v>29</v>
      </c>
      <c r="M1995" s="2">
        <v>450</v>
      </c>
    </row>
    <row r="1996" spans="1:13" s="57" customFormat="1" ht="12.75">
      <c r="A1996" s="1"/>
      <c r="B1996" s="415">
        <v>5000</v>
      </c>
      <c r="C1996" s="1" t="s">
        <v>29</v>
      </c>
      <c r="D1996" s="1" t="s">
        <v>25</v>
      </c>
      <c r="E1996" s="1" t="s">
        <v>1052</v>
      </c>
      <c r="F1996" s="47" t="s">
        <v>1079</v>
      </c>
      <c r="G1996" s="27" t="s">
        <v>318</v>
      </c>
      <c r="H1996" s="5">
        <f t="shared" si="90"/>
        <v>-164500</v>
      </c>
      <c r="I1996" s="22">
        <f t="shared" si="91"/>
        <v>11.11111111111111</v>
      </c>
      <c r="J1996"/>
      <c r="K1996" t="s">
        <v>29</v>
      </c>
      <c r="L1996"/>
      <c r="M1996" s="2">
        <v>450</v>
      </c>
    </row>
    <row r="1997" spans="2:13" ht="12.75">
      <c r="B1997" s="415">
        <v>5000</v>
      </c>
      <c r="C1997" s="1" t="s">
        <v>29</v>
      </c>
      <c r="D1997" s="1" t="s">
        <v>25</v>
      </c>
      <c r="E1997" s="1" t="s">
        <v>1052</v>
      </c>
      <c r="F1997" s="47" t="s">
        <v>1080</v>
      </c>
      <c r="G1997" s="27" t="s">
        <v>320</v>
      </c>
      <c r="H1997" s="5">
        <f t="shared" si="90"/>
        <v>-169500</v>
      </c>
      <c r="I1997" s="22">
        <f t="shared" si="91"/>
        <v>11.11111111111111</v>
      </c>
      <c r="K1997" t="s">
        <v>29</v>
      </c>
      <c r="M1997" s="2">
        <v>450</v>
      </c>
    </row>
    <row r="1998" spans="1:13" ht="12.75">
      <c r="A1998" s="11"/>
      <c r="B1998" s="419">
        <f>SUM(B1950:B1997)</f>
        <v>169500</v>
      </c>
      <c r="C1998" s="11" t="s">
        <v>0</v>
      </c>
      <c r="D1998" s="11"/>
      <c r="E1998" s="11"/>
      <c r="F1998" s="319"/>
      <c r="G1998" s="18"/>
      <c r="H1998" s="55">
        <v>0</v>
      </c>
      <c r="I1998" s="56">
        <f t="shared" si="91"/>
        <v>376.6666666666667</v>
      </c>
      <c r="J1998" s="57"/>
      <c r="K1998" s="57"/>
      <c r="L1998" s="57"/>
      <c r="M1998" s="2">
        <v>450</v>
      </c>
    </row>
    <row r="1999" spans="2:13" ht="12.75">
      <c r="B1999" s="415"/>
      <c r="H1999" s="5">
        <v>0</v>
      </c>
      <c r="I1999" s="22">
        <f t="shared" si="91"/>
        <v>0</v>
      </c>
      <c r="M1999" s="2">
        <v>450</v>
      </c>
    </row>
    <row r="2000" spans="2:13" ht="12.75">
      <c r="B2000" s="415"/>
      <c r="H2000" s="5">
        <f>H1999-B2000</f>
        <v>0</v>
      </c>
      <c r="I2000" s="22">
        <f t="shared" si="91"/>
        <v>0</v>
      </c>
      <c r="M2000" s="2">
        <v>450</v>
      </c>
    </row>
    <row r="2001" spans="2:13" ht="12.75">
      <c r="B2001" s="417">
        <v>1200</v>
      </c>
      <c r="C2001" s="12" t="s">
        <v>48</v>
      </c>
      <c r="D2001" s="12" t="s">
        <v>25</v>
      </c>
      <c r="E2001" s="61" t="s">
        <v>235</v>
      </c>
      <c r="F2001" s="47" t="s">
        <v>1089</v>
      </c>
      <c r="G2001" s="30" t="s">
        <v>32</v>
      </c>
      <c r="H2001" s="5">
        <f>H2000-B2001</f>
        <v>-1200</v>
      </c>
      <c r="I2001" s="22">
        <f t="shared" si="91"/>
        <v>2.6666666666666665</v>
      </c>
      <c r="K2001" t="s">
        <v>1031</v>
      </c>
      <c r="M2001" s="2">
        <v>450</v>
      </c>
    </row>
    <row r="2002" spans="2:13" ht="12.75">
      <c r="B2002" s="417">
        <v>1000</v>
      </c>
      <c r="C2002" s="12" t="s">
        <v>48</v>
      </c>
      <c r="D2002" s="12" t="s">
        <v>25</v>
      </c>
      <c r="E2002" s="61" t="s">
        <v>235</v>
      </c>
      <c r="F2002" s="47" t="s">
        <v>1089</v>
      </c>
      <c r="G2002" s="30" t="s">
        <v>34</v>
      </c>
      <c r="H2002" s="5">
        <f>H2001-B2002</f>
        <v>-2200</v>
      </c>
      <c r="I2002" s="22">
        <f t="shared" si="91"/>
        <v>2.2222222222222223</v>
      </c>
      <c r="K2002" t="s">
        <v>1031</v>
      </c>
      <c r="M2002" s="2">
        <v>450</v>
      </c>
    </row>
    <row r="2003" spans="2:13" ht="12.75">
      <c r="B2003" s="417">
        <v>1500</v>
      </c>
      <c r="C2003" s="12" t="s">
        <v>1001</v>
      </c>
      <c r="D2003" s="12" t="s">
        <v>25</v>
      </c>
      <c r="E2003" s="61" t="s">
        <v>235</v>
      </c>
      <c r="F2003" s="47" t="s">
        <v>1089</v>
      </c>
      <c r="G2003" s="30" t="s">
        <v>34</v>
      </c>
      <c r="H2003" s="5">
        <f aca="true" t="shared" si="92" ref="H2003:H2058">H2002-B2003</f>
        <v>-3700</v>
      </c>
      <c r="I2003" s="22">
        <f t="shared" si="91"/>
        <v>3.3333333333333335</v>
      </c>
      <c r="K2003" t="s">
        <v>1031</v>
      </c>
      <c r="M2003" s="2">
        <v>450</v>
      </c>
    </row>
    <row r="2004" spans="2:13" ht="12.75">
      <c r="B2004" s="415">
        <v>1000</v>
      </c>
      <c r="C2004" s="12" t="s">
        <v>48</v>
      </c>
      <c r="D2004" s="12" t="s">
        <v>25</v>
      </c>
      <c r="E2004" s="1" t="s">
        <v>235</v>
      </c>
      <c r="F2004" s="47" t="s">
        <v>1089</v>
      </c>
      <c r="G2004" s="27" t="s">
        <v>337</v>
      </c>
      <c r="H2004" s="5">
        <f t="shared" si="92"/>
        <v>-4700</v>
      </c>
      <c r="I2004" s="22">
        <f t="shared" si="91"/>
        <v>2.2222222222222223</v>
      </c>
      <c r="K2004" t="s">
        <v>1031</v>
      </c>
      <c r="M2004" s="2">
        <v>450</v>
      </c>
    </row>
    <row r="2005" spans="2:13" ht="12.75">
      <c r="B2005" s="417">
        <v>1500</v>
      </c>
      <c r="C2005" s="12" t="s">
        <v>1001</v>
      </c>
      <c r="D2005" s="12" t="s">
        <v>25</v>
      </c>
      <c r="E2005" s="61" t="s">
        <v>235</v>
      </c>
      <c r="F2005" s="47" t="s">
        <v>1089</v>
      </c>
      <c r="G2005" s="30" t="s">
        <v>337</v>
      </c>
      <c r="H2005" s="5">
        <f t="shared" si="92"/>
        <v>-6200</v>
      </c>
      <c r="I2005" s="22">
        <f t="shared" si="91"/>
        <v>3.3333333333333335</v>
      </c>
      <c r="K2005" t="s">
        <v>1031</v>
      </c>
      <c r="M2005" s="2">
        <v>450</v>
      </c>
    </row>
    <row r="2006" spans="2:13" ht="12.75">
      <c r="B2006" s="415">
        <v>1600</v>
      </c>
      <c r="C2006" s="12" t="s">
        <v>48</v>
      </c>
      <c r="D2006" s="12" t="s">
        <v>25</v>
      </c>
      <c r="E2006" s="1" t="s">
        <v>235</v>
      </c>
      <c r="F2006" s="47" t="s">
        <v>1089</v>
      </c>
      <c r="G2006" s="27" t="s">
        <v>81</v>
      </c>
      <c r="H2006" s="5">
        <f t="shared" si="92"/>
        <v>-7800</v>
      </c>
      <c r="I2006" s="22">
        <f aca="true" t="shared" si="93" ref="I2006:I2061">+B2006/M2006</f>
        <v>3.5555555555555554</v>
      </c>
      <c r="J2006" s="59"/>
      <c r="K2006" t="s">
        <v>1031</v>
      </c>
      <c r="L2006" s="59"/>
      <c r="M2006" s="2">
        <v>450</v>
      </c>
    </row>
    <row r="2007" spans="2:13" ht="12.75">
      <c r="B2007" s="415">
        <v>1000</v>
      </c>
      <c r="C2007" s="12" t="s">
        <v>48</v>
      </c>
      <c r="D2007" s="12" t="s">
        <v>25</v>
      </c>
      <c r="E2007" s="1" t="s">
        <v>235</v>
      </c>
      <c r="F2007" s="47" t="s">
        <v>1089</v>
      </c>
      <c r="G2007" s="27" t="s">
        <v>83</v>
      </c>
      <c r="H2007" s="5">
        <f t="shared" si="92"/>
        <v>-8800</v>
      </c>
      <c r="I2007" s="22">
        <f t="shared" si="93"/>
        <v>2.2222222222222223</v>
      </c>
      <c r="J2007" s="59"/>
      <c r="K2007" t="s">
        <v>1031</v>
      </c>
      <c r="L2007" s="59"/>
      <c r="M2007" s="2">
        <v>450</v>
      </c>
    </row>
    <row r="2008" spans="2:13" ht="12.75">
      <c r="B2008" s="415">
        <v>2500</v>
      </c>
      <c r="C2008" s="1" t="s">
        <v>1090</v>
      </c>
      <c r="D2008" s="12" t="s">
        <v>25</v>
      </c>
      <c r="E2008" s="1" t="s">
        <v>235</v>
      </c>
      <c r="F2008" s="47" t="s">
        <v>1089</v>
      </c>
      <c r="G2008" s="27" t="s">
        <v>83</v>
      </c>
      <c r="H2008" s="5">
        <f t="shared" si="92"/>
        <v>-11300</v>
      </c>
      <c r="I2008" s="22">
        <f t="shared" si="93"/>
        <v>5.555555555555555</v>
      </c>
      <c r="K2008" t="s">
        <v>1031</v>
      </c>
      <c r="M2008" s="2">
        <v>450</v>
      </c>
    </row>
    <row r="2009" spans="2:13" ht="12.75">
      <c r="B2009" s="415">
        <v>1300</v>
      </c>
      <c r="C2009" s="12" t="s">
        <v>48</v>
      </c>
      <c r="D2009" s="12" t="s">
        <v>25</v>
      </c>
      <c r="E2009" s="1" t="s">
        <v>235</v>
      </c>
      <c r="F2009" s="47" t="s">
        <v>1089</v>
      </c>
      <c r="G2009" s="27" t="s">
        <v>85</v>
      </c>
      <c r="H2009" s="5">
        <f t="shared" si="92"/>
        <v>-12600</v>
      </c>
      <c r="I2009" s="22">
        <f t="shared" si="93"/>
        <v>2.888888888888889</v>
      </c>
      <c r="K2009" t="s">
        <v>1031</v>
      </c>
      <c r="M2009" s="2">
        <v>450</v>
      </c>
    </row>
    <row r="2010" spans="2:13" ht="12.75">
      <c r="B2010" s="415">
        <v>800</v>
      </c>
      <c r="C2010" s="1" t="s">
        <v>48</v>
      </c>
      <c r="D2010" s="12" t="s">
        <v>25</v>
      </c>
      <c r="E2010" s="1" t="s">
        <v>235</v>
      </c>
      <c r="F2010" s="47" t="s">
        <v>1089</v>
      </c>
      <c r="G2010" s="27" t="s">
        <v>115</v>
      </c>
      <c r="H2010" s="5">
        <f t="shared" si="92"/>
        <v>-13400</v>
      </c>
      <c r="I2010" s="22">
        <f t="shared" si="93"/>
        <v>1.7777777777777777</v>
      </c>
      <c r="K2010" t="s">
        <v>1031</v>
      </c>
      <c r="M2010" s="2">
        <v>450</v>
      </c>
    </row>
    <row r="2011" spans="2:13" ht="12.75">
      <c r="B2011" s="415">
        <v>1200</v>
      </c>
      <c r="C2011" s="1" t="s">
        <v>48</v>
      </c>
      <c r="D2011" s="12" t="s">
        <v>25</v>
      </c>
      <c r="E2011" s="1" t="s">
        <v>235</v>
      </c>
      <c r="F2011" s="47" t="s">
        <v>1089</v>
      </c>
      <c r="G2011" s="27" t="s">
        <v>117</v>
      </c>
      <c r="H2011" s="5">
        <f t="shared" si="92"/>
        <v>-14600</v>
      </c>
      <c r="I2011" s="22">
        <f t="shared" si="93"/>
        <v>2.6666666666666665</v>
      </c>
      <c r="K2011" t="s">
        <v>1031</v>
      </c>
      <c r="M2011" s="2">
        <v>450</v>
      </c>
    </row>
    <row r="2012" spans="2:13" ht="12.75">
      <c r="B2012" s="415">
        <v>2500</v>
      </c>
      <c r="C2012" s="1" t="s">
        <v>1090</v>
      </c>
      <c r="D2012" s="12" t="s">
        <v>25</v>
      </c>
      <c r="E2012" s="1" t="s">
        <v>235</v>
      </c>
      <c r="F2012" s="47" t="s">
        <v>1089</v>
      </c>
      <c r="G2012" s="27" t="s">
        <v>117</v>
      </c>
      <c r="H2012" s="5">
        <f t="shared" si="92"/>
        <v>-17100</v>
      </c>
      <c r="I2012" s="22">
        <f t="shared" si="93"/>
        <v>5.555555555555555</v>
      </c>
      <c r="K2012" t="s">
        <v>1031</v>
      </c>
      <c r="M2012" s="2">
        <v>450</v>
      </c>
    </row>
    <row r="2013" spans="2:13" ht="12.75">
      <c r="B2013" s="415">
        <v>1300</v>
      </c>
      <c r="C2013" s="1" t="s">
        <v>48</v>
      </c>
      <c r="D2013" s="12" t="s">
        <v>25</v>
      </c>
      <c r="E2013" s="1" t="s">
        <v>235</v>
      </c>
      <c r="F2013" s="47" t="s">
        <v>1089</v>
      </c>
      <c r="G2013" s="27" t="s">
        <v>119</v>
      </c>
      <c r="H2013" s="5">
        <f t="shared" si="92"/>
        <v>-18400</v>
      </c>
      <c r="I2013" s="22">
        <f t="shared" si="93"/>
        <v>2.888888888888889</v>
      </c>
      <c r="K2013" t="s">
        <v>1031</v>
      </c>
      <c r="M2013" s="2">
        <v>450</v>
      </c>
    </row>
    <row r="2014" spans="2:13" ht="12.75">
      <c r="B2014" s="415">
        <v>800</v>
      </c>
      <c r="C2014" s="1" t="s">
        <v>48</v>
      </c>
      <c r="D2014" s="12" t="s">
        <v>25</v>
      </c>
      <c r="E2014" s="1" t="s">
        <v>235</v>
      </c>
      <c r="F2014" s="47" t="s">
        <v>1089</v>
      </c>
      <c r="G2014" s="27" t="s">
        <v>121</v>
      </c>
      <c r="H2014" s="5">
        <f t="shared" si="92"/>
        <v>-19200</v>
      </c>
      <c r="I2014" s="22">
        <f t="shared" si="93"/>
        <v>1.7777777777777777</v>
      </c>
      <c r="K2014" t="s">
        <v>1031</v>
      </c>
      <c r="M2014" s="2">
        <v>450</v>
      </c>
    </row>
    <row r="2015" spans="2:13" ht="12.75">
      <c r="B2015" s="415">
        <v>5000</v>
      </c>
      <c r="C2015" s="1" t="s">
        <v>1090</v>
      </c>
      <c r="D2015" s="12" t="s">
        <v>25</v>
      </c>
      <c r="E2015" s="1" t="s">
        <v>235</v>
      </c>
      <c r="F2015" s="47" t="s">
        <v>1089</v>
      </c>
      <c r="G2015" s="27" t="s">
        <v>121</v>
      </c>
      <c r="H2015" s="5">
        <f t="shared" si="92"/>
        <v>-24200</v>
      </c>
      <c r="I2015" s="22">
        <f t="shared" si="93"/>
        <v>11.11111111111111</v>
      </c>
      <c r="K2015" t="s">
        <v>1031</v>
      </c>
      <c r="M2015" s="2">
        <v>450</v>
      </c>
    </row>
    <row r="2016" spans="2:13" ht="12.75">
      <c r="B2016" s="415">
        <v>1000</v>
      </c>
      <c r="C2016" s="1" t="s">
        <v>48</v>
      </c>
      <c r="D2016" s="12" t="s">
        <v>25</v>
      </c>
      <c r="E2016" s="1" t="s">
        <v>235</v>
      </c>
      <c r="F2016" s="47" t="s">
        <v>1089</v>
      </c>
      <c r="G2016" s="27" t="s">
        <v>123</v>
      </c>
      <c r="H2016" s="5">
        <f t="shared" si="92"/>
        <v>-25200</v>
      </c>
      <c r="I2016" s="22">
        <f t="shared" si="93"/>
        <v>2.2222222222222223</v>
      </c>
      <c r="K2016" t="s">
        <v>1031</v>
      </c>
      <c r="M2016" s="2">
        <v>450</v>
      </c>
    </row>
    <row r="2017" spans="2:13" ht="12.75">
      <c r="B2017" s="415">
        <v>800</v>
      </c>
      <c r="C2017" s="1" t="s">
        <v>48</v>
      </c>
      <c r="D2017" s="12" t="s">
        <v>25</v>
      </c>
      <c r="E2017" s="1" t="s">
        <v>235</v>
      </c>
      <c r="F2017" s="47" t="s">
        <v>1089</v>
      </c>
      <c r="G2017" s="27" t="s">
        <v>181</v>
      </c>
      <c r="H2017" s="5">
        <f t="shared" si="92"/>
        <v>-26000</v>
      </c>
      <c r="I2017" s="22">
        <f t="shared" si="93"/>
        <v>1.7777777777777777</v>
      </c>
      <c r="K2017" t="s">
        <v>1031</v>
      </c>
      <c r="M2017" s="2">
        <v>450</v>
      </c>
    </row>
    <row r="2018" spans="2:13" ht="12.75">
      <c r="B2018" s="415">
        <v>800</v>
      </c>
      <c r="C2018" s="1" t="s">
        <v>48</v>
      </c>
      <c r="D2018" s="12" t="s">
        <v>25</v>
      </c>
      <c r="E2018" s="1" t="s">
        <v>235</v>
      </c>
      <c r="F2018" s="47" t="s">
        <v>1089</v>
      </c>
      <c r="G2018" s="27" t="s">
        <v>183</v>
      </c>
      <c r="H2018" s="5">
        <f t="shared" si="92"/>
        <v>-26800</v>
      </c>
      <c r="I2018" s="22">
        <f t="shared" si="93"/>
        <v>1.7777777777777777</v>
      </c>
      <c r="K2018" t="s">
        <v>1031</v>
      </c>
      <c r="M2018" s="2">
        <v>450</v>
      </c>
    </row>
    <row r="2019" spans="2:13" ht="12.75">
      <c r="B2019" s="415">
        <v>1000</v>
      </c>
      <c r="C2019" s="1" t="s">
        <v>48</v>
      </c>
      <c r="D2019" s="12" t="s">
        <v>25</v>
      </c>
      <c r="E2019" s="1" t="s">
        <v>235</v>
      </c>
      <c r="F2019" s="47" t="s">
        <v>1089</v>
      </c>
      <c r="G2019" s="27" t="s">
        <v>185</v>
      </c>
      <c r="H2019" s="5">
        <f t="shared" si="92"/>
        <v>-27800</v>
      </c>
      <c r="I2019" s="22">
        <f t="shared" si="93"/>
        <v>2.2222222222222223</v>
      </c>
      <c r="K2019" t="s">
        <v>1031</v>
      </c>
      <c r="M2019" s="2">
        <v>450</v>
      </c>
    </row>
    <row r="2020" spans="2:13" ht="12.75">
      <c r="B2020" s="415">
        <v>1400</v>
      </c>
      <c r="C2020" s="1" t="s">
        <v>48</v>
      </c>
      <c r="D2020" s="12" t="s">
        <v>25</v>
      </c>
      <c r="E2020" s="1" t="s">
        <v>235</v>
      </c>
      <c r="F2020" s="47" t="s">
        <v>1089</v>
      </c>
      <c r="G2020" s="27" t="s">
        <v>187</v>
      </c>
      <c r="H2020" s="5">
        <f t="shared" si="92"/>
        <v>-29200</v>
      </c>
      <c r="I2020" s="22">
        <f t="shared" si="93"/>
        <v>3.111111111111111</v>
      </c>
      <c r="K2020" t="s">
        <v>1031</v>
      </c>
      <c r="M2020" s="2">
        <v>450</v>
      </c>
    </row>
    <row r="2021" spans="2:13" ht="12.75">
      <c r="B2021" s="415">
        <v>1500</v>
      </c>
      <c r="C2021" s="1" t="s">
        <v>48</v>
      </c>
      <c r="D2021" s="12" t="s">
        <v>25</v>
      </c>
      <c r="E2021" s="1" t="s">
        <v>235</v>
      </c>
      <c r="F2021" s="47" t="s">
        <v>1089</v>
      </c>
      <c r="G2021" s="27" t="s">
        <v>208</v>
      </c>
      <c r="H2021" s="5">
        <f t="shared" si="92"/>
        <v>-30700</v>
      </c>
      <c r="I2021" s="22">
        <f t="shared" si="93"/>
        <v>3.3333333333333335</v>
      </c>
      <c r="K2021" t="s">
        <v>1031</v>
      </c>
      <c r="M2021" s="2">
        <v>450</v>
      </c>
    </row>
    <row r="2022" spans="2:13" ht="12.75">
      <c r="B2022" s="415">
        <v>800</v>
      </c>
      <c r="C2022" s="1" t="s">
        <v>48</v>
      </c>
      <c r="D2022" s="12" t="s">
        <v>25</v>
      </c>
      <c r="E2022" s="1" t="s">
        <v>235</v>
      </c>
      <c r="F2022" s="47" t="s">
        <v>1089</v>
      </c>
      <c r="G2022" s="27" t="s">
        <v>210</v>
      </c>
      <c r="H2022" s="5">
        <f t="shared" si="92"/>
        <v>-31500</v>
      </c>
      <c r="I2022" s="22">
        <f t="shared" si="93"/>
        <v>1.7777777777777777</v>
      </c>
      <c r="K2022" t="s">
        <v>1031</v>
      </c>
      <c r="M2022" s="2">
        <v>450</v>
      </c>
    </row>
    <row r="2023" spans="2:13" ht="12.75">
      <c r="B2023" s="415">
        <v>800</v>
      </c>
      <c r="C2023" s="1" t="s">
        <v>48</v>
      </c>
      <c r="D2023" s="12" t="s">
        <v>25</v>
      </c>
      <c r="E2023" s="1" t="s">
        <v>235</v>
      </c>
      <c r="F2023" s="47" t="s">
        <v>1089</v>
      </c>
      <c r="G2023" s="27" t="s">
        <v>212</v>
      </c>
      <c r="H2023" s="5">
        <f t="shared" si="92"/>
        <v>-32300</v>
      </c>
      <c r="I2023" s="22">
        <f t="shared" si="93"/>
        <v>1.7777777777777777</v>
      </c>
      <c r="K2023" t="s">
        <v>1031</v>
      </c>
      <c r="M2023" s="2">
        <v>450</v>
      </c>
    </row>
    <row r="2024" spans="2:13" ht="12.75">
      <c r="B2024" s="417">
        <v>2500</v>
      </c>
      <c r="C2024" s="12" t="s">
        <v>1091</v>
      </c>
      <c r="D2024" s="12" t="s">
        <v>25</v>
      </c>
      <c r="E2024" s="1" t="s">
        <v>235</v>
      </c>
      <c r="F2024" s="47" t="s">
        <v>1089</v>
      </c>
      <c r="G2024" s="27" t="s">
        <v>212</v>
      </c>
      <c r="H2024" s="5">
        <f t="shared" si="92"/>
        <v>-34800</v>
      </c>
      <c r="I2024" s="22">
        <f t="shared" si="93"/>
        <v>5.555555555555555</v>
      </c>
      <c r="K2024" t="s">
        <v>1031</v>
      </c>
      <c r="M2024" s="2">
        <v>450</v>
      </c>
    </row>
    <row r="2025" spans="2:13" ht="12.75">
      <c r="B2025" s="415">
        <v>800</v>
      </c>
      <c r="C2025" s="1" t="s">
        <v>48</v>
      </c>
      <c r="D2025" s="12" t="s">
        <v>25</v>
      </c>
      <c r="E2025" s="1" t="s">
        <v>235</v>
      </c>
      <c r="F2025" s="47" t="s">
        <v>1089</v>
      </c>
      <c r="G2025" s="27" t="s">
        <v>214</v>
      </c>
      <c r="H2025" s="5">
        <f t="shared" si="92"/>
        <v>-35600</v>
      </c>
      <c r="I2025" s="22">
        <f t="shared" si="93"/>
        <v>1.7777777777777777</v>
      </c>
      <c r="K2025" t="s">
        <v>1031</v>
      </c>
      <c r="M2025" s="2">
        <v>450</v>
      </c>
    </row>
    <row r="2026" spans="2:13" ht="12.75">
      <c r="B2026" s="415">
        <v>800</v>
      </c>
      <c r="C2026" s="1" t="s">
        <v>48</v>
      </c>
      <c r="D2026" s="12" t="s">
        <v>25</v>
      </c>
      <c r="E2026" s="1" t="s">
        <v>235</v>
      </c>
      <c r="F2026" s="47" t="s">
        <v>1089</v>
      </c>
      <c r="G2026" s="27" t="s">
        <v>297</v>
      </c>
      <c r="H2026" s="5">
        <f t="shared" si="92"/>
        <v>-36400</v>
      </c>
      <c r="I2026" s="22">
        <f t="shared" si="93"/>
        <v>1.7777777777777777</v>
      </c>
      <c r="K2026" t="s">
        <v>1031</v>
      </c>
      <c r="M2026" s="2">
        <v>450</v>
      </c>
    </row>
    <row r="2027" spans="2:13" ht="12.75">
      <c r="B2027" s="415">
        <v>1200</v>
      </c>
      <c r="C2027" s="1" t="s">
        <v>48</v>
      </c>
      <c r="D2027" s="12" t="s">
        <v>25</v>
      </c>
      <c r="E2027" s="1" t="s">
        <v>235</v>
      </c>
      <c r="F2027" s="47" t="s">
        <v>1089</v>
      </c>
      <c r="G2027" s="27" t="s">
        <v>323</v>
      </c>
      <c r="H2027" s="5">
        <f t="shared" si="92"/>
        <v>-37600</v>
      </c>
      <c r="I2027" s="22">
        <f t="shared" si="93"/>
        <v>2.6666666666666665</v>
      </c>
      <c r="K2027" t="s">
        <v>1031</v>
      </c>
      <c r="M2027" s="2">
        <v>450</v>
      </c>
    </row>
    <row r="2028" spans="2:13" ht="12.75">
      <c r="B2028" s="415">
        <v>1300</v>
      </c>
      <c r="C2028" s="1" t="s">
        <v>48</v>
      </c>
      <c r="D2028" s="12" t="s">
        <v>25</v>
      </c>
      <c r="E2028" s="1" t="s">
        <v>235</v>
      </c>
      <c r="F2028" s="47" t="s">
        <v>1089</v>
      </c>
      <c r="G2028" s="27" t="s">
        <v>318</v>
      </c>
      <c r="H2028" s="5">
        <f t="shared" si="92"/>
        <v>-38900</v>
      </c>
      <c r="I2028" s="22">
        <f t="shared" si="93"/>
        <v>2.888888888888889</v>
      </c>
      <c r="K2028" t="s">
        <v>1031</v>
      </c>
      <c r="M2028" s="2">
        <v>450</v>
      </c>
    </row>
    <row r="2029" spans="2:13" ht="12.75">
      <c r="B2029" s="415">
        <v>2500</v>
      </c>
      <c r="C2029" s="1" t="s">
        <v>1090</v>
      </c>
      <c r="D2029" s="12" t="s">
        <v>25</v>
      </c>
      <c r="E2029" s="1" t="s">
        <v>235</v>
      </c>
      <c r="F2029" s="47" t="s">
        <v>1089</v>
      </c>
      <c r="G2029" s="27" t="s">
        <v>212</v>
      </c>
      <c r="H2029" s="5">
        <f t="shared" si="92"/>
        <v>-41400</v>
      </c>
      <c r="I2029" s="22">
        <f t="shared" si="93"/>
        <v>5.555555555555555</v>
      </c>
      <c r="K2029" t="s">
        <v>1031</v>
      </c>
      <c r="M2029" s="2">
        <v>450</v>
      </c>
    </row>
    <row r="2030" spans="2:13" ht="12.75">
      <c r="B2030" s="415">
        <v>1000</v>
      </c>
      <c r="C2030" s="1" t="s">
        <v>48</v>
      </c>
      <c r="D2030" s="12" t="s">
        <v>25</v>
      </c>
      <c r="E2030" s="1" t="s">
        <v>235</v>
      </c>
      <c r="F2030" s="47" t="s">
        <v>1089</v>
      </c>
      <c r="G2030" s="27" t="s">
        <v>320</v>
      </c>
      <c r="H2030" s="5">
        <f t="shared" si="92"/>
        <v>-42400</v>
      </c>
      <c r="I2030" s="22">
        <f t="shared" si="93"/>
        <v>2.2222222222222223</v>
      </c>
      <c r="K2030" t="s">
        <v>1031</v>
      </c>
      <c r="M2030" s="2">
        <v>450</v>
      </c>
    </row>
    <row r="2031" spans="2:13" ht="12.75">
      <c r="B2031" s="417">
        <v>1600</v>
      </c>
      <c r="C2031" s="1" t="s">
        <v>48</v>
      </c>
      <c r="D2031" s="12" t="s">
        <v>25</v>
      </c>
      <c r="E2031" s="1" t="s">
        <v>49</v>
      </c>
      <c r="F2031" s="47" t="s">
        <v>1084</v>
      </c>
      <c r="G2031" s="66" t="s">
        <v>368</v>
      </c>
      <c r="H2031" s="5">
        <f t="shared" si="92"/>
        <v>-44000</v>
      </c>
      <c r="I2031" s="22">
        <f t="shared" si="93"/>
        <v>3.5555555555555554</v>
      </c>
      <c r="K2031" t="s">
        <v>939</v>
      </c>
      <c r="M2031" s="2">
        <v>450</v>
      </c>
    </row>
    <row r="2032" spans="2:13" ht="12.75">
      <c r="B2032" s="417">
        <v>1400</v>
      </c>
      <c r="C2032" s="12" t="s">
        <v>48</v>
      </c>
      <c r="D2032" s="12" t="s">
        <v>25</v>
      </c>
      <c r="E2032" s="61" t="s">
        <v>49</v>
      </c>
      <c r="F2032" s="47" t="s">
        <v>1084</v>
      </c>
      <c r="G2032" s="30" t="s">
        <v>50</v>
      </c>
      <c r="H2032" s="5">
        <f t="shared" si="92"/>
        <v>-45400</v>
      </c>
      <c r="I2032" s="22">
        <f t="shared" si="93"/>
        <v>3.111111111111111</v>
      </c>
      <c r="K2032" t="s">
        <v>939</v>
      </c>
      <c r="M2032" s="2">
        <v>450</v>
      </c>
    </row>
    <row r="2033" spans="1:13" ht="12.75">
      <c r="A2033" s="12"/>
      <c r="B2033" s="417">
        <v>1500</v>
      </c>
      <c r="C2033" s="12" t="s">
        <v>48</v>
      </c>
      <c r="D2033" s="12" t="s">
        <v>25</v>
      </c>
      <c r="E2033" s="12" t="s">
        <v>49</v>
      </c>
      <c r="F2033" s="47" t="s">
        <v>1084</v>
      </c>
      <c r="G2033" s="29" t="s">
        <v>32</v>
      </c>
      <c r="H2033" s="5">
        <f t="shared" si="92"/>
        <v>-46900</v>
      </c>
      <c r="I2033" s="22">
        <f t="shared" si="93"/>
        <v>3.3333333333333335</v>
      </c>
      <c r="J2033" s="15"/>
      <c r="K2033" t="s">
        <v>939</v>
      </c>
      <c r="L2033" s="15"/>
      <c r="M2033" s="2">
        <v>450</v>
      </c>
    </row>
    <row r="2034" spans="2:13" ht="12.75">
      <c r="B2034" s="415">
        <v>1300</v>
      </c>
      <c r="C2034" s="1" t="s">
        <v>48</v>
      </c>
      <c r="D2034" s="12" t="s">
        <v>25</v>
      </c>
      <c r="E2034" s="1" t="s">
        <v>49</v>
      </c>
      <c r="F2034" s="47" t="s">
        <v>1084</v>
      </c>
      <c r="G2034" s="27" t="s">
        <v>34</v>
      </c>
      <c r="H2034" s="5">
        <f t="shared" si="92"/>
        <v>-48200</v>
      </c>
      <c r="I2034" s="22">
        <f t="shared" si="93"/>
        <v>2.888888888888889</v>
      </c>
      <c r="K2034" t="s">
        <v>939</v>
      </c>
      <c r="M2034" s="2">
        <v>450</v>
      </c>
    </row>
    <row r="2035" spans="2:13" ht="12.75">
      <c r="B2035" s="415">
        <v>1000</v>
      </c>
      <c r="C2035" s="1" t="s">
        <v>48</v>
      </c>
      <c r="D2035" s="12" t="s">
        <v>25</v>
      </c>
      <c r="E2035" s="1" t="s">
        <v>49</v>
      </c>
      <c r="F2035" s="47" t="s">
        <v>1084</v>
      </c>
      <c r="G2035" s="27" t="s">
        <v>36</v>
      </c>
      <c r="H2035" s="5">
        <f t="shared" si="92"/>
        <v>-49200</v>
      </c>
      <c r="I2035" s="22">
        <f t="shared" si="93"/>
        <v>2.2222222222222223</v>
      </c>
      <c r="K2035" t="s">
        <v>939</v>
      </c>
      <c r="M2035" s="2">
        <v>450</v>
      </c>
    </row>
    <row r="2036" spans="2:13" ht="12.75">
      <c r="B2036" s="415">
        <v>1400</v>
      </c>
      <c r="C2036" s="1" t="s">
        <v>48</v>
      </c>
      <c r="D2036" s="12" t="s">
        <v>25</v>
      </c>
      <c r="E2036" s="1" t="s">
        <v>49</v>
      </c>
      <c r="F2036" s="47" t="s">
        <v>1084</v>
      </c>
      <c r="G2036" s="27" t="s">
        <v>337</v>
      </c>
      <c r="H2036" s="5">
        <f t="shared" si="92"/>
        <v>-50600</v>
      </c>
      <c r="I2036" s="22">
        <f t="shared" si="93"/>
        <v>3.111111111111111</v>
      </c>
      <c r="K2036" t="s">
        <v>939</v>
      </c>
      <c r="M2036" s="2">
        <v>450</v>
      </c>
    </row>
    <row r="2037" spans="2:13" ht="12.75">
      <c r="B2037" s="415">
        <v>1300</v>
      </c>
      <c r="C2037" s="1" t="s">
        <v>48</v>
      </c>
      <c r="D2037" s="12" t="s">
        <v>25</v>
      </c>
      <c r="E2037" s="1" t="s">
        <v>49</v>
      </c>
      <c r="F2037" s="47" t="s">
        <v>1084</v>
      </c>
      <c r="G2037" s="27" t="s">
        <v>79</v>
      </c>
      <c r="H2037" s="5">
        <f t="shared" si="92"/>
        <v>-51900</v>
      </c>
      <c r="I2037" s="22">
        <f t="shared" si="93"/>
        <v>2.888888888888889</v>
      </c>
      <c r="K2037" t="s">
        <v>939</v>
      </c>
      <c r="M2037" s="2">
        <v>450</v>
      </c>
    </row>
    <row r="2038" spans="2:13" ht="12.75">
      <c r="B2038" s="415">
        <v>1450</v>
      </c>
      <c r="C2038" s="1" t="s">
        <v>48</v>
      </c>
      <c r="D2038" s="12" t="s">
        <v>25</v>
      </c>
      <c r="E2038" s="1" t="s">
        <v>49</v>
      </c>
      <c r="F2038" s="47" t="s">
        <v>1084</v>
      </c>
      <c r="G2038" s="27" t="s">
        <v>81</v>
      </c>
      <c r="H2038" s="5">
        <f t="shared" si="92"/>
        <v>-53350</v>
      </c>
      <c r="I2038" s="22">
        <f t="shared" si="93"/>
        <v>3.2222222222222223</v>
      </c>
      <c r="K2038" t="s">
        <v>939</v>
      </c>
      <c r="M2038" s="2">
        <v>450</v>
      </c>
    </row>
    <row r="2039" spans="2:13" ht="12.75">
      <c r="B2039" s="415">
        <v>1600</v>
      </c>
      <c r="C2039" s="1" t="s">
        <v>48</v>
      </c>
      <c r="D2039" s="12" t="s">
        <v>25</v>
      </c>
      <c r="E2039" s="1" t="s">
        <v>49</v>
      </c>
      <c r="F2039" s="47" t="s">
        <v>1084</v>
      </c>
      <c r="G2039" s="27" t="s">
        <v>83</v>
      </c>
      <c r="H2039" s="5">
        <f t="shared" si="92"/>
        <v>-54950</v>
      </c>
      <c r="I2039" s="22">
        <f t="shared" si="93"/>
        <v>3.5555555555555554</v>
      </c>
      <c r="K2039" t="s">
        <v>939</v>
      </c>
      <c r="M2039" s="2">
        <v>450</v>
      </c>
    </row>
    <row r="2040" spans="2:13" ht="12.75">
      <c r="B2040" s="415">
        <v>1500</v>
      </c>
      <c r="C2040" s="1" t="s">
        <v>48</v>
      </c>
      <c r="D2040" s="12" t="s">
        <v>25</v>
      </c>
      <c r="E2040" s="1" t="s">
        <v>49</v>
      </c>
      <c r="F2040" s="47" t="s">
        <v>1084</v>
      </c>
      <c r="G2040" s="27" t="s">
        <v>85</v>
      </c>
      <c r="H2040" s="5">
        <f t="shared" si="92"/>
        <v>-56450</v>
      </c>
      <c r="I2040" s="22">
        <f t="shared" si="93"/>
        <v>3.3333333333333335</v>
      </c>
      <c r="K2040" t="s">
        <v>939</v>
      </c>
      <c r="M2040" s="2">
        <v>450</v>
      </c>
    </row>
    <row r="2041" spans="2:13" ht="12.75">
      <c r="B2041" s="415">
        <v>1000</v>
      </c>
      <c r="C2041" s="1" t="s">
        <v>48</v>
      </c>
      <c r="D2041" s="12" t="s">
        <v>25</v>
      </c>
      <c r="E2041" s="1" t="s">
        <v>49</v>
      </c>
      <c r="F2041" s="47" t="s">
        <v>1084</v>
      </c>
      <c r="G2041" s="27" t="s">
        <v>87</v>
      </c>
      <c r="H2041" s="5">
        <f t="shared" si="92"/>
        <v>-57450</v>
      </c>
      <c r="I2041" s="22">
        <f t="shared" si="93"/>
        <v>2.2222222222222223</v>
      </c>
      <c r="K2041" t="s">
        <v>939</v>
      </c>
      <c r="M2041" s="2">
        <v>450</v>
      </c>
    </row>
    <row r="2042" spans="2:13" ht="12.75">
      <c r="B2042" s="415">
        <v>1400</v>
      </c>
      <c r="C2042" s="1" t="s">
        <v>48</v>
      </c>
      <c r="D2042" s="12" t="s">
        <v>25</v>
      </c>
      <c r="E2042" s="1" t="s">
        <v>49</v>
      </c>
      <c r="F2042" s="47" t="s">
        <v>1084</v>
      </c>
      <c r="G2042" s="27" t="s">
        <v>160</v>
      </c>
      <c r="H2042" s="5">
        <f t="shared" si="92"/>
        <v>-58850</v>
      </c>
      <c r="I2042" s="22">
        <f t="shared" si="93"/>
        <v>3.111111111111111</v>
      </c>
      <c r="K2042" t="s">
        <v>939</v>
      </c>
      <c r="M2042" s="2">
        <v>450</v>
      </c>
    </row>
    <row r="2043" spans="2:13" ht="12.75">
      <c r="B2043" s="415">
        <v>1700</v>
      </c>
      <c r="C2043" s="1" t="s">
        <v>48</v>
      </c>
      <c r="D2043" s="12" t="s">
        <v>25</v>
      </c>
      <c r="E2043" s="1" t="s">
        <v>49</v>
      </c>
      <c r="F2043" s="47" t="s">
        <v>1084</v>
      </c>
      <c r="G2043" s="27" t="s">
        <v>115</v>
      </c>
      <c r="H2043" s="5">
        <f t="shared" si="92"/>
        <v>-60550</v>
      </c>
      <c r="I2043" s="22">
        <f t="shared" si="93"/>
        <v>3.7777777777777777</v>
      </c>
      <c r="K2043" t="s">
        <v>939</v>
      </c>
      <c r="M2043" s="2">
        <v>450</v>
      </c>
    </row>
    <row r="2044" spans="2:13" ht="12.75">
      <c r="B2044" s="415">
        <v>1500</v>
      </c>
      <c r="C2044" s="1" t="s">
        <v>48</v>
      </c>
      <c r="D2044" s="12" t="s">
        <v>25</v>
      </c>
      <c r="E2044" s="1" t="s">
        <v>49</v>
      </c>
      <c r="F2044" s="47" t="s">
        <v>1084</v>
      </c>
      <c r="G2044" s="27" t="s">
        <v>117</v>
      </c>
      <c r="H2044" s="5">
        <f t="shared" si="92"/>
        <v>-62050</v>
      </c>
      <c r="I2044" s="22">
        <f t="shared" si="93"/>
        <v>3.3333333333333335</v>
      </c>
      <c r="K2044" t="s">
        <v>939</v>
      </c>
      <c r="M2044" s="2">
        <v>450</v>
      </c>
    </row>
    <row r="2045" spans="2:13" ht="12.75">
      <c r="B2045" s="415">
        <v>1800</v>
      </c>
      <c r="C2045" s="1" t="s">
        <v>48</v>
      </c>
      <c r="D2045" s="12" t="s">
        <v>25</v>
      </c>
      <c r="E2045" s="1" t="s">
        <v>49</v>
      </c>
      <c r="F2045" s="47" t="s">
        <v>1084</v>
      </c>
      <c r="G2045" s="27" t="s">
        <v>119</v>
      </c>
      <c r="H2045" s="5">
        <f t="shared" si="92"/>
        <v>-63850</v>
      </c>
      <c r="I2045" s="22">
        <f t="shared" si="93"/>
        <v>4</v>
      </c>
      <c r="K2045" t="s">
        <v>939</v>
      </c>
      <c r="M2045" s="2">
        <v>450</v>
      </c>
    </row>
    <row r="2046" spans="2:13" ht="12.75">
      <c r="B2046" s="415">
        <v>1400</v>
      </c>
      <c r="C2046" s="1" t="s">
        <v>48</v>
      </c>
      <c r="D2046" s="12" t="s">
        <v>25</v>
      </c>
      <c r="E2046" s="1" t="s">
        <v>49</v>
      </c>
      <c r="F2046" s="47" t="s">
        <v>1084</v>
      </c>
      <c r="G2046" s="27" t="s">
        <v>121</v>
      </c>
      <c r="H2046" s="5">
        <f t="shared" si="92"/>
        <v>-65250</v>
      </c>
      <c r="I2046" s="22">
        <f t="shared" si="93"/>
        <v>3.111111111111111</v>
      </c>
      <c r="K2046" t="s">
        <v>939</v>
      </c>
      <c r="M2046" s="2">
        <v>450</v>
      </c>
    </row>
    <row r="2047" spans="2:13" ht="12.75">
      <c r="B2047" s="415">
        <v>1200</v>
      </c>
      <c r="C2047" s="1" t="s">
        <v>48</v>
      </c>
      <c r="D2047" s="12" t="s">
        <v>25</v>
      </c>
      <c r="E2047" s="1" t="s">
        <v>49</v>
      </c>
      <c r="F2047" s="47" t="s">
        <v>1084</v>
      </c>
      <c r="G2047" s="27" t="s">
        <v>123</v>
      </c>
      <c r="H2047" s="5">
        <f t="shared" si="92"/>
        <v>-66450</v>
      </c>
      <c r="I2047" s="22">
        <f t="shared" si="93"/>
        <v>2.6666666666666665</v>
      </c>
      <c r="K2047" t="s">
        <v>939</v>
      </c>
      <c r="M2047" s="2">
        <v>450</v>
      </c>
    </row>
    <row r="2048" spans="2:13" ht="12.75">
      <c r="B2048" s="415">
        <v>800</v>
      </c>
      <c r="C2048" s="1" t="s">
        <v>48</v>
      </c>
      <c r="D2048" s="12" t="s">
        <v>25</v>
      </c>
      <c r="E2048" s="1" t="s">
        <v>49</v>
      </c>
      <c r="F2048" s="47" t="s">
        <v>1084</v>
      </c>
      <c r="G2048" s="27" t="s">
        <v>183</v>
      </c>
      <c r="H2048" s="5">
        <f t="shared" si="92"/>
        <v>-67250</v>
      </c>
      <c r="I2048" s="22">
        <f t="shared" si="93"/>
        <v>1.7777777777777777</v>
      </c>
      <c r="K2048" t="s">
        <v>939</v>
      </c>
      <c r="M2048" s="2">
        <v>450</v>
      </c>
    </row>
    <row r="2049" spans="2:13" ht="12.75">
      <c r="B2049" s="415">
        <v>1400</v>
      </c>
      <c r="C2049" s="1" t="s">
        <v>48</v>
      </c>
      <c r="D2049" s="12" t="s">
        <v>25</v>
      </c>
      <c r="E2049" s="1" t="s">
        <v>49</v>
      </c>
      <c r="F2049" s="47" t="s">
        <v>1084</v>
      </c>
      <c r="G2049" s="27" t="s">
        <v>185</v>
      </c>
      <c r="H2049" s="5">
        <f t="shared" si="92"/>
        <v>-68650</v>
      </c>
      <c r="I2049" s="22">
        <f t="shared" si="93"/>
        <v>3.111111111111111</v>
      </c>
      <c r="K2049" t="s">
        <v>939</v>
      </c>
      <c r="M2049" s="2">
        <v>450</v>
      </c>
    </row>
    <row r="2050" spans="2:13" ht="12.75">
      <c r="B2050" s="415">
        <v>1200</v>
      </c>
      <c r="C2050" s="1" t="s">
        <v>48</v>
      </c>
      <c r="D2050" s="12" t="s">
        <v>25</v>
      </c>
      <c r="E2050" s="1" t="s">
        <v>49</v>
      </c>
      <c r="F2050" s="47" t="s">
        <v>1084</v>
      </c>
      <c r="G2050" s="27" t="s">
        <v>187</v>
      </c>
      <c r="H2050" s="5">
        <f t="shared" si="92"/>
        <v>-69850</v>
      </c>
      <c r="I2050" s="22">
        <f t="shared" si="93"/>
        <v>2.6666666666666665</v>
      </c>
      <c r="K2050" t="s">
        <v>939</v>
      </c>
      <c r="M2050" s="2">
        <v>450</v>
      </c>
    </row>
    <row r="2051" spans="2:13" ht="12.75">
      <c r="B2051" s="415">
        <v>1600</v>
      </c>
      <c r="C2051" s="1" t="s">
        <v>48</v>
      </c>
      <c r="D2051" s="12" t="s">
        <v>25</v>
      </c>
      <c r="E2051" s="1" t="s">
        <v>49</v>
      </c>
      <c r="F2051" s="47" t="s">
        <v>1084</v>
      </c>
      <c r="G2051" s="27" t="s">
        <v>208</v>
      </c>
      <c r="H2051" s="5">
        <f t="shared" si="92"/>
        <v>-71450</v>
      </c>
      <c r="I2051" s="22">
        <f t="shared" si="93"/>
        <v>3.5555555555555554</v>
      </c>
      <c r="K2051" t="s">
        <v>939</v>
      </c>
      <c r="M2051" s="2">
        <v>450</v>
      </c>
    </row>
    <row r="2052" spans="2:13" ht="12.75">
      <c r="B2052" s="415">
        <v>1600</v>
      </c>
      <c r="C2052" s="1" t="s">
        <v>48</v>
      </c>
      <c r="D2052" s="12" t="s">
        <v>25</v>
      </c>
      <c r="E2052" s="1" t="s">
        <v>49</v>
      </c>
      <c r="F2052" s="47" t="s">
        <v>1084</v>
      </c>
      <c r="G2052" s="27" t="s">
        <v>210</v>
      </c>
      <c r="H2052" s="5">
        <f t="shared" si="92"/>
        <v>-73050</v>
      </c>
      <c r="I2052" s="22">
        <f t="shared" si="93"/>
        <v>3.5555555555555554</v>
      </c>
      <c r="K2052" t="s">
        <v>939</v>
      </c>
      <c r="M2052" s="2">
        <v>450</v>
      </c>
    </row>
    <row r="2053" spans="2:13" ht="12.75">
      <c r="B2053" s="415">
        <v>1500</v>
      </c>
      <c r="C2053" s="1" t="s">
        <v>48</v>
      </c>
      <c r="D2053" s="12" t="s">
        <v>25</v>
      </c>
      <c r="E2053" s="1" t="s">
        <v>49</v>
      </c>
      <c r="F2053" s="47" t="s">
        <v>1084</v>
      </c>
      <c r="G2053" s="27" t="s">
        <v>212</v>
      </c>
      <c r="H2053" s="5">
        <f t="shared" si="92"/>
        <v>-74550</v>
      </c>
      <c r="I2053" s="22">
        <f t="shared" si="93"/>
        <v>3.3333333333333335</v>
      </c>
      <c r="K2053" t="s">
        <v>939</v>
      </c>
      <c r="M2053" s="2">
        <v>450</v>
      </c>
    </row>
    <row r="2054" spans="2:13" ht="12.75">
      <c r="B2054" s="415">
        <v>1100</v>
      </c>
      <c r="C2054" s="1" t="s">
        <v>48</v>
      </c>
      <c r="D2054" s="12" t="s">
        <v>25</v>
      </c>
      <c r="E2054" s="1" t="s">
        <v>49</v>
      </c>
      <c r="F2054" s="47" t="s">
        <v>1084</v>
      </c>
      <c r="G2054" s="27" t="s">
        <v>214</v>
      </c>
      <c r="H2054" s="5">
        <f t="shared" si="92"/>
        <v>-75650</v>
      </c>
      <c r="I2054" s="22">
        <f t="shared" si="93"/>
        <v>2.4444444444444446</v>
      </c>
      <c r="K2054" t="s">
        <v>939</v>
      </c>
      <c r="M2054" s="2">
        <v>450</v>
      </c>
    </row>
    <row r="2055" spans="2:13" ht="12.75">
      <c r="B2055" s="415">
        <v>1000</v>
      </c>
      <c r="C2055" s="1" t="s">
        <v>48</v>
      </c>
      <c r="D2055" s="12" t="s">
        <v>25</v>
      </c>
      <c r="E2055" s="1" t="s">
        <v>49</v>
      </c>
      <c r="F2055" s="47" t="s">
        <v>1084</v>
      </c>
      <c r="G2055" s="27" t="s">
        <v>297</v>
      </c>
      <c r="H2055" s="5">
        <f t="shared" si="92"/>
        <v>-76650</v>
      </c>
      <c r="I2055" s="22">
        <f t="shared" si="93"/>
        <v>2.2222222222222223</v>
      </c>
      <c r="K2055" t="s">
        <v>939</v>
      </c>
      <c r="M2055" s="2">
        <v>450</v>
      </c>
    </row>
    <row r="2056" spans="2:13" ht="12.75">
      <c r="B2056" s="415">
        <v>1700</v>
      </c>
      <c r="C2056" s="1" t="s">
        <v>48</v>
      </c>
      <c r="D2056" s="12" t="s">
        <v>25</v>
      </c>
      <c r="E2056" s="1" t="s">
        <v>49</v>
      </c>
      <c r="F2056" s="47" t="s">
        <v>1084</v>
      </c>
      <c r="G2056" s="27" t="s">
        <v>323</v>
      </c>
      <c r="H2056" s="5">
        <f t="shared" si="92"/>
        <v>-78350</v>
      </c>
      <c r="I2056" s="22">
        <f t="shared" si="93"/>
        <v>3.7777777777777777</v>
      </c>
      <c r="K2056" t="s">
        <v>939</v>
      </c>
      <c r="M2056" s="2">
        <v>450</v>
      </c>
    </row>
    <row r="2057" spans="1:13" s="57" customFormat="1" ht="12.75">
      <c r="A2057" s="1"/>
      <c r="B2057" s="415">
        <v>1850</v>
      </c>
      <c r="C2057" s="1" t="s">
        <v>48</v>
      </c>
      <c r="D2057" s="12" t="s">
        <v>25</v>
      </c>
      <c r="E2057" s="1" t="s">
        <v>49</v>
      </c>
      <c r="F2057" s="47" t="s">
        <v>1084</v>
      </c>
      <c r="G2057" s="27" t="s">
        <v>318</v>
      </c>
      <c r="H2057" s="5">
        <f t="shared" si="92"/>
        <v>-80200</v>
      </c>
      <c r="I2057" s="22">
        <f t="shared" si="93"/>
        <v>4.111111111111111</v>
      </c>
      <c r="J2057"/>
      <c r="K2057" t="s">
        <v>939</v>
      </c>
      <c r="L2057"/>
      <c r="M2057" s="2">
        <v>450</v>
      </c>
    </row>
    <row r="2058" spans="2:13" ht="12.75">
      <c r="B2058" s="416">
        <v>1300</v>
      </c>
      <c r="C2058" s="1" t="s">
        <v>48</v>
      </c>
      <c r="D2058" s="12" t="s">
        <v>25</v>
      </c>
      <c r="E2058" s="1" t="s">
        <v>49</v>
      </c>
      <c r="F2058" s="47" t="s">
        <v>1084</v>
      </c>
      <c r="G2058" s="27" t="s">
        <v>320</v>
      </c>
      <c r="H2058" s="5">
        <f t="shared" si="92"/>
        <v>-81500</v>
      </c>
      <c r="I2058" s="22">
        <f t="shared" si="93"/>
        <v>2.888888888888889</v>
      </c>
      <c r="K2058" t="s">
        <v>939</v>
      </c>
      <c r="M2058" s="2">
        <v>450</v>
      </c>
    </row>
    <row r="2059" spans="1:13" ht="12.75">
      <c r="A2059" s="11"/>
      <c r="B2059" s="419">
        <f>SUM(B2001:B2058)</f>
        <v>81500</v>
      </c>
      <c r="C2059" s="11"/>
      <c r="D2059" s="11"/>
      <c r="E2059" s="11" t="s">
        <v>235</v>
      </c>
      <c r="F2059" s="319"/>
      <c r="G2059" s="18"/>
      <c r="H2059" s="55">
        <v>0</v>
      </c>
      <c r="I2059" s="56">
        <f t="shared" si="93"/>
        <v>181.11111111111111</v>
      </c>
      <c r="J2059" s="57"/>
      <c r="K2059" s="57"/>
      <c r="L2059" s="57"/>
      <c r="M2059" s="2">
        <v>450</v>
      </c>
    </row>
    <row r="2060" spans="2:13" ht="12.75">
      <c r="B2060" s="415"/>
      <c r="H2060" s="5">
        <f aca="true" t="shared" si="94" ref="H2060:H2113">H2059-B2060</f>
        <v>0</v>
      </c>
      <c r="I2060" s="22">
        <f t="shared" si="93"/>
        <v>0</v>
      </c>
      <c r="M2060" s="2">
        <v>450</v>
      </c>
    </row>
    <row r="2061" spans="2:13" ht="12.75">
      <c r="B2061" s="415"/>
      <c r="H2061" s="5">
        <f t="shared" si="94"/>
        <v>0</v>
      </c>
      <c r="I2061" s="22">
        <f t="shared" si="93"/>
        <v>0</v>
      </c>
      <c r="M2061" s="2">
        <v>450</v>
      </c>
    </row>
    <row r="2062" spans="1:13" ht="12.75">
      <c r="A2062" s="12"/>
      <c r="B2062" s="417">
        <v>5000</v>
      </c>
      <c r="C2062" s="12" t="s">
        <v>1275</v>
      </c>
      <c r="D2062" s="12" t="s">
        <v>25</v>
      </c>
      <c r="E2062" s="12" t="s">
        <v>25</v>
      </c>
      <c r="F2062" s="47" t="s">
        <v>1093</v>
      </c>
      <c r="G2062" s="29" t="s">
        <v>34</v>
      </c>
      <c r="H2062" s="5">
        <f t="shared" si="94"/>
        <v>-5000</v>
      </c>
      <c r="I2062" s="22">
        <f aca="true" t="shared" si="95" ref="I2062:I2085">+B2062/M2062</f>
        <v>11.11111111111111</v>
      </c>
      <c r="J2062" s="15"/>
      <c r="K2062" t="s">
        <v>1031</v>
      </c>
      <c r="L2062" s="15"/>
      <c r="M2062" s="2">
        <v>450</v>
      </c>
    </row>
    <row r="2063" spans="2:13" ht="12.75">
      <c r="B2063" s="415">
        <v>5000</v>
      </c>
      <c r="C2063" s="1" t="s">
        <v>1275</v>
      </c>
      <c r="D2063" s="12" t="s">
        <v>25</v>
      </c>
      <c r="E2063" s="1" t="s">
        <v>25</v>
      </c>
      <c r="F2063" s="47" t="s">
        <v>1094</v>
      </c>
      <c r="G2063" s="27" t="s">
        <v>85</v>
      </c>
      <c r="H2063" s="5">
        <f t="shared" si="94"/>
        <v>-10000</v>
      </c>
      <c r="I2063" s="22">
        <f t="shared" si="95"/>
        <v>11.11111111111111</v>
      </c>
      <c r="K2063" t="s">
        <v>1031</v>
      </c>
      <c r="M2063" s="2">
        <v>450</v>
      </c>
    </row>
    <row r="2064" spans="2:13" ht="12.75">
      <c r="B2064" s="415">
        <v>5000</v>
      </c>
      <c r="C2064" s="1" t="s">
        <v>1275</v>
      </c>
      <c r="D2064" s="12" t="s">
        <v>25</v>
      </c>
      <c r="E2064" s="1" t="s">
        <v>25</v>
      </c>
      <c r="F2064" s="47" t="s">
        <v>1095</v>
      </c>
      <c r="G2064" s="27" t="s">
        <v>123</v>
      </c>
      <c r="H2064" s="5">
        <f t="shared" si="94"/>
        <v>-15000</v>
      </c>
      <c r="I2064" s="22">
        <f t="shared" si="95"/>
        <v>11.11111111111111</v>
      </c>
      <c r="K2064" t="s">
        <v>1031</v>
      </c>
      <c r="M2064" s="2">
        <v>450</v>
      </c>
    </row>
    <row r="2065" spans="2:13" ht="12.75">
      <c r="B2065" s="415">
        <v>5000</v>
      </c>
      <c r="C2065" s="1" t="s">
        <v>1275</v>
      </c>
      <c r="D2065" s="12" t="s">
        <v>25</v>
      </c>
      <c r="E2065" s="1" t="s">
        <v>25</v>
      </c>
      <c r="F2065" s="47" t="s">
        <v>1096</v>
      </c>
      <c r="G2065" s="27" t="s">
        <v>212</v>
      </c>
      <c r="H2065" s="5">
        <f t="shared" si="94"/>
        <v>-20000</v>
      </c>
      <c r="I2065" s="22">
        <f t="shared" si="95"/>
        <v>11.11111111111111</v>
      </c>
      <c r="K2065" t="s">
        <v>1031</v>
      </c>
      <c r="M2065" s="2">
        <v>450</v>
      </c>
    </row>
    <row r="2066" spans="2:13" ht="12.75">
      <c r="B2066" s="415">
        <v>30000</v>
      </c>
      <c r="C2066" s="12" t="s">
        <v>1260</v>
      </c>
      <c r="D2066" s="12" t="s">
        <v>25</v>
      </c>
      <c r="E2066" s="1" t="s">
        <v>25</v>
      </c>
      <c r="F2066" s="142" t="s">
        <v>1261</v>
      </c>
      <c r="G2066" s="27" t="s">
        <v>337</v>
      </c>
      <c r="H2066" s="5">
        <f t="shared" si="94"/>
        <v>-50000</v>
      </c>
      <c r="I2066" s="22">
        <f t="shared" si="95"/>
        <v>60</v>
      </c>
      <c r="K2066" t="s">
        <v>1031</v>
      </c>
      <c r="M2066" s="2">
        <v>500</v>
      </c>
    </row>
    <row r="2067" spans="2:13" ht="12.75">
      <c r="B2067" s="417">
        <v>750</v>
      </c>
      <c r="C2067" s="68" t="s">
        <v>1097</v>
      </c>
      <c r="D2067" s="12" t="s">
        <v>25</v>
      </c>
      <c r="E2067" s="68" t="s">
        <v>25</v>
      </c>
      <c r="F2067" s="47" t="s">
        <v>1098</v>
      </c>
      <c r="G2067" s="66" t="s">
        <v>368</v>
      </c>
      <c r="H2067" s="5">
        <f t="shared" si="94"/>
        <v>-50750</v>
      </c>
      <c r="I2067" s="22">
        <f t="shared" si="95"/>
        <v>1.6666666666666667</v>
      </c>
      <c r="K2067" t="s">
        <v>939</v>
      </c>
      <c r="M2067" s="2">
        <v>450</v>
      </c>
    </row>
    <row r="2068" spans="2:13" ht="12.75">
      <c r="B2068" s="415">
        <v>15000</v>
      </c>
      <c r="C2068" s="60" t="s">
        <v>1099</v>
      </c>
      <c r="D2068" s="12" t="s">
        <v>25</v>
      </c>
      <c r="E2068" s="60" t="s">
        <v>25</v>
      </c>
      <c r="F2068" s="47" t="s">
        <v>1100</v>
      </c>
      <c r="G2068" s="27" t="s">
        <v>34</v>
      </c>
      <c r="H2068" s="5">
        <f t="shared" si="94"/>
        <v>-65750</v>
      </c>
      <c r="I2068" s="22">
        <f t="shared" si="95"/>
        <v>33.333333333333336</v>
      </c>
      <c r="J2068" s="59"/>
      <c r="K2068" t="s">
        <v>939</v>
      </c>
      <c r="L2068" s="59"/>
      <c r="M2068" s="2">
        <v>450</v>
      </c>
    </row>
    <row r="2069" spans="2:13" ht="12.75">
      <c r="B2069" s="415">
        <v>2700</v>
      </c>
      <c r="C2069" s="1" t="s">
        <v>1101</v>
      </c>
      <c r="D2069" s="12" t="s">
        <v>25</v>
      </c>
      <c r="E2069" s="1" t="s">
        <v>25</v>
      </c>
      <c r="F2069" s="47" t="s">
        <v>1102</v>
      </c>
      <c r="G2069" s="27" t="s">
        <v>81</v>
      </c>
      <c r="H2069" s="5">
        <f t="shared" si="94"/>
        <v>-68450</v>
      </c>
      <c r="I2069" s="22">
        <f t="shared" si="95"/>
        <v>6</v>
      </c>
      <c r="K2069" t="s">
        <v>939</v>
      </c>
      <c r="M2069" s="2">
        <v>450</v>
      </c>
    </row>
    <row r="2070" spans="2:13" ht="12.75">
      <c r="B2070" s="415">
        <v>150</v>
      </c>
      <c r="C2070" s="1" t="s">
        <v>1103</v>
      </c>
      <c r="D2070" s="12" t="s">
        <v>25</v>
      </c>
      <c r="E2070" s="1" t="s">
        <v>25</v>
      </c>
      <c r="F2070" s="47" t="s">
        <v>1104</v>
      </c>
      <c r="G2070" s="27" t="s">
        <v>81</v>
      </c>
      <c r="H2070" s="5">
        <f t="shared" si="94"/>
        <v>-68600</v>
      </c>
      <c r="I2070" s="22">
        <f t="shared" si="95"/>
        <v>0.3333333333333333</v>
      </c>
      <c r="K2070" t="s">
        <v>939</v>
      </c>
      <c r="M2070" s="2">
        <v>450</v>
      </c>
    </row>
    <row r="2071" spans="2:13" ht="12.75">
      <c r="B2071" s="415">
        <v>2750</v>
      </c>
      <c r="C2071" s="12" t="s">
        <v>1105</v>
      </c>
      <c r="D2071" s="12" t="s">
        <v>25</v>
      </c>
      <c r="E2071" s="1" t="s">
        <v>25</v>
      </c>
      <c r="F2071" s="47" t="s">
        <v>1106</v>
      </c>
      <c r="G2071" s="27" t="s">
        <v>115</v>
      </c>
      <c r="H2071" s="5">
        <f t="shared" si="94"/>
        <v>-71350</v>
      </c>
      <c r="I2071" s="22">
        <f t="shared" si="95"/>
        <v>6.111111111111111</v>
      </c>
      <c r="K2071" t="s">
        <v>939</v>
      </c>
      <c r="M2071" s="2">
        <v>450</v>
      </c>
    </row>
    <row r="2072" spans="2:13" ht="12.75">
      <c r="B2072" s="415">
        <v>900</v>
      </c>
      <c r="C2072" s="1" t="s">
        <v>1107</v>
      </c>
      <c r="D2072" s="12" t="s">
        <v>25</v>
      </c>
      <c r="E2072" s="1" t="s">
        <v>25</v>
      </c>
      <c r="F2072" s="47" t="s">
        <v>1108</v>
      </c>
      <c r="G2072" s="27" t="s">
        <v>115</v>
      </c>
      <c r="H2072" s="5">
        <f t="shared" si="94"/>
        <v>-72250</v>
      </c>
      <c r="I2072" s="22">
        <f t="shared" si="95"/>
        <v>2</v>
      </c>
      <c r="K2072" t="s">
        <v>939</v>
      </c>
      <c r="M2072" s="2">
        <v>450</v>
      </c>
    </row>
    <row r="2073" spans="2:13" ht="12.75">
      <c r="B2073" s="415">
        <v>600</v>
      </c>
      <c r="C2073" s="1" t="s">
        <v>1109</v>
      </c>
      <c r="D2073" s="12" t="s">
        <v>25</v>
      </c>
      <c r="E2073" s="1" t="s">
        <v>25</v>
      </c>
      <c r="F2073" s="47" t="s">
        <v>1108</v>
      </c>
      <c r="G2073" s="27" t="s">
        <v>115</v>
      </c>
      <c r="H2073" s="5">
        <f t="shared" si="94"/>
        <v>-72850</v>
      </c>
      <c r="I2073" s="22">
        <f t="shared" si="95"/>
        <v>1.3333333333333333</v>
      </c>
      <c r="K2073" t="s">
        <v>939</v>
      </c>
      <c r="M2073" s="2">
        <v>450</v>
      </c>
    </row>
    <row r="2074" spans="2:13" ht="12.75">
      <c r="B2074" s="415">
        <v>300</v>
      </c>
      <c r="C2074" s="1" t="s">
        <v>1110</v>
      </c>
      <c r="D2074" s="12" t="s">
        <v>25</v>
      </c>
      <c r="E2074" s="1" t="s">
        <v>25</v>
      </c>
      <c r="F2074" s="47" t="s">
        <v>1108</v>
      </c>
      <c r="G2074" s="27" t="s">
        <v>115</v>
      </c>
      <c r="H2074" s="5">
        <f t="shared" si="94"/>
        <v>-73150</v>
      </c>
      <c r="I2074" s="22">
        <f t="shared" si="95"/>
        <v>0.6666666666666666</v>
      </c>
      <c r="K2074" t="s">
        <v>939</v>
      </c>
      <c r="M2074" s="2">
        <v>450</v>
      </c>
    </row>
    <row r="2075" spans="2:13" ht="12.75">
      <c r="B2075" s="415">
        <v>15000</v>
      </c>
      <c r="C2075" s="1" t="s">
        <v>1099</v>
      </c>
      <c r="D2075" s="12" t="s">
        <v>25</v>
      </c>
      <c r="E2075" s="1" t="s">
        <v>25</v>
      </c>
      <c r="F2075" s="47" t="s">
        <v>1108</v>
      </c>
      <c r="G2075" s="27" t="s">
        <v>115</v>
      </c>
      <c r="H2075" s="5">
        <f t="shared" si="94"/>
        <v>-88150</v>
      </c>
      <c r="I2075" s="22">
        <f t="shared" si="95"/>
        <v>33.333333333333336</v>
      </c>
      <c r="K2075" t="s">
        <v>939</v>
      </c>
      <c r="M2075" s="2">
        <v>450</v>
      </c>
    </row>
    <row r="2076" spans="2:13" ht="12.75">
      <c r="B2076" s="415">
        <v>2500</v>
      </c>
      <c r="C2076" s="1" t="s">
        <v>1111</v>
      </c>
      <c r="D2076" s="12" t="s">
        <v>25</v>
      </c>
      <c r="E2076" s="1" t="s">
        <v>25</v>
      </c>
      <c r="F2076" s="47" t="s">
        <v>1108</v>
      </c>
      <c r="G2076" s="27" t="s">
        <v>115</v>
      </c>
      <c r="H2076" s="5">
        <f t="shared" si="94"/>
        <v>-90650</v>
      </c>
      <c r="I2076" s="22">
        <f t="shared" si="95"/>
        <v>5.555555555555555</v>
      </c>
      <c r="K2076" t="s">
        <v>939</v>
      </c>
      <c r="M2076" s="2">
        <v>450</v>
      </c>
    </row>
    <row r="2077" spans="2:13" ht="12.75">
      <c r="B2077" s="415">
        <v>1200</v>
      </c>
      <c r="C2077" s="1" t="s">
        <v>1112</v>
      </c>
      <c r="D2077" s="12" t="s">
        <v>25</v>
      </c>
      <c r="E2077" s="1" t="s">
        <v>25</v>
      </c>
      <c r="F2077" s="47" t="s">
        <v>1108</v>
      </c>
      <c r="G2077" s="27" t="s">
        <v>115</v>
      </c>
      <c r="H2077" s="5">
        <f t="shared" si="94"/>
        <v>-91850</v>
      </c>
      <c r="I2077" s="22">
        <f t="shared" si="95"/>
        <v>2.6666666666666665</v>
      </c>
      <c r="K2077" t="s">
        <v>939</v>
      </c>
      <c r="M2077" s="2">
        <v>450</v>
      </c>
    </row>
    <row r="2078" spans="2:13" ht="12.75">
      <c r="B2078" s="415">
        <v>15000</v>
      </c>
      <c r="C2078" s="1" t="s">
        <v>1099</v>
      </c>
      <c r="D2078" s="12" t="s">
        <v>25</v>
      </c>
      <c r="E2078" s="1" t="s">
        <v>25</v>
      </c>
      <c r="F2078" s="47" t="s">
        <v>1113</v>
      </c>
      <c r="G2078" s="27" t="s">
        <v>119</v>
      </c>
      <c r="H2078" s="5">
        <f t="shared" si="94"/>
        <v>-106850</v>
      </c>
      <c r="I2078" s="22">
        <f t="shared" si="95"/>
        <v>33.333333333333336</v>
      </c>
      <c r="K2078" t="s">
        <v>939</v>
      </c>
      <c r="M2078" s="2">
        <v>450</v>
      </c>
    </row>
    <row r="2079" spans="2:13" ht="12.75">
      <c r="B2079" s="415">
        <v>15000</v>
      </c>
      <c r="C2079" s="1" t="s">
        <v>1114</v>
      </c>
      <c r="D2079" s="12" t="s">
        <v>25</v>
      </c>
      <c r="E2079" s="1" t="s">
        <v>25</v>
      </c>
      <c r="F2079" s="47" t="s">
        <v>1113</v>
      </c>
      <c r="G2079" s="27" t="s">
        <v>119</v>
      </c>
      <c r="H2079" s="5">
        <f t="shared" si="94"/>
        <v>-121850</v>
      </c>
      <c r="I2079" s="22">
        <f t="shared" si="95"/>
        <v>33.333333333333336</v>
      </c>
      <c r="K2079" t="s">
        <v>939</v>
      </c>
      <c r="M2079" s="2">
        <v>450</v>
      </c>
    </row>
    <row r="2080" spans="2:13" ht="12.75">
      <c r="B2080" s="415">
        <v>1550</v>
      </c>
      <c r="C2080" s="1" t="s">
        <v>1115</v>
      </c>
      <c r="D2080" s="12" t="s">
        <v>25</v>
      </c>
      <c r="E2080" s="1" t="s">
        <v>25</v>
      </c>
      <c r="F2080" s="47" t="s">
        <v>1116</v>
      </c>
      <c r="G2080" s="27" t="s">
        <v>123</v>
      </c>
      <c r="H2080" s="5">
        <f t="shared" si="94"/>
        <v>-123400</v>
      </c>
      <c r="I2080" s="22">
        <f t="shared" si="95"/>
        <v>3.4444444444444446</v>
      </c>
      <c r="K2080" t="s">
        <v>939</v>
      </c>
      <c r="M2080" s="2">
        <v>450</v>
      </c>
    </row>
    <row r="2081" spans="2:13" ht="12.75">
      <c r="B2081" s="415">
        <v>2500</v>
      </c>
      <c r="C2081" s="1" t="s">
        <v>1117</v>
      </c>
      <c r="D2081" s="12" t="s">
        <v>25</v>
      </c>
      <c r="E2081" s="1" t="s">
        <v>25</v>
      </c>
      <c r="F2081" s="47" t="s">
        <v>1116</v>
      </c>
      <c r="G2081" s="27" t="s">
        <v>123</v>
      </c>
      <c r="H2081" s="5">
        <f t="shared" si="94"/>
        <v>-125900</v>
      </c>
      <c r="I2081" s="22">
        <f t="shared" si="95"/>
        <v>5.555555555555555</v>
      </c>
      <c r="K2081" t="s">
        <v>939</v>
      </c>
      <c r="M2081" s="2">
        <v>450</v>
      </c>
    </row>
    <row r="2082" spans="2:13" ht="12.75">
      <c r="B2082" s="415">
        <v>1000</v>
      </c>
      <c r="C2082" s="1" t="s">
        <v>1118</v>
      </c>
      <c r="D2082" s="12" t="s">
        <v>25</v>
      </c>
      <c r="E2082" s="1" t="s">
        <v>25</v>
      </c>
      <c r="F2082" s="47" t="s">
        <v>1116</v>
      </c>
      <c r="G2082" s="27" t="s">
        <v>123</v>
      </c>
      <c r="H2082" s="5">
        <f t="shared" si="94"/>
        <v>-126900</v>
      </c>
      <c r="I2082" s="22">
        <f t="shared" si="95"/>
        <v>2.2222222222222223</v>
      </c>
      <c r="K2082" t="s">
        <v>939</v>
      </c>
      <c r="M2082" s="2">
        <v>450</v>
      </c>
    </row>
    <row r="2083" spans="2:13" ht="12.75">
      <c r="B2083" s="415">
        <v>850</v>
      </c>
      <c r="C2083" s="1" t="s">
        <v>1119</v>
      </c>
      <c r="D2083" s="12" t="s">
        <v>25</v>
      </c>
      <c r="E2083" s="1" t="s">
        <v>25</v>
      </c>
      <c r="F2083" s="47" t="s">
        <v>1116</v>
      </c>
      <c r="G2083" s="27" t="s">
        <v>123</v>
      </c>
      <c r="H2083" s="5">
        <f t="shared" si="94"/>
        <v>-127750</v>
      </c>
      <c r="I2083" s="22">
        <f t="shared" si="95"/>
        <v>1.8888888888888888</v>
      </c>
      <c r="K2083" t="s">
        <v>939</v>
      </c>
      <c r="M2083" s="2">
        <v>450</v>
      </c>
    </row>
    <row r="2084" spans="2:13" ht="12.75">
      <c r="B2084" s="415">
        <v>1150</v>
      </c>
      <c r="C2084" s="1" t="s">
        <v>1120</v>
      </c>
      <c r="D2084" s="12" t="s">
        <v>25</v>
      </c>
      <c r="E2084" s="1" t="s">
        <v>25</v>
      </c>
      <c r="F2084" s="47" t="s">
        <v>1116</v>
      </c>
      <c r="G2084" s="27" t="s">
        <v>123</v>
      </c>
      <c r="H2084" s="5">
        <f t="shared" si="94"/>
        <v>-128900</v>
      </c>
      <c r="I2084" s="22">
        <f t="shared" si="95"/>
        <v>2.5555555555555554</v>
      </c>
      <c r="K2084" t="s">
        <v>939</v>
      </c>
      <c r="M2084" s="2">
        <v>450</v>
      </c>
    </row>
    <row r="2085" spans="1:13" s="57" customFormat="1" ht="12.75">
      <c r="A2085" s="1"/>
      <c r="B2085" s="415">
        <v>750</v>
      </c>
      <c r="C2085" s="1" t="s">
        <v>1121</v>
      </c>
      <c r="D2085" s="12" t="s">
        <v>25</v>
      </c>
      <c r="E2085" s="1" t="s">
        <v>25</v>
      </c>
      <c r="F2085" s="47" t="s">
        <v>1116</v>
      </c>
      <c r="G2085" s="27" t="s">
        <v>123</v>
      </c>
      <c r="H2085" s="5">
        <f t="shared" si="94"/>
        <v>-129650</v>
      </c>
      <c r="I2085" s="22">
        <f t="shared" si="95"/>
        <v>1.6666666666666667</v>
      </c>
      <c r="J2085"/>
      <c r="K2085" t="s">
        <v>939</v>
      </c>
      <c r="L2085"/>
      <c r="M2085" s="2">
        <v>450</v>
      </c>
    </row>
    <row r="2086" spans="2:13" ht="12.75">
      <c r="B2086" s="415">
        <v>2800</v>
      </c>
      <c r="C2086" s="1" t="s">
        <v>1101</v>
      </c>
      <c r="D2086" s="12" t="s">
        <v>25</v>
      </c>
      <c r="E2086" s="1" t="s">
        <v>25</v>
      </c>
      <c r="F2086" s="47" t="s">
        <v>1122</v>
      </c>
      <c r="G2086" s="27" t="s">
        <v>181</v>
      </c>
      <c r="H2086" s="5">
        <f t="shared" si="94"/>
        <v>-132450</v>
      </c>
      <c r="I2086" s="22">
        <f>+B2086/M2086</f>
        <v>6.222222222222222</v>
      </c>
      <c r="K2086" t="s">
        <v>939</v>
      </c>
      <c r="M2086" s="2">
        <v>450</v>
      </c>
    </row>
    <row r="2087" spans="1:13" s="64" customFormat="1" ht="12.75">
      <c r="A2087" s="1"/>
      <c r="B2087" s="417">
        <v>400</v>
      </c>
      <c r="C2087" s="111" t="s">
        <v>1123</v>
      </c>
      <c r="D2087" s="111" t="s">
        <v>25</v>
      </c>
      <c r="E2087" s="111" t="s">
        <v>25</v>
      </c>
      <c r="F2087" s="336" t="s">
        <v>1124</v>
      </c>
      <c r="G2087" s="113" t="s">
        <v>50</v>
      </c>
      <c r="H2087" s="5">
        <f t="shared" si="94"/>
        <v>-132850</v>
      </c>
      <c r="I2087" s="22">
        <f>+B2087/M2087</f>
        <v>0.8888888888888888</v>
      </c>
      <c r="J2087"/>
      <c r="K2087" s="15" t="s">
        <v>438</v>
      </c>
      <c r="L2087"/>
      <c r="M2087" s="2">
        <v>450</v>
      </c>
    </row>
    <row r="2088" spans="2:13" ht="12.75">
      <c r="B2088" s="415">
        <v>23670</v>
      </c>
      <c r="C2088" s="12" t="s">
        <v>1125</v>
      </c>
      <c r="D2088" s="12" t="s">
        <v>25</v>
      </c>
      <c r="E2088" s="1" t="s">
        <v>25</v>
      </c>
      <c r="F2088" s="47" t="s">
        <v>1126</v>
      </c>
      <c r="G2088" s="27" t="s">
        <v>79</v>
      </c>
      <c r="H2088" s="5">
        <f t="shared" si="94"/>
        <v>-156520</v>
      </c>
      <c r="I2088" s="22">
        <f aca="true" t="shared" si="96" ref="I2088:I2093">+B2088/M2088</f>
        <v>52.6</v>
      </c>
      <c r="K2088" t="s">
        <v>784</v>
      </c>
      <c r="M2088" s="2">
        <v>450</v>
      </c>
    </row>
    <row r="2089" spans="2:13" ht="12.75">
      <c r="B2089" s="415">
        <v>4500</v>
      </c>
      <c r="C2089" s="12" t="s">
        <v>1127</v>
      </c>
      <c r="D2089" s="12" t="s">
        <v>25</v>
      </c>
      <c r="E2089" s="1" t="s">
        <v>25</v>
      </c>
      <c r="F2089" s="47" t="s">
        <v>1126</v>
      </c>
      <c r="G2089" s="27" t="s">
        <v>79</v>
      </c>
      <c r="H2089" s="5">
        <f t="shared" si="94"/>
        <v>-161020</v>
      </c>
      <c r="I2089" s="22">
        <f t="shared" si="96"/>
        <v>10</v>
      </c>
      <c r="K2089" t="s">
        <v>784</v>
      </c>
      <c r="M2089" s="2">
        <v>450</v>
      </c>
    </row>
    <row r="2090" spans="2:13" ht="12.75">
      <c r="B2090" s="415">
        <v>20000</v>
      </c>
      <c r="C2090" s="12" t="s">
        <v>1128</v>
      </c>
      <c r="D2090" s="12" t="s">
        <v>25</v>
      </c>
      <c r="E2090" s="1" t="s">
        <v>25</v>
      </c>
      <c r="F2090" s="47" t="s">
        <v>1129</v>
      </c>
      <c r="G2090" s="27" t="s">
        <v>83</v>
      </c>
      <c r="H2090" s="5">
        <f t="shared" si="94"/>
        <v>-181020</v>
      </c>
      <c r="I2090" s="22">
        <f t="shared" si="96"/>
        <v>44.44444444444444</v>
      </c>
      <c r="K2090" t="s">
        <v>758</v>
      </c>
      <c r="M2090" s="2">
        <v>450</v>
      </c>
    </row>
    <row r="2091" spans="1:13" ht="12.75">
      <c r="A2091" s="130"/>
      <c r="B2091" s="415">
        <v>20000</v>
      </c>
      <c r="C2091" s="61" t="s">
        <v>1128</v>
      </c>
      <c r="D2091" s="61" t="s">
        <v>25</v>
      </c>
      <c r="E2091" s="130" t="s">
        <v>25</v>
      </c>
      <c r="F2091" s="331" t="s">
        <v>1130</v>
      </c>
      <c r="G2091" s="142" t="s">
        <v>121</v>
      </c>
      <c r="H2091" s="5">
        <f t="shared" si="94"/>
        <v>-201020</v>
      </c>
      <c r="I2091" s="22">
        <f t="shared" si="96"/>
        <v>44.44444444444444</v>
      </c>
      <c r="J2091" s="144"/>
      <c r="K2091" s="144" t="s">
        <v>758</v>
      </c>
      <c r="L2091" s="144"/>
      <c r="M2091" s="2">
        <v>450</v>
      </c>
    </row>
    <row r="2092" spans="2:13" ht="12.75">
      <c r="B2092" s="415">
        <v>1700</v>
      </c>
      <c r="C2092" s="12" t="s">
        <v>1131</v>
      </c>
      <c r="D2092" s="12" t="s">
        <v>25</v>
      </c>
      <c r="E2092" s="1" t="s">
        <v>25</v>
      </c>
      <c r="F2092" s="47" t="s">
        <v>1132</v>
      </c>
      <c r="G2092" s="27" t="s">
        <v>210</v>
      </c>
      <c r="H2092" s="5">
        <f t="shared" si="94"/>
        <v>-202720</v>
      </c>
      <c r="I2092" s="22">
        <f t="shared" si="96"/>
        <v>3.7777777777777777</v>
      </c>
      <c r="K2092" t="s">
        <v>758</v>
      </c>
      <c r="M2092" s="2">
        <v>450</v>
      </c>
    </row>
    <row r="2093" spans="1:13" ht="12.75">
      <c r="A2093" s="130"/>
      <c r="B2093" s="415">
        <v>20000</v>
      </c>
      <c r="C2093" s="61" t="s">
        <v>1128</v>
      </c>
      <c r="D2093" s="61" t="s">
        <v>25</v>
      </c>
      <c r="E2093" s="130" t="s">
        <v>25</v>
      </c>
      <c r="F2093" s="331" t="s">
        <v>1133</v>
      </c>
      <c r="G2093" s="142" t="s">
        <v>212</v>
      </c>
      <c r="H2093" s="5">
        <f t="shared" si="94"/>
        <v>-222720</v>
      </c>
      <c r="I2093" s="22">
        <f t="shared" si="96"/>
        <v>44.44444444444444</v>
      </c>
      <c r="J2093" s="144"/>
      <c r="K2093" s="144" t="s">
        <v>758</v>
      </c>
      <c r="L2093" s="144"/>
      <c r="M2093" s="2">
        <v>450</v>
      </c>
    </row>
    <row r="2094" spans="1:13" ht="12.75">
      <c r="A2094" s="11"/>
      <c r="B2094" s="419">
        <f>SUM(B2062:B2093)</f>
        <v>222720</v>
      </c>
      <c r="C2094" s="11"/>
      <c r="D2094" s="11"/>
      <c r="E2094" s="11" t="s">
        <v>25</v>
      </c>
      <c r="F2094" s="319"/>
      <c r="G2094" s="18"/>
      <c r="H2094" s="55">
        <v>0</v>
      </c>
      <c r="I2094" s="56">
        <f>+B2094/M2094</f>
        <v>494.93333333333334</v>
      </c>
      <c r="J2094" s="57"/>
      <c r="K2094" s="57"/>
      <c r="L2094" s="57"/>
      <c r="M2094" s="2">
        <v>450</v>
      </c>
    </row>
    <row r="2095" spans="2:13" ht="12.75">
      <c r="B2095" s="415"/>
      <c r="H2095" s="5">
        <f t="shared" si="94"/>
        <v>0</v>
      </c>
      <c r="I2095" s="22">
        <f>+B2095/M2095</f>
        <v>0</v>
      </c>
      <c r="M2095" s="2">
        <v>450</v>
      </c>
    </row>
    <row r="2096" spans="2:13" ht="12.75">
      <c r="B2096" s="415"/>
      <c r="H2096" s="5">
        <f t="shared" si="94"/>
        <v>0</v>
      </c>
      <c r="I2096" s="22">
        <f>+B2096/M2096</f>
        <v>0</v>
      </c>
      <c r="M2096" s="2">
        <v>450</v>
      </c>
    </row>
    <row r="2097" spans="2:13" ht="12.75">
      <c r="B2097" s="417">
        <v>500</v>
      </c>
      <c r="C2097" s="12" t="s">
        <v>1134</v>
      </c>
      <c r="D2097" s="12" t="s">
        <v>25</v>
      </c>
      <c r="E2097" s="12" t="s">
        <v>1135</v>
      </c>
      <c r="F2097" s="47" t="s">
        <v>1136</v>
      </c>
      <c r="G2097" s="29" t="s">
        <v>50</v>
      </c>
      <c r="H2097" s="5">
        <f t="shared" si="94"/>
        <v>-500</v>
      </c>
      <c r="I2097" s="22">
        <f aca="true" t="shared" si="97" ref="I2097:I2201">+B2097/M2097</f>
        <v>1.1111111111111112</v>
      </c>
      <c r="K2097" t="s">
        <v>939</v>
      </c>
      <c r="M2097" s="2">
        <v>450</v>
      </c>
    </row>
    <row r="2098" spans="2:13" ht="12.75">
      <c r="B2098" s="415">
        <v>1000</v>
      </c>
      <c r="C2098" s="12" t="s">
        <v>1134</v>
      </c>
      <c r="D2098" s="12" t="s">
        <v>25</v>
      </c>
      <c r="E2098" s="1" t="s">
        <v>1135</v>
      </c>
      <c r="F2098" s="47" t="s">
        <v>1137</v>
      </c>
      <c r="G2098" s="27" t="s">
        <v>32</v>
      </c>
      <c r="H2098" s="5">
        <f t="shared" si="94"/>
        <v>-1500</v>
      </c>
      <c r="I2098" s="22">
        <f t="shared" si="97"/>
        <v>2.2222222222222223</v>
      </c>
      <c r="K2098" t="s">
        <v>939</v>
      </c>
      <c r="M2098" s="2">
        <v>450</v>
      </c>
    </row>
    <row r="2099" spans="2:13" ht="12.75">
      <c r="B2099" s="415">
        <v>800</v>
      </c>
      <c r="C2099" s="1" t="s">
        <v>1134</v>
      </c>
      <c r="D2099" s="12" t="s">
        <v>25</v>
      </c>
      <c r="E2099" s="1" t="s">
        <v>1135</v>
      </c>
      <c r="F2099" s="47" t="s">
        <v>1138</v>
      </c>
      <c r="G2099" s="27" t="s">
        <v>34</v>
      </c>
      <c r="H2099" s="5">
        <f t="shared" si="94"/>
        <v>-2300</v>
      </c>
      <c r="I2099" s="22">
        <f t="shared" si="97"/>
        <v>1.7777777777777777</v>
      </c>
      <c r="K2099" t="s">
        <v>939</v>
      </c>
      <c r="M2099" s="2">
        <v>450</v>
      </c>
    </row>
    <row r="2100" spans="2:13" ht="12.75">
      <c r="B2100" s="415">
        <v>2000</v>
      </c>
      <c r="C2100" s="1" t="s">
        <v>1134</v>
      </c>
      <c r="D2100" s="12" t="s">
        <v>25</v>
      </c>
      <c r="E2100" s="1" t="s">
        <v>1135</v>
      </c>
      <c r="F2100" s="47" t="s">
        <v>1139</v>
      </c>
      <c r="G2100" s="27" t="s">
        <v>337</v>
      </c>
      <c r="H2100" s="5">
        <f t="shared" si="94"/>
        <v>-4300</v>
      </c>
      <c r="I2100" s="22">
        <f t="shared" si="97"/>
        <v>4.444444444444445</v>
      </c>
      <c r="K2100" t="s">
        <v>939</v>
      </c>
      <c r="M2100" s="2">
        <v>450</v>
      </c>
    </row>
    <row r="2101" spans="2:13" ht="12.75">
      <c r="B2101" s="415">
        <v>4000</v>
      </c>
      <c r="C2101" s="1" t="s">
        <v>1134</v>
      </c>
      <c r="D2101" s="12" t="s">
        <v>25</v>
      </c>
      <c r="E2101" s="1" t="s">
        <v>1135</v>
      </c>
      <c r="F2101" s="47" t="s">
        <v>1140</v>
      </c>
      <c r="G2101" s="27" t="s">
        <v>85</v>
      </c>
      <c r="H2101" s="5">
        <f t="shared" si="94"/>
        <v>-8300</v>
      </c>
      <c r="I2101" s="22">
        <f t="shared" si="97"/>
        <v>8.88888888888889</v>
      </c>
      <c r="K2101" t="s">
        <v>939</v>
      </c>
      <c r="M2101" s="2">
        <v>450</v>
      </c>
    </row>
    <row r="2102" spans="2:13" ht="12.75">
      <c r="B2102" s="415">
        <v>1200</v>
      </c>
      <c r="C2102" s="1" t="s">
        <v>1134</v>
      </c>
      <c r="D2102" s="12" t="s">
        <v>25</v>
      </c>
      <c r="E2102" s="1" t="s">
        <v>1135</v>
      </c>
      <c r="F2102" s="47" t="s">
        <v>1141</v>
      </c>
      <c r="G2102" s="27" t="s">
        <v>85</v>
      </c>
      <c r="H2102" s="5">
        <f t="shared" si="94"/>
        <v>-9500</v>
      </c>
      <c r="I2102" s="22">
        <f t="shared" si="97"/>
        <v>2.6666666666666665</v>
      </c>
      <c r="K2102" t="s">
        <v>939</v>
      </c>
      <c r="M2102" s="2">
        <v>450</v>
      </c>
    </row>
    <row r="2103" spans="2:13" ht="12.75">
      <c r="B2103" s="415">
        <v>2000</v>
      </c>
      <c r="C2103" s="1" t="s">
        <v>1134</v>
      </c>
      <c r="D2103" s="12" t="s">
        <v>25</v>
      </c>
      <c r="E2103" s="1" t="s">
        <v>1135</v>
      </c>
      <c r="F2103" s="47" t="s">
        <v>1142</v>
      </c>
      <c r="G2103" s="27" t="s">
        <v>85</v>
      </c>
      <c r="H2103" s="5">
        <f t="shared" si="94"/>
        <v>-11500</v>
      </c>
      <c r="I2103" s="22">
        <f t="shared" si="97"/>
        <v>4.444444444444445</v>
      </c>
      <c r="K2103" t="s">
        <v>939</v>
      </c>
      <c r="M2103" s="2">
        <v>450</v>
      </c>
    </row>
    <row r="2104" spans="2:13" ht="12.75">
      <c r="B2104" s="415">
        <v>1600</v>
      </c>
      <c r="C2104" s="1" t="s">
        <v>1134</v>
      </c>
      <c r="D2104" s="12" t="s">
        <v>25</v>
      </c>
      <c r="E2104" s="1" t="s">
        <v>1135</v>
      </c>
      <c r="F2104" s="47" t="s">
        <v>1143</v>
      </c>
      <c r="G2104" s="27" t="s">
        <v>115</v>
      </c>
      <c r="H2104" s="5">
        <f t="shared" si="94"/>
        <v>-13100</v>
      </c>
      <c r="I2104" s="22">
        <f t="shared" si="97"/>
        <v>3.5555555555555554</v>
      </c>
      <c r="K2104" t="s">
        <v>939</v>
      </c>
      <c r="M2104" s="2">
        <v>450</v>
      </c>
    </row>
    <row r="2105" spans="2:13" ht="12.75">
      <c r="B2105" s="415">
        <v>800</v>
      </c>
      <c r="C2105" s="1" t="s">
        <v>1134</v>
      </c>
      <c r="D2105" s="12" t="s">
        <v>25</v>
      </c>
      <c r="E2105" s="1" t="s">
        <v>1135</v>
      </c>
      <c r="F2105" s="47" t="s">
        <v>1144</v>
      </c>
      <c r="G2105" s="27" t="s">
        <v>115</v>
      </c>
      <c r="H2105" s="5">
        <f t="shared" si="94"/>
        <v>-13900</v>
      </c>
      <c r="I2105" s="22">
        <f t="shared" si="97"/>
        <v>1.7777777777777777</v>
      </c>
      <c r="K2105" t="s">
        <v>939</v>
      </c>
      <c r="M2105" s="2">
        <v>450</v>
      </c>
    </row>
    <row r="2106" spans="2:13" ht="12.75">
      <c r="B2106" s="415">
        <v>500</v>
      </c>
      <c r="C2106" s="1" t="s">
        <v>1134</v>
      </c>
      <c r="D2106" s="12" t="s">
        <v>25</v>
      </c>
      <c r="E2106" s="1" t="s">
        <v>1135</v>
      </c>
      <c r="F2106" s="47" t="s">
        <v>1145</v>
      </c>
      <c r="G2106" s="27" t="s">
        <v>117</v>
      </c>
      <c r="H2106" s="5">
        <f t="shared" si="94"/>
        <v>-14400</v>
      </c>
      <c r="I2106" s="22">
        <f t="shared" si="97"/>
        <v>1.1111111111111112</v>
      </c>
      <c r="K2106" t="s">
        <v>939</v>
      </c>
      <c r="M2106" s="2">
        <v>450</v>
      </c>
    </row>
    <row r="2107" spans="2:13" ht="12.75">
      <c r="B2107" s="415">
        <v>1600</v>
      </c>
      <c r="C2107" s="1" t="s">
        <v>1134</v>
      </c>
      <c r="D2107" s="12" t="s">
        <v>25</v>
      </c>
      <c r="E2107" s="1" t="s">
        <v>1135</v>
      </c>
      <c r="F2107" s="47" t="s">
        <v>1146</v>
      </c>
      <c r="G2107" s="27" t="s">
        <v>117</v>
      </c>
      <c r="H2107" s="5">
        <f t="shared" si="94"/>
        <v>-16000</v>
      </c>
      <c r="I2107" s="22">
        <f t="shared" si="97"/>
        <v>3.5555555555555554</v>
      </c>
      <c r="K2107" t="s">
        <v>939</v>
      </c>
      <c r="M2107" s="2">
        <v>450</v>
      </c>
    </row>
    <row r="2108" spans="2:13" ht="12.75">
      <c r="B2108" s="415">
        <v>500</v>
      </c>
      <c r="C2108" s="1" t="s">
        <v>1134</v>
      </c>
      <c r="D2108" s="12" t="s">
        <v>25</v>
      </c>
      <c r="E2108" s="1" t="s">
        <v>1135</v>
      </c>
      <c r="F2108" s="47" t="s">
        <v>1147</v>
      </c>
      <c r="G2108" s="27" t="s">
        <v>119</v>
      </c>
      <c r="H2108" s="5">
        <f t="shared" si="94"/>
        <v>-16500</v>
      </c>
      <c r="I2108" s="22">
        <f t="shared" si="97"/>
        <v>1.1111111111111112</v>
      </c>
      <c r="K2108" t="s">
        <v>939</v>
      </c>
      <c r="M2108" s="2">
        <v>450</v>
      </c>
    </row>
    <row r="2109" spans="2:13" ht="12.75">
      <c r="B2109" s="415">
        <v>1600</v>
      </c>
      <c r="C2109" s="1" t="s">
        <v>1134</v>
      </c>
      <c r="D2109" s="12" t="s">
        <v>25</v>
      </c>
      <c r="E2109" s="1" t="s">
        <v>1135</v>
      </c>
      <c r="F2109" s="47" t="s">
        <v>1148</v>
      </c>
      <c r="G2109" s="27" t="s">
        <v>119</v>
      </c>
      <c r="H2109" s="5">
        <f t="shared" si="94"/>
        <v>-18100</v>
      </c>
      <c r="I2109" s="22">
        <f t="shared" si="97"/>
        <v>3.5555555555555554</v>
      </c>
      <c r="K2109" t="s">
        <v>939</v>
      </c>
      <c r="M2109" s="2">
        <v>450</v>
      </c>
    </row>
    <row r="2110" spans="2:13" ht="12.75">
      <c r="B2110" s="415">
        <v>4000</v>
      </c>
      <c r="C2110" s="1" t="s">
        <v>1134</v>
      </c>
      <c r="D2110" s="12" t="s">
        <v>25</v>
      </c>
      <c r="E2110" s="1" t="s">
        <v>1135</v>
      </c>
      <c r="F2110" s="47" t="s">
        <v>1149</v>
      </c>
      <c r="G2110" s="27" t="s">
        <v>119</v>
      </c>
      <c r="H2110" s="5">
        <f t="shared" si="94"/>
        <v>-22100</v>
      </c>
      <c r="I2110" s="22">
        <f t="shared" si="97"/>
        <v>8.88888888888889</v>
      </c>
      <c r="K2110" t="s">
        <v>939</v>
      </c>
      <c r="M2110" s="2">
        <v>450</v>
      </c>
    </row>
    <row r="2111" spans="2:13" ht="12.75">
      <c r="B2111" s="415">
        <v>500</v>
      </c>
      <c r="C2111" s="1" t="s">
        <v>1134</v>
      </c>
      <c r="D2111" s="12" t="s">
        <v>25</v>
      </c>
      <c r="E2111" s="1" t="s">
        <v>1135</v>
      </c>
      <c r="F2111" s="47" t="s">
        <v>1150</v>
      </c>
      <c r="G2111" s="27" t="s">
        <v>121</v>
      </c>
      <c r="H2111" s="5">
        <f t="shared" si="94"/>
        <v>-22600</v>
      </c>
      <c r="I2111" s="22">
        <f t="shared" si="97"/>
        <v>1.1111111111111112</v>
      </c>
      <c r="K2111" t="s">
        <v>939</v>
      </c>
      <c r="M2111" s="2">
        <v>450</v>
      </c>
    </row>
    <row r="2112" spans="1:13" ht="12.75">
      <c r="A2112" s="68"/>
      <c r="B2112" s="417">
        <v>1600</v>
      </c>
      <c r="C2112" s="68" t="s">
        <v>1134</v>
      </c>
      <c r="D2112" s="68" t="s">
        <v>25</v>
      </c>
      <c r="E2112" s="68" t="s">
        <v>1135</v>
      </c>
      <c r="F2112" s="323" t="s">
        <v>1151</v>
      </c>
      <c r="G2112" s="66" t="s">
        <v>121</v>
      </c>
      <c r="H2112" s="5">
        <f t="shared" si="94"/>
        <v>-24200</v>
      </c>
      <c r="I2112" s="22">
        <f t="shared" si="97"/>
        <v>3.5555555555555554</v>
      </c>
      <c r="J2112" s="70"/>
      <c r="K2112" s="77" t="s">
        <v>939</v>
      </c>
      <c r="L2112" s="70"/>
      <c r="M2112" s="2">
        <v>450</v>
      </c>
    </row>
    <row r="2113" spans="2:13" ht="12.75">
      <c r="B2113" s="415">
        <v>1200</v>
      </c>
      <c r="C2113" s="1" t="s">
        <v>1134</v>
      </c>
      <c r="D2113" s="12" t="s">
        <v>25</v>
      </c>
      <c r="E2113" s="1" t="s">
        <v>1135</v>
      </c>
      <c r="F2113" s="47" t="s">
        <v>1152</v>
      </c>
      <c r="G2113" s="27" t="s">
        <v>123</v>
      </c>
      <c r="H2113" s="5">
        <f t="shared" si="94"/>
        <v>-25400</v>
      </c>
      <c r="I2113" s="22">
        <f t="shared" si="97"/>
        <v>2.6666666666666665</v>
      </c>
      <c r="K2113" t="s">
        <v>939</v>
      </c>
      <c r="M2113" s="2">
        <v>450</v>
      </c>
    </row>
    <row r="2114" spans="2:13" ht="12.75">
      <c r="B2114" s="415">
        <v>1600</v>
      </c>
      <c r="C2114" s="1" t="s">
        <v>1134</v>
      </c>
      <c r="D2114" s="12" t="s">
        <v>25</v>
      </c>
      <c r="E2114" s="1" t="s">
        <v>1135</v>
      </c>
      <c r="F2114" s="47" t="s">
        <v>981</v>
      </c>
      <c r="G2114" s="27" t="s">
        <v>181</v>
      </c>
      <c r="H2114" s="5">
        <f aca="true" t="shared" si="98" ref="H2114:H2147">H2113-B2114</f>
        <v>-27000</v>
      </c>
      <c r="I2114" s="22">
        <f t="shared" si="97"/>
        <v>3.5555555555555554</v>
      </c>
      <c r="K2114" t="s">
        <v>939</v>
      </c>
      <c r="M2114" s="2">
        <v>450</v>
      </c>
    </row>
    <row r="2115" spans="2:13" ht="12.75">
      <c r="B2115" s="415">
        <v>1000</v>
      </c>
      <c r="C2115" s="1" t="s">
        <v>1134</v>
      </c>
      <c r="D2115" s="12" t="s">
        <v>25</v>
      </c>
      <c r="E2115" s="1" t="s">
        <v>1135</v>
      </c>
      <c r="F2115" s="47" t="s">
        <v>1153</v>
      </c>
      <c r="G2115" s="27" t="s">
        <v>208</v>
      </c>
      <c r="H2115" s="5">
        <f t="shared" si="98"/>
        <v>-28000</v>
      </c>
      <c r="I2115" s="22">
        <f t="shared" si="97"/>
        <v>2.2222222222222223</v>
      </c>
      <c r="K2115" t="s">
        <v>939</v>
      </c>
      <c r="M2115" s="2">
        <v>450</v>
      </c>
    </row>
    <row r="2116" spans="2:13" ht="12.75">
      <c r="B2116" s="415">
        <v>1200</v>
      </c>
      <c r="C2116" s="1" t="s">
        <v>1134</v>
      </c>
      <c r="D2116" s="12" t="s">
        <v>25</v>
      </c>
      <c r="E2116" s="1" t="s">
        <v>1135</v>
      </c>
      <c r="F2116" s="47" t="s">
        <v>1154</v>
      </c>
      <c r="G2116" s="27" t="s">
        <v>208</v>
      </c>
      <c r="H2116" s="5">
        <f t="shared" si="98"/>
        <v>-29200</v>
      </c>
      <c r="I2116" s="22">
        <f t="shared" si="97"/>
        <v>2.6666666666666665</v>
      </c>
      <c r="K2116" t="s">
        <v>939</v>
      </c>
      <c r="M2116" s="2">
        <v>450</v>
      </c>
    </row>
    <row r="2117" spans="2:13" ht="12.75">
      <c r="B2117" s="415">
        <v>500</v>
      </c>
      <c r="C2117" s="1" t="s">
        <v>1134</v>
      </c>
      <c r="D2117" s="12" t="s">
        <v>25</v>
      </c>
      <c r="E2117" s="1" t="s">
        <v>1135</v>
      </c>
      <c r="F2117" s="47" t="s">
        <v>1155</v>
      </c>
      <c r="G2117" s="27" t="s">
        <v>208</v>
      </c>
      <c r="H2117" s="5">
        <f t="shared" si="98"/>
        <v>-29700</v>
      </c>
      <c r="I2117" s="22">
        <f t="shared" si="97"/>
        <v>1.1111111111111112</v>
      </c>
      <c r="K2117" t="s">
        <v>939</v>
      </c>
      <c r="M2117" s="2">
        <v>450</v>
      </c>
    </row>
    <row r="2118" spans="2:13" ht="12.75">
      <c r="B2118" s="415">
        <v>2500</v>
      </c>
      <c r="C2118" s="1" t="s">
        <v>1134</v>
      </c>
      <c r="D2118" s="12" t="s">
        <v>25</v>
      </c>
      <c r="E2118" s="1" t="s">
        <v>1135</v>
      </c>
      <c r="F2118" s="47" t="s">
        <v>1156</v>
      </c>
      <c r="G2118" s="27" t="s">
        <v>210</v>
      </c>
      <c r="H2118" s="5">
        <f t="shared" si="98"/>
        <v>-32200</v>
      </c>
      <c r="I2118" s="22">
        <f t="shared" si="97"/>
        <v>5.555555555555555</v>
      </c>
      <c r="K2118" t="s">
        <v>939</v>
      </c>
      <c r="M2118" s="2">
        <v>450</v>
      </c>
    </row>
    <row r="2119" spans="2:13" ht="12.75">
      <c r="B2119" s="415">
        <v>1600</v>
      </c>
      <c r="C2119" s="1" t="s">
        <v>1134</v>
      </c>
      <c r="D2119" s="12" t="s">
        <v>25</v>
      </c>
      <c r="E2119" s="1" t="s">
        <v>1135</v>
      </c>
      <c r="F2119" s="47" t="s">
        <v>1157</v>
      </c>
      <c r="G2119" s="27" t="s">
        <v>210</v>
      </c>
      <c r="H2119" s="5">
        <f t="shared" si="98"/>
        <v>-33800</v>
      </c>
      <c r="I2119" s="22">
        <f t="shared" si="97"/>
        <v>3.5555555555555554</v>
      </c>
      <c r="K2119" t="s">
        <v>939</v>
      </c>
      <c r="M2119" s="2">
        <v>450</v>
      </c>
    </row>
    <row r="2120" spans="2:13" ht="12.75">
      <c r="B2120" s="415">
        <v>1000</v>
      </c>
      <c r="C2120" s="1" t="s">
        <v>1134</v>
      </c>
      <c r="D2120" s="12" t="s">
        <v>25</v>
      </c>
      <c r="E2120" s="1" t="s">
        <v>1135</v>
      </c>
      <c r="F2120" s="47" t="s">
        <v>1158</v>
      </c>
      <c r="G2120" s="27" t="s">
        <v>210</v>
      </c>
      <c r="H2120" s="5">
        <f t="shared" si="98"/>
        <v>-34800</v>
      </c>
      <c r="I2120" s="22">
        <f t="shared" si="97"/>
        <v>2.2222222222222223</v>
      </c>
      <c r="K2120" t="s">
        <v>939</v>
      </c>
      <c r="M2120" s="2">
        <v>450</v>
      </c>
    </row>
    <row r="2121" spans="2:13" ht="12.75">
      <c r="B2121" s="415">
        <v>1000</v>
      </c>
      <c r="C2121" s="1" t="s">
        <v>1134</v>
      </c>
      <c r="D2121" s="12" t="s">
        <v>25</v>
      </c>
      <c r="E2121" s="1" t="s">
        <v>1135</v>
      </c>
      <c r="F2121" s="47" t="s">
        <v>1159</v>
      </c>
      <c r="G2121" s="27" t="s">
        <v>210</v>
      </c>
      <c r="H2121" s="5">
        <f t="shared" si="98"/>
        <v>-35800</v>
      </c>
      <c r="I2121" s="22">
        <f t="shared" si="97"/>
        <v>2.2222222222222223</v>
      </c>
      <c r="K2121" t="s">
        <v>939</v>
      </c>
      <c r="M2121" s="2">
        <v>450</v>
      </c>
    </row>
    <row r="2122" spans="2:13" ht="12.75">
      <c r="B2122" s="415">
        <v>500</v>
      </c>
      <c r="C2122" s="1" t="s">
        <v>1134</v>
      </c>
      <c r="D2122" s="12" t="s">
        <v>25</v>
      </c>
      <c r="E2122" s="1" t="s">
        <v>1135</v>
      </c>
      <c r="F2122" s="47" t="s">
        <v>1160</v>
      </c>
      <c r="G2122" s="27" t="s">
        <v>210</v>
      </c>
      <c r="H2122" s="5">
        <f t="shared" si="98"/>
        <v>-36300</v>
      </c>
      <c r="I2122" s="22">
        <f t="shared" si="97"/>
        <v>1.1111111111111112</v>
      </c>
      <c r="K2122" t="s">
        <v>939</v>
      </c>
      <c r="M2122" s="2">
        <v>450</v>
      </c>
    </row>
    <row r="2123" spans="2:13" ht="12.75">
      <c r="B2123" s="415">
        <v>500</v>
      </c>
      <c r="C2123" s="1" t="s">
        <v>1134</v>
      </c>
      <c r="D2123" s="12" t="s">
        <v>25</v>
      </c>
      <c r="E2123" s="1" t="s">
        <v>1135</v>
      </c>
      <c r="F2123" s="47" t="s">
        <v>1161</v>
      </c>
      <c r="G2123" s="27" t="s">
        <v>212</v>
      </c>
      <c r="H2123" s="5">
        <f t="shared" si="98"/>
        <v>-36800</v>
      </c>
      <c r="I2123" s="22">
        <f t="shared" si="97"/>
        <v>1.1111111111111112</v>
      </c>
      <c r="K2123" t="s">
        <v>939</v>
      </c>
      <c r="M2123" s="2">
        <v>450</v>
      </c>
    </row>
    <row r="2124" spans="2:13" ht="12.75">
      <c r="B2124" s="415">
        <v>500</v>
      </c>
      <c r="C2124" s="1" t="s">
        <v>1134</v>
      </c>
      <c r="D2124" s="12" t="s">
        <v>25</v>
      </c>
      <c r="E2124" s="1" t="s">
        <v>1135</v>
      </c>
      <c r="F2124" s="47" t="s">
        <v>1162</v>
      </c>
      <c r="G2124" s="27" t="s">
        <v>212</v>
      </c>
      <c r="H2124" s="5">
        <f t="shared" si="98"/>
        <v>-37300</v>
      </c>
      <c r="I2124" s="22">
        <f t="shared" si="97"/>
        <v>1.1111111111111112</v>
      </c>
      <c r="K2124" t="s">
        <v>939</v>
      </c>
      <c r="M2124" s="2">
        <v>450</v>
      </c>
    </row>
    <row r="2125" spans="2:13" ht="12.75">
      <c r="B2125" s="415">
        <v>1200</v>
      </c>
      <c r="C2125" s="1" t="s">
        <v>1134</v>
      </c>
      <c r="D2125" s="12" t="s">
        <v>25</v>
      </c>
      <c r="E2125" s="1" t="s">
        <v>1135</v>
      </c>
      <c r="F2125" s="47" t="s">
        <v>1163</v>
      </c>
      <c r="G2125" s="27" t="s">
        <v>214</v>
      </c>
      <c r="H2125" s="5">
        <f t="shared" si="98"/>
        <v>-38500</v>
      </c>
      <c r="I2125" s="22">
        <f t="shared" si="97"/>
        <v>2.6666666666666665</v>
      </c>
      <c r="K2125" t="s">
        <v>939</v>
      </c>
      <c r="M2125" s="2">
        <v>450</v>
      </c>
    </row>
    <row r="2126" spans="2:13" ht="12.75">
      <c r="B2126" s="415">
        <v>1000</v>
      </c>
      <c r="C2126" s="1" t="s">
        <v>1134</v>
      </c>
      <c r="D2126" s="12" t="s">
        <v>25</v>
      </c>
      <c r="E2126" s="1" t="s">
        <v>1135</v>
      </c>
      <c r="F2126" s="47" t="s">
        <v>1164</v>
      </c>
      <c r="G2126" s="27" t="s">
        <v>214</v>
      </c>
      <c r="H2126" s="5">
        <f t="shared" si="98"/>
        <v>-39500</v>
      </c>
      <c r="I2126" s="22">
        <f t="shared" si="97"/>
        <v>2.2222222222222223</v>
      </c>
      <c r="K2126" t="s">
        <v>939</v>
      </c>
      <c r="M2126" s="2">
        <v>450</v>
      </c>
    </row>
    <row r="2127" spans="2:13" ht="12.75">
      <c r="B2127" s="415">
        <v>1200</v>
      </c>
      <c r="C2127" s="1" t="s">
        <v>1134</v>
      </c>
      <c r="D2127" s="12" t="s">
        <v>25</v>
      </c>
      <c r="E2127" s="1" t="s">
        <v>1135</v>
      </c>
      <c r="F2127" s="47" t="s">
        <v>1165</v>
      </c>
      <c r="G2127" s="27" t="s">
        <v>214</v>
      </c>
      <c r="H2127" s="5">
        <f t="shared" si="98"/>
        <v>-40700</v>
      </c>
      <c r="I2127" s="22">
        <f t="shared" si="97"/>
        <v>2.6666666666666665</v>
      </c>
      <c r="K2127" t="s">
        <v>939</v>
      </c>
      <c r="M2127" s="2">
        <v>450</v>
      </c>
    </row>
    <row r="2128" spans="2:13" ht="12.75">
      <c r="B2128" s="415">
        <v>2000</v>
      </c>
      <c r="C2128" s="1" t="s">
        <v>1134</v>
      </c>
      <c r="D2128" s="12" t="s">
        <v>25</v>
      </c>
      <c r="E2128" s="1" t="s">
        <v>1135</v>
      </c>
      <c r="F2128" s="47" t="s">
        <v>1166</v>
      </c>
      <c r="G2128" s="27" t="s">
        <v>323</v>
      </c>
      <c r="H2128" s="5">
        <f t="shared" si="98"/>
        <v>-42700</v>
      </c>
      <c r="I2128" s="22">
        <f t="shared" si="97"/>
        <v>4.444444444444445</v>
      </c>
      <c r="K2128" t="s">
        <v>939</v>
      </c>
      <c r="M2128" s="2">
        <v>450</v>
      </c>
    </row>
    <row r="2129" spans="2:13" ht="12.75">
      <c r="B2129" s="415">
        <v>1600</v>
      </c>
      <c r="C2129" s="1" t="s">
        <v>1134</v>
      </c>
      <c r="D2129" s="12" t="s">
        <v>25</v>
      </c>
      <c r="E2129" s="1" t="s">
        <v>1135</v>
      </c>
      <c r="F2129" s="47" t="s">
        <v>1167</v>
      </c>
      <c r="G2129" s="27" t="s">
        <v>318</v>
      </c>
      <c r="H2129" s="5">
        <f t="shared" si="98"/>
        <v>-44300</v>
      </c>
      <c r="I2129" s="22">
        <f t="shared" si="97"/>
        <v>3.5555555555555554</v>
      </c>
      <c r="K2129" t="s">
        <v>939</v>
      </c>
      <c r="M2129" s="2">
        <v>450</v>
      </c>
    </row>
    <row r="2130" spans="2:13" ht="12.75">
      <c r="B2130" s="415">
        <v>800</v>
      </c>
      <c r="C2130" s="1" t="s">
        <v>1134</v>
      </c>
      <c r="D2130" s="12" t="s">
        <v>25</v>
      </c>
      <c r="E2130" s="1" t="s">
        <v>1135</v>
      </c>
      <c r="F2130" s="47" t="s">
        <v>1168</v>
      </c>
      <c r="G2130" s="27" t="s">
        <v>318</v>
      </c>
      <c r="H2130" s="5">
        <f t="shared" si="98"/>
        <v>-45100</v>
      </c>
      <c r="I2130" s="22">
        <f t="shared" si="97"/>
        <v>1.7777777777777777</v>
      </c>
      <c r="K2130" t="s">
        <v>939</v>
      </c>
      <c r="M2130" s="2">
        <v>450</v>
      </c>
    </row>
    <row r="2131" spans="2:13" ht="12.75">
      <c r="B2131" s="415">
        <v>3000</v>
      </c>
      <c r="C2131" s="1" t="s">
        <v>1134</v>
      </c>
      <c r="D2131" s="12" t="s">
        <v>25</v>
      </c>
      <c r="E2131" s="1" t="s">
        <v>1135</v>
      </c>
      <c r="F2131" s="47" t="s">
        <v>1169</v>
      </c>
      <c r="G2131" s="27" t="s">
        <v>318</v>
      </c>
      <c r="H2131" s="5">
        <f t="shared" si="98"/>
        <v>-48100</v>
      </c>
      <c r="I2131" s="22">
        <f t="shared" si="97"/>
        <v>6.666666666666667</v>
      </c>
      <c r="K2131" t="s">
        <v>939</v>
      </c>
      <c r="M2131" s="2">
        <v>450</v>
      </c>
    </row>
    <row r="2132" spans="2:13" ht="12.75">
      <c r="B2132" s="415">
        <v>4000</v>
      </c>
      <c r="C2132" s="1" t="s">
        <v>1134</v>
      </c>
      <c r="D2132" s="12" t="s">
        <v>25</v>
      </c>
      <c r="E2132" s="1" t="s">
        <v>1135</v>
      </c>
      <c r="F2132" s="47" t="s">
        <v>1170</v>
      </c>
      <c r="G2132" s="27" t="s">
        <v>318</v>
      </c>
      <c r="H2132" s="5">
        <f t="shared" si="98"/>
        <v>-52100</v>
      </c>
      <c r="I2132" s="22">
        <f t="shared" si="97"/>
        <v>8.88888888888889</v>
      </c>
      <c r="K2132" t="s">
        <v>939</v>
      </c>
      <c r="M2132" s="2">
        <v>450</v>
      </c>
    </row>
    <row r="2133" spans="2:13" ht="12.75">
      <c r="B2133" s="415">
        <v>800</v>
      </c>
      <c r="C2133" s="130" t="s">
        <v>1134</v>
      </c>
      <c r="D2133" s="12" t="s">
        <v>25</v>
      </c>
      <c r="E2133" s="1" t="s">
        <v>1135</v>
      </c>
      <c r="F2133" s="47" t="s">
        <v>1171</v>
      </c>
      <c r="G2133" s="27" t="s">
        <v>318</v>
      </c>
      <c r="H2133" s="5">
        <f t="shared" si="98"/>
        <v>-52900</v>
      </c>
      <c r="I2133" s="22">
        <f t="shared" si="97"/>
        <v>1.7777777777777777</v>
      </c>
      <c r="K2133" t="s">
        <v>939</v>
      </c>
      <c r="M2133" s="2">
        <v>450</v>
      </c>
    </row>
    <row r="2134" spans="1:13" s="57" customFormat="1" ht="12.75">
      <c r="A2134" s="1"/>
      <c r="B2134" s="415">
        <v>1200</v>
      </c>
      <c r="C2134" s="130" t="s">
        <v>1134</v>
      </c>
      <c r="D2134" s="12" t="s">
        <v>25</v>
      </c>
      <c r="E2134" s="1" t="s">
        <v>1135</v>
      </c>
      <c r="F2134" s="47" t="s">
        <v>1172</v>
      </c>
      <c r="G2134" s="27" t="s">
        <v>318</v>
      </c>
      <c r="H2134" s="5">
        <f t="shared" si="98"/>
        <v>-54100</v>
      </c>
      <c r="I2134" s="22">
        <f t="shared" si="97"/>
        <v>2.6666666666666665</v>
      </c>
      <c r="J2134"/>
      <c r="K2134" t="s">
        <v>939</v>
      </c>
      <c r="L2134"/>
      <c r="M2134" s="2">
        <v>450</v>
      </c>
    </row>
    <row r="2135" spans="2:13" ht="12.75">
      <c r="B2135" s="415">
        <v>2500</v>
      </c>
      <c r="C2135" s="1" t="s">
        <v>1134</v>
      </c>
      <c r="D2135" s="12" t="s">
        <v>25</v>
      </c>
      <c r="E2135" s="1" t="s">
        <v>1135</v>
      </c>
      <c r="F2135" s="47" t="s">
        <v>1173</v>
      </c>
      <c r="G2135" s="27" t="s">
        <v>320</v>
      </c>
      <c r="H2135" s="5">
        <f t="shared" si="98"/>
        <v>-56600</v>
      </c>
      <c r="I2135" s="22">
        <f t="shared" si="97"/>
        <v>5.555555555555555</v>
      </c>
      <c r="K2135" t="s">
        <v>939</v>
      </c>
      <c r="M2135" s="2">
        <v>450</v>
      </c>
    </row>
    <row r="2136" spans="1:13" ht="12.75">
      <c r="A2136" s="11"/>
      <c r="B2136" s="419">
        <f>SUM(B2097:B2135)</f>
        <v>56600</v>
      </c>
      <c r="C2136" s="11" t="s">
        <v>1134</v>
      </c>
      <c r="D2136" s="11"/>
      <c r="E2136" s="11"/>
      <c r="F2136" s="319"/>
      <c r="G2136" s="18"/>
      <c r="H2136" s="55">
        <v>0</v>
      </c>
      <c r="I2136" s="56">
        <f t="shared" si="97"/>
        <v>125.77777777777777</v>
      </c>
      <c r="J2136" s="57"/>
      <c r="K2136" s="57"/>
      <c r="L2136" s="57"/>
      <c r="M2136" s="2">
        <v>450</v>
      </c>
    </row>
    <row r="2137" spans="8:13" ht="12.75">
      <c r="H2137" s="5">
        <f t="shared" si="98"/>
        <v>0</v>
      </c>
      <c r="I2137" s="22">
        <f t="shared" si="97"/>
        <v>0</v>
      </c>
      <c r="M2137" s="2">
        <v>450</v>
      </c>
    </row>
    <row r="2138" spans="8:13" ht="12.75">
      <c r="H2138" s="5">
        <f t="shared" si="98"/>
        <v>0</v>
      </c>
      <c r="I2138" s="22">
        <f t="shared" si="97"/>
        <v>0</v>
      </c>
      <c r="M2138" s="2">
        <v>450</v>
      </c>
    </row>
    <row r="2139" spans="1:13" s="57" customFormat="1" ht="12.75">
      <c r="A2139" s="1"/>
      <c r="B2139" s="379">
        <v>53663</v>
      </c>
      <c r="C2139" s="1" t="s">
        <v>1174</v>
      </c>
      <c r="D2139" s="1" t="s">
        <v>25</v>
      </c>
      <c r="E2139" s="1" t="s">
        <v>1175</v>
      </c>
      <c r="F2139" s="72" t="s">
        <v>1176</v>
      </c>
      <c r="G2139" s="27" t="s">
        <v>85</v>
      </c>
      <c r="H2139" s="5">
        <f t="shared" si="98"/>
        <v>-53663</v>
      </c>
      <c r="I2139" s="22">
        <f t="shared" si="97"/>
        <v>119.25111111111111</v>
      </c>
      <c r="J2139"/>
      <c r="K2139" t="s">
        <v>1031</v>
      </c>
      <c r="L2139"/>
      <c r="M2139" s="2">
        <v>450</v>
      </c>
    </row>
    <row r="2140" spans="2:13" ht="12.75">
      <c r="B2140" s="379">
        <v>53663</v>
      </c>
      <c r="C2140" s="1" t="s">
        <v>1177</v>
      </c>
      <c r="D2140" s="1" t="s">
        <v>25</v>
      </c>
      <c r="E2140" s="1" t="s">
        <v>1175</v>
      </c>
      <c r="F2140" s="72" t="s">
        <v>1178</v>
      </c>
      <c r="G2140" s="27" t="s">
        <v>85</v>
      </c>
      <c r="H2140" s="5">
        <f t="shared" si="98"/>
        <v>-107326</v>
      </c>
      <c r="I2140" s="22">
        <f t="shared" si="97"/>
        <v>119.25111111111111</v>
      </c>
      <c r="K2140" t="s">
        <v>1031</v>
      </c>
      <c r="M2140" s="2">
        <v>450</v>
      </c>
    </row>
    <row r="2141" spans="1:13" ht="12.75">
      <c r="A2141" s="11"/>
      <c r="B2141" s="390">
        <f>SUM(B2139:B2140)</f>
        <v>107326</v>
      </c>
      <c r="C2141" s="11"/>
      <c r="D2141" s="11"/>
      <c r="E2141" s="11" t="s">
        <v>1175</v>
      </c>
      <c r="F2141" s="319"/>
      <c r="G2141" s="18"/>
      <c r="H2141" s="55">
        <v>0</v>
      </c>
      <c r="I2141" s="56">
        <f t="shared" si="97"/>
        <v>238.50222222222223</v>
      </c>
      <c r="J2141" s="57"/>
      <c r="K2141" s="57"/>
      <c r="L2141" s="57"/>
      <c r="M2141" s="2">
        <v>450</v>
      </c>
    </row>
    <row r="2142" spans="2:13" ht="12.75">
      <c r="B2142" s="379"/>
      <c r="H2142" s="5">
        <f t="shared" si="98"/>
        <v>0</v>
      </c>
      <c r="I2142" s="22">
        <f t="shared" si="97"/>
        <v>0</v>
      </c>
      <c r="M2142" s="2">
        <v>450</v>
      </c>
    </row>
    <row r="2143" spans="1:13" s="57" customFormat="1" ht="12.75">
      <c r="A2143" s="1"/>
      <c r="B2143" s="379"/>
      <c r="C2143" s="1"/>
      <c r="D2143" s="1"/>
      <c r="E2143" s="1"/>
      <c r="F2143" s="47"/>
      <c r="G2143" s="27"/>
      <c r="H2143" s="5">
        <f t="shared" si="98"/>
        <v>0</v>
      </c>
      <c r="I2143" s="22">
        <f t="shared" si="97"/>
        <v>0</v>
      </c>
      <c r="J2143"/>
      <c r="K2143"/>
      <c r="L2143"/>
      <c r="M2143" s="2">
        <v>450</v>
      </c>
    </row>
    <row r="2144" spans="2:13" ht="12.75">
      <c r="B2144" s="379">
        <v>111499</v>
      </c>
      <c r="C2144" s="1" t="s">
        <v>1179</v>
      </c>
      <c r="D2144" s="12" t="s">
        <v>25</v>
      </c>
      <c r="E2144" s="1" t="s">
        <v>25</v>
      </c>
      <c r="F2144" s="47" t="s">
        <v>1180</v>
      </c>
      <c r="G2144" s="27" t="s">
        <v>318</v>
      </c>
      <c r="H2144" s="5">
        <f t="shared" si="98"/>
        <v>-111499</v>
      </c>
      <c r="I2144" s="22">
        <f t="shared" si="97"/>
        <v>247.77555555555554</v>
      </c>
      <c r="K2144" t="s">
        <v>1031</v>
      </c>
      <c r="M2144" s="2">
        <v>450</v>
      </c>
    </row>
    <row r="2145" spans="1:13" ht="12.75">
      <c r="A2145" s="11"/>
      <c r="B2145" s="390">
        <f>SUM(B2144)</f>
        <v>111499</v>
      </c>
      <c r="C2145" s="11" t="s">
        <v>1181</v>
      </c>
      <c r="D2145" s="11"/>
      <c r="E2145" s="11" t="s">
        <v>1182</v>
      </c>
      <c r="F2145" s="319"/>
      <c r="G2145" s="18"/>
      <c r="H2145" s="55">
        <v>0</v>
      </c>
      <c r="I2145" s="56">
        <f t="shared" si="97"/>
        <v>247.77555555555554</v>
      </c>
      <c r="J2145" s="57"/>
      <c r="K2145" s="57"/>
      <c r="L2145" s="57"/>
      <c r="M2145" s="2">
        <v>450</v>
      </c>
    </row>
    <row r="2146" spans="2:13" ht="12.75">
      <c r="B2146" s="379"/>
      <c r="H2146" s="5">
        <f t="shared" si="98"/>
        <v>0</v>
      </c>
      <c r="I2146" s="22">
        <f t="shared" si="97"/>
        <v>0</v>
      </c>
      <c r="M2146" s="2">
        <v>450</v>
      </c>
    </row>
    <row r="2147" spans="2:13" ht="12.75">
      <c r="B2147" s="379"/>
      <c r="D2147" s="12"/>
      <c r="H2147" s="5">
        <f t="shared" si="98"/>
        <v>0</v>
      </c>
      <c r="I2147" s="22">
        <f t="shared" si="97"/>
        <v>0</v>
      </c>
      <c r="M2147" s="2">
        <v>450</v>
      </c>
    </row>
    <row r="2148" spans="1:13" ht="12.75">
      <c r="A2148" s="12"/>
      <c r="B2148" s="432">
        <v>12759</v>
      </c>
      <c r="C2148" s="12" t="s">
        <v>1183</v>
      </c>
      <c r="D2148" s="12" t="s">
        <v>25</v>
      </c>
      <c r="E2148" s="12" t="s">
        <v>1184</v>
      </c>
      <c r="F2148" s="326" t="s">
        <v>413</v>
      </c>
      <c r="G2148" s="66" t="s">
        <v>1185</v>
      </c>
      <c r="H2148" s="5">
        <f>H2147-B2148</f>
        <v>-12759</v>
      </c>
      <c r="I2148" s="22">
        <f t="shared" si="97"/>
        <v>28.35333333333333</v>
      </c>
      <c r="J2148" s="15"/>
      <c r="K2148" s="15"/>
      <c r="L2148" s="15"/>
      <c r="M2148" s="2">
        <v>450</v>
      </c>
    </row>
    <row r="2149" spans="1:13" s="15" customFormat="1" ht="12.75">
      <c r="A2149" s="12"/>
      <c r="B2149" s="432">
        <v>6559</v>
      </c>
      <c r="C2149" s="12" t="s">
        <v>1183</v>
      </c>
      <c r="D2149" s="12" t="s">
        <v>25</v>
      </c>
      <c r="E2149" s="12" t="s">
        <v>1186</v>
      </c>
      <c r="F2149" s="326" t="s">
        <v>413</v>
      </c>
      <c r="G2149" s="66" t="s">
        <v>1185</v>
      </c>
      <c r="H2149" s="5">
        <f>H2148-B2149</f>
        <v>-19318</v>
      </c>
      <c r="I2149" s="22">
        <f t="shared" si="97"/>
        <v>14.575555555555555</v>
      </c>
      <c r="M2149" s="2">
        <v>450</v>
      </c>
    </row>
    <row r="2150" spans="1:13" ht="12.75">
      <c r="A2150" s="11"/>
      <c r="B2150" s="433">
        <f>SUM(B2148:B2149)</f>
        <v>19318</v>
      </c>
      <c r="C2150" s="11" t="s">
        <v>1183</v>
      </c>
      <c r="D2150" s="11"/>
      <c r="E2150" s="11"/>
      <c r="F2150" s="328"/>
      <c r="G2150" s="18"/>
      <c r="H2150" s="55">
        <v>0</v>
      </c>
      <c r="I2150" s="56">
        <f t="shared" si="97"/>
        <v>42.92888888888889</v>
      </c>
      <c r="J2150" s="57"/>
      <c r="K2150" s="57"/>
      <c r="L2150" s="57"/>
      <c r="M2150" s="2">
        <v>450</v>
      </c>
    </row>
    <row r="2151" spans="2:13" ht="12.75">
      <c r="B2151" s="379"/>
      <c r="H2151" s="5">
        <f aca="true" t="shared" si="99" ref="H2151:H2156">H2150-B2151</f>
        <v>0</v>
      </c>
      <c r="I2151" s="65">
        <f t="shared" si="97"/>
        <v>0</v>
      </c>
      <c r="M2151" s="2">
        <v>450</v>
      </c>
    </row>
    <row r="2152" spans="2:13" ht="12.75">
      <c r="B2152" s="379"/>
      <c r="H2152" s="5">
        <f t="shared" si="99"/>
        <v>0</v>
      </c>
      <c r="I2152" s="22">
        <f t="shared" si="97"/>
        <v>0</v>
      </c>
      <c r="M2152" s="2">
        <v>450</v>
      </c>
    </row>
    <row r="2153" spans="2:14" ht="12.75">
      <c r="B2153" s="379">
        <v>200000</v>
      </c>
      <c r="C2153" s="1" t="s">
        <v>1187</v>
      </c>
      <c r="D2153" s="12" t="s">
        <v>25</v>
      </c>
      <c r="E2153" s="1" t="s">
        <v>1188</v>
      </c>
      <c r="F2153" s="47" t="s">
        <v>1189</v>
      </c>
      <c r="G2153" s="27" t="s">
        <v>79</v>
      </c>
      <c r="H2153" s="5">
        <f t="shared" si="99"/>
        <v>-200000</v>
      </c>
      <c r="I2153" s="22">
        <f t="shared" si="97"/>
        <v>444.44444444444446</v>
      </c>
      <c r="J2153" s="59"/>
      <c r="K2153" t="s">
        <v>1031</v>
      </c>
      <c r="L2153" s="59"/>
      <c r="M2153" s="2">
        <v>450</v>
      </c>
      <c r="N2153" s="73"/>
    </row>
    <row r="2154" spans="2:14" ht="12.75">
      <c r="B2154" s="379">
        <v>200000</v>
      </c>
      <c r="C2154" s="1" t="s">
        <v>1187</v>
      </c>
      <c r="D2154" s="12" t="s">
        <v>25</v>
      </c>
      <c r="E2154" s="1" t="s">
        <v>1188</v>
      </c>
      <c r="F2154" s="47" t="s">
        <v>1190</v>
      </c>
      <c r="G2154" s="27" t="s">
        <v>79</v>
      </c>
      <c r="H2154" s="5">
        <f t="shared" si="99"/>
        <v>-400000</v>
      </c>
      <c r="I2154" s="22">
        <f t="shared" si="97"/>
        <v>444.44444444444446</v>
      </c>
      <c r="J2154" s="59"/>
      <c r="K2154" t="s">
        <v>1031</v>
      </c>
      <c r="L2154" s="59"/>
      <c r="M2154" s="2">
        <v>450</v>
      </c>
      <c r="N2154" s="73"/>
    </row>
    <row r="2155" spans="1:13" s="57" customFormat="1" ht="12.75">
      <c r="A2155" s="1"/>
      <c r="B2155" s="379">
        <v>9345</v>
      </c>
      <c r="C2155" s="1" t="s">
        <v>1191</v>
      </c>
      <c r="D2155" s="12" t="s">
        <v>25</v>
      </c>
      <c r="E2155" s="1" t="s">
        <v>1188</v>
      </c>
      <c r="F2155" s="47" t="s">
        <v>1192</v>
      </c>
      <c r="G2155" s="27" t="s">
        <v>117</v>
      </c>
      <c r="H2155" s="5">
        <f t="shared" si="99"/>
        <v>-409345</v>
      </c>
      <c r="I2155" s="22">
        <f t="shared" si="97"/>
        <v>20.766666666666666</v>
      </c>
      <c r="J2155" s="59"/>
      <c r="K2155" t="s">
        <v>1031</v>
      </c>
      <c r="L2155" s="59"/>
      <c r="M2155" s="2">
        <v>450</v>
      </c>
    </row>
    <row r="2156" spans="2:13" ht="12.75">
      <c r="B2156" s="379">
        <v>39743</v>
      </c>
      <c r="C2156" s="1" t="s">
        <v>1193</v>
      </c>
      <c r="D2156" s="12" t="s">
        <v>25</v>
      </c>
      <c r="E2156" s="1" t="s">
        <v>1188</v>
      </c>
      <c r="F2156" s="47" t="s">
        <v>1194</v>
      </c>
      <c r="G2156" s="27" t="s">
        <v>32</v>
      </c>
      <c r="H2156" s="5">
        <f t="shared" si="99"/>
        <v>-449088</v>
      </c>
      <c r="I2156" s="22">
        <f t="shared" si="97"/>
        <v>88.31777777777778</v>
      </c>
      <c r="K2156" t="s">
        <v>1031</v>
      </c>
      <c r="M2156" s="2">
        <v>450</v>
      </c>
    </row>
    <row r="2157" spans="1:13" ht="12.75">
      <c r="A2157" s="11"/>
      <c r="B2157" s="390">
        <f>SUM(B2153:B2156)</f>
        <v>449088</v>
      </c>
      <c r="C2157" s="11"/>
      <c r="D2157" s="11"/>
      <c r="E2157" s="11" t="s">
        <v>1195</v>
      </c>
      <c r="F2157" s="319"/>
      <c r="G2157" s="18"/>
      <c r="H2157" s="55">
        <v>0</v>
      </c>
      <c r="I2157" s="56">
        <f t="shared" si="97"/>
        <v>997.9733333333334</v>
      </c>
      <c r="J2157" s="57"/>
      <c r="K2157" s="57"/>
      <c r="L2157" s="57"/>
      <c r="M2157" s="2">
        <v>450</v>
      </c>
    </row>
    <row r="2158" spans="2:13" ht="12.75">
      <c r="B2158" s="379"/>
      <c r="H2158" s="5">
        <f aca="true" t="shared" si="100" ref="H2158:H2176">H2157-B2158</f>
        <v>0</v>
      </c>
      <c r="I2158" s="22">
        <f t="shared" si="97"/>
        <v>0</v>
      </c>
      <c r="M2158" s="2">
        <v>450</v>
      </c>
    </row>
    <row r="2159" spans="2:13" ht="12.75">
      <c r="B2159" s="379"/>
      <c r="H2159" s="5">
        <f t="shared" si="100"/>
        <v>0</v>
      </c>
      <c r="I2159" s="22">
        <f t="shared" si="97"/>
        <v>0</v>
      </c>
      <c r="M2159" s="2">
        <v>450</v>
      </c>
    </row>
    <row r="2160" spans="1:13" s="57" customFormat="1" ht="12.75">
      <c r="A2160" s="11"/>
      <c r="B2160" s="390">
        <f>+B2177+B2186+B2197</f>
        <v>100000</v>
      </c>
      <c r="C2160" s="132" t="s">
        <v>1258</v>
      </c>
      <c r="D2160" s="11"/>
      <c r="E2160" s="132" t="s">
        <v>1259</v>
      </c>
      <c r="F2160" s="319"/>
      <c r="G2160" s="18"/>
      <c r="H2160" s="55">
        <f>H2159-B2160</f>
        <v>-100000</v>
      </c>
      <c r="I2160" s="56">
        <f>+B2160/M2160</f>
        <v>222.22222222222223</v>
      </c>
      <c r="M2160" s="2">
        <v>450</v>
      </c>
    </row>
    <row r="2161" spans="2:13" ht="12.75">
      <c r="B2161" s="379"/>
      <c r="H2161" s="5">
        <v>0</v>
      </c>
      <c r="I2161" s="22">
        <f>+B2161/M2161</f>
        <v>0</v>
      </c>
      <c r="M2161" s="2">
        <v>450</v>
      </c>
    </row>
    <row r="2162" spans="2:13" ht="12.75">
      <c r="B2162" s="379"/>
      <c r="H2162" s="5">
        <f>H2161-B2162</f>
        <v>0</v>
      </c>
      <c r="I2162" s="22">
        <f>+B2162/M2162</f>
        <v>0</v>
      </c>
      <c r="M2162" s="2">
        <v>450</v>
      </c>
    </row>
    <row r="2163" spans="2:13" ht="12.75">
      <c r="B2163" s="379">
        <v>3000</v>
      </c>
      <c r="C2163" s="1" t="s">
        <v>152</v>
      </c>
      <c r="D2163" s="12" t="s">
        <v>1081</v>
      </c>
      <c r="E2163" s="1" t="s">
        <v>38</v>
      </c>
      <c r="F2163" s="47" t="s">
        <v>1082</v>
      </c>
      <c r="G2163" s="27" t="s">
        <v>85</v>
      </c>
      <c r="H2163" s="5">
        <f>H2162-B2163</f>
        <v>-3000</v>
      </c>
      <c r="I2163" s="22">
        <f>+B2163/M2163</f>
        <v>6.666666666666667</v>
      </c>
      <c r="K2163" t="s">
        <v>939</v>
      </c>
      <c r="M2163" s="2">
        <v>450</v>
      </c>
    </row>
    <row r="2164" spans="2:13" ht="12.75">
      <c r="B2164" s="379">
        <v>3000</v>
      </c>
      <c r="C2164" s="1" t="s">
        <v>1083</v>
      </c>
      <c r="D2164" s="12" t="s">
        <v>1081</v>
      </c>
      <c r="E2164" s="1" t="s">
        <v>38</v>
      </c>
      <c r="F2164" s="47" t="s">
        <v>1084</v>
      </c>
      <c r="G2164" s="27" t="s">
        <v>85</v>
      </c>
      <c r="H2164" s="5">
        <f t="shared" si="100"/>
        <v>-6000</v>
      </c>
      <c r="I2164" s="22">
        <f t="shared" si="97"/>
        <v>6.666666666666667</v>
      </c>
      <c r="K2164" t="s">
        <v>939</v>
      </c>
      <c r="M2164" s="2">
        <v>450</v>
      </c>
    </row>
    <row r="2165" spans="2:13" ht="12.75">
      <c r="B2165" s="379">
        <v>5000</v>
      </c>
      <c r="C2165" s="1" t="s">
        <v>1085</v>
      </c>
      <c r="D2165" s="12" t="s">
        <v>1081</v>
      </c>
      <c r="E2165" s="1" t="s">
        <v>38</v>
      </c>
      <c r="F2165" s="47" t="s">
        <v>1084</v>
      </c>
      <c r="G2165" s="27" t="s">
        <v>85</v>
      </c>
      <c r="H2165" s="5">
        <f t="shared" si="100"/>
        <v>-11000</v>
      </c>
      <c r="I2165" s="22">
        <f t="shared" si="97"/>
        <v>11.11111111111111</v>
      </c>
      <c r="K2165" t="s">
        <v>939</v>
      </c>
      <c r="M2165" s="2">
        <v>450</v>
      </c>
    </row>
    <row r="2166" spans="1:13" s="57" customFormat="1" ht="12.75">
      <c r="A2166" s="1"/>
      <c r="B2166" s="379">
        <v>5000</v>
      </c>
      <c r="C2166" s="1" t="s">
        <v>1086</v>
      </c>
      <c r="D2166" s="12" t="s">
        <v>1081</v>
      </c>
      <c r="E2166" s="1" t="s">
        <v>38</v>
      </c>
      <c r="F2166" s="47" t="s">
        <v>1084</v>
      </c>
      <c r="G2166" s="27" t="s">
        <v>160</v>
      </c>
      <c r="H2166" s="5">
        <f t="shared" si="100"/>
        <v>-16000</v>
      </c>
      <c r="I2166" s="22">
        <f t="shared" si="97"/>
        <v>11.11111111111111</v>
      </c>
      <c r="J2166"/>
      <c r="K2166" t="s">
        <v>939</v>
      </c>
      <c r="L2166"/>
      <c r="M2166" s="2">
        <v>450</v>
      </c>
    </row>
    <row r="2167" spans="2:13" ht="12.75">
      <c r="B2167" s="379">
        <v>4000</v>
      </c>
      <c r="C2167" s="1" t="s">
        <v>1087</v>
      </c>
      <c r="D2167" s="12" t="s">
        <v>1081</v>
      </c>
      <c r="E2167" s="1" t="s">
        <v>38</v>
      </c>
      <c r="F2167" s="47" t="s">
        <v>1088</v>
      </c>
      <c r="G2167" s="27" t="s">
        <v>160</v>
      </c>
      <c r="H2167" s="5">
        <f t="shared" si="100"/>
        <v>-20000</v>
      </c>
      <c r="I2167" s="22">
        <f t="shared" si="97"/>
        <v>8.88888888888889</v>
      </c>
      <c r="K2167" t="s">
        <v>939</v>
      </c>
      <c r="M2167" s="2">
        <v>450</v>
      </c>
    </row>
    <row r="2168" spans="2:13" ht="12.75">
      <c r="B2168" s="379">
        <v>3000</v>
      </c>
      <c r="C2168" s="1" t="s">
        <v>576</v>
      </c>
      <c r="D2168" s="1" t="s">
        <v>19</v>
      </c>
      <c r="E2168" s="1" t="s">
        <v>38</v>
      </c>
      <c r="F2168" s="27" t="s">
        <v>577</v>
      </c>
      <c r="G2168" s="27" t="s">
        <v>85</v>
      </c>
      <c r="H2168" s="5">
        <f t="shared" si="100"/>
        <v>-23000</v>
      </c>
      <c r="I2168" s="22">
        <f t="shared" si="97"/>
        <v>6</v>
      </c>
      <c r="K2168" t="s">
        <v>578</v>
      </c>
      <c r="M2168" s="2">
        <v>500</v>
      </c>
    </row>
    <row r="2169" spans="2:13" ht="12.75">
      <c r="B2169" s="379">
        <v>3000</v>
      </c>
      <c r="C2169" s="1" t="s">
        <v>579</v>
      </c>
      <c r="D2169" s="1" t="s">
        <v>19</v>
      </c>
      <c r="E2169" s="1" t="s">
        <v>38</v>
      </c>
      <c r="F2169" s="27" t="s">
        <v>580</v>
      </c>
      <c r="G2169" s="27" t="s">
        <v>85</v>
      </c>
      <c r="H2169" s="5">
        <f t="shared" si="100"/>
        <v>-26000</v>
      </c>
      <c r="I2169" s="22">
        <f t="shared" si="97"/>
        <v>6</v>
      </c>
      <c r="K2169" t="s">
        <v>578</v>
      </c>
      <c r="M2169" s="2">
        <v>500</v>
      </c>
    </row>
    <row r="2170" spans="2:13" ht="12.75">
      <c r="B2170" s="379">
        <v>5000</v>
      </c>
      <c r="C2170" s="1" t="s">
        <v>581</v>
      </c>
      <c r="D2170" s="1" t="s">
        <v>19</v>
      </c>
      <c r="E2170" s="1" t="s">
        <v>38</v>
      </c>
      <c r="F2170" s="27" t="s">
        <v>580</v>
      </c>
      <c r="G2170" s="27" t="s">
        <v>85</v>
      </c>
      <c r="H2170" s="5">
        <f t="shared" si="100"/>
        <v>-31000</v>
      </c>
      <c r="I2170" s="22">
        <f t="shared" si="97"/>
        <v>10</v>
      </c>
      <c r="K2170" t="s">
        <v>578</v>
      </c>
      <c r="M2170" s="2">
        <v>500</v>
      </c>
    </row>
    <row r="2171" spans="1:14" s="15" customFormat="1" ht="12.75">
      <c r="A2171" s="12"/>
      <c r="B2171" s="379">
        <v>5000</v>
      </c>
      <c r="C2171" s="1" t="s">
        <v>582</v>
      </c>
      <c r="D2171" s="1" t="s">
        <v>19</v>
      </c>
      <c r="E2171" s="1" t="s">
        <v>38</v>
      </c>
      <c r="F2171" s="27" t="s">
        <v>580</v>
      </c>
      <c r="G2171" s="27" t="s">
        <v>160</v>
      </c>
      <c r="H2171" s="5">
        <f t="shared" si="100"/>
        <v>-36000</v>
      </c>
      <c r="I2171" s="22">
        <f t="shared" si="97"/>
        <v>10</v>
      </c>
      <c r="K2171" s="15" t="s">
        <v>578</v>
      </c>
      <c r="L2171" s="60"/>
      <c r="M2171" s="60">
        <v>500</v>
      </c>
      <c r="N2171" s="78"/>
    </row>
    <row r="2172" spans="2:14" ht="12.75">
      <c r="B2172" s="379">
        <v>4000</v>
      </c>
      <c r="C2172" s="1" t="s">
        <v>583</v>
      </c>
      <c r="D2172" s="1" t="s">
        <v>19</v>
      </c>
      <c r="E2172" s="1" t="s">
        <v>38</v>
      </c>
      <c r="F2172" s="27" t="s">
        <v>584</v>
      </c>
      <c r="G2172" s="27" t="s">
        <v>160</v>
      </c>
      <c r="H2172" s="5">
        <f t="shared" si="100"/>
        <v>-40000</v>
      </c>
      <c r="I2172" s="22">
        <f t="shared" si="97"/>
        <v>8</v>
      </c>
      <c r="K2172" t="s">
        <v>578</v>
      </c>
      <c r="L2172" s="59"/>
      <c r="M2172" s="59">
        <v>500</v>
      </c>
      <c r="N2172" s="73"/>
    </row>
    <row r="2173" spans="1:13" s="15" customFormat="1" ht="12.75">
      <c r="A2173" s="12"/>
      <c r="B2173" s="383">
        <v>3000</v>
      </c>
      <c r="C2173" s="12" t="s">
        <v>594</v>
      </c>
      <c r="D2173" s="12" t="s">
        <v>19</v>
      </c>
      <c r="E2173" s="12" t="s">
        <v>38</v>
      </c>
      <c r="F2173" s="30" t="s">
        <v>595</v>
      </c>
      <c r="G2173" s="29" t="s">
        <v>85</v>
      </c>
      <c r="H2173" s="5">
        <f t="shared" si="100"/>
        <v>-43000</v>
      </c>
      <c r="I2173" s="22">
        <f t="shared" si="97"/>
        <v>6</v>
      </c>
      <c r="K2173" s="15" t="s">
        <v>438</v>
      </c>
      <c r="M2173" s="31">
        <v>500</v>
      </c>
    </row>
    <row r="2174" spans="1:13" s="15" customFormat="1" ht="12.75">
      <c r="A2174" s="12"/>
      <c r="B2174" s="383">
        <v>5000</v>
      </c>
      <c r="C2174" s="12" t="s">
        <v>581</v>
      </c>
      <c r="D2174" s="12" t="s">
        <v>19</v>
      </c>
      <c r="E2174" s="12" t="s">
        <v>38</v>
      </c>
      <c r="F2174" s="29" t="s">
        <v>437</v>
      </c>
      <c r="G2174" s="29" t="s">
        <v>85</v>
      </c>
      <c r="H2174" s="5">
        <f t="shared" si="100"/>
        <v>-48000</v>
      </c>
      <c r="I2174" s="22">
        <f t="shared" si="97"/>
        <v>10</v>
      </c>
      <c r="K2174" s="15" t="s">
        <v>438</v>
      </c>
      <c r="M2174" s="31">
        <v>500</v>
      </c>
    </row>
    <row r="2175" spans="1:13" s="15" customFormat="1" ht="12.75">
      <c r="A2175" s="12"/>
      <c r="B2175" s="383">
        <v>5000</v>
      </c>
      <c r="C2175" s="12" t="s">
        <v>582</v>
      </c>
      <c r="D2175" s="12" t="s">
        <v>19</v>
      </c>
      <c r="E2175" s="12" t="s">
        <v>38</v>
      </c>
      <c r="F2175" s="29" t="s">
        <v>437</v>
      </c>
      <c r="G2175" s="29" t="s">
        <v>160</v>
      </c>
      <c r="H2175" s="5">
        <f t="shared" si="100"/>
        <v>-53000</v>
      </c>
      <c r="I2175" s="22">
        <f t="shared" si="97"/>
        <v>10</v>
      </c>
      <c r="K2175" s="15" t="s">
        <v>438</v>
      </c>
      <c r="M2175" s="31">
        <v>500</v>
      </c>
    </row>
    <row r="2176" spans="1:13" s="15" customFormat="1" ht="12.75">
      <c r="A2176" s="12"/>
      <c r="B2176" s="379">
        <v>4000</v>
      </c>
      <c r="C2176" s="1" t="s">
        <v>583</v>
      </c>
      <c r="D2176" s="1" t="s">
        <v>19</v>
      </c>
      <c r="E2176" s="1" t="s">
        <v>38</v>
      </c>
      <c r="F2176" s="27" t="s">
        <v>596</v>
      </c>
      <c r="G2176" s="27" t="s">
        <v>160</v>
      </c>
      <c r="H2176" s="5">
        <f t="shared" si="100"/>
        <v>-57000</v>
      </c>
      <c r="I2176" s="22">
        <f t="shared" si="97"/>
        <v>8</v>
      </c>
      <c r="K2176" s="15" t="s">
        <v>438</v>
      </c>
      <c r="M2176" s="31">
        <v>500</v>
      </c>
    </row>
    <row r="2177" spans="1:13" ht="12.75">
      <c r="A2177" s="11"/>
      <c r="B2177" s="390">
        <f>SUM(B2163:B2176)</f>
        <v>57000</v>
      </c>
      <c r="C2177" s="11" t="s">
        <v>1279</v>
      </c>
      <c r="D2177" s="11"/>
      <c r="E2177" s="11"/>
      <c r="F2177" s="319"/>
      <c r="G2177" s="18"/>
      <c r="H2177" s="55">
        <v>0</v>
      </c>
      <c r="I2177" s="56">
        <f t="shared" si="97"/>
        <v>126.66666666666667</v>
      </c>
      <c r="J2177" s="57"/>
      <c r="K2177" s="57"/>
      <c r="L2177" s="57"/>
      <c r="M2177" s="2">
        <v>450</v>
      </c>
    </row>
    <row r="2178" spans="1:13" s="15" customFormat="1" ht="12.75">
      <c r="A2178" s="12"/>
      <c r="B2178" s="383"/>
      <c r="C2178" s="12"/>
      <c r="D2178" s="12"/>
      <c r="E2178" s="12"/>
      <c r="F2178" s="72"/>
      <c r="G2178" s="29"/>
      <c r="H2178" s="5">
        <f aca="true" t="shared" si="101" ref="H2178:H2185">H2177-B2178</f>
        <v>0</v>
      </c>
      <c r="I2178" s="22">
        <f>+B2178/M2178</f>
        <v>0</v>
      </c>
      <c r="M2178" s="2">
        <v>450</v>
      </c>
    </row>
    <row r="2179" spans="2:13" ht="12.75">
      <c r="B2179" s="379"/>
      <c r="H2179" s="5">
        <f t="shared" si="101"/>
        <v>0</v>
      </c>
      <c r="I2179" s="22">
        <f>+B2179/M2179</f>
        <v>0</v>
      </c>
      <c r="M2179" s="2">
        <v>450</v>
      </c>
    </row>
    <row r="2180" spans="1:13" s="57" customFormat="1" ht="12.75">
      <c r="A2180" s="1"/>
      <c r="B2180" s="379">
        <v>5000</v>
      </c>
      <c r="C2180" s="1" t="s">
        <v>51</v>
      </c>
      <c r="D2180" s="12" t="s">
        <v>1081</v>
      </c>
      <c r="E2180" s="1" t="s">
        <v>38</v>
      </c>
      <c r="F2180" s="47" t="s">
        <v>1092</v>
      </c>
      <c r="G2180" s="27" t="s">
        <v>85</v>
      </c>
      <c r="H2180" s="5">
        <f t="shared" si="101"/>
        <v>-5000</v>
      </c>
      <c r="I2180" s="22">
        <f t="shared" si="97"/>
        <v>11.11111111111111</v>
      </c>
      <c r="J2180"/>
      <c r="K2180" t="s">
        <v>939</v>
      </c>
      <c r="L2180"/>
      <c r="M2180" s="2">
        <v>450</v>
      </c>
    </row>
    <row r="2181" spans="2:13" ht="12.75">
      <c r="B2181" s="379">
        <v>5000</v>
      </c>
      <c r="C2181" s="1" t="s">
        <v>51</v>
      </c>
      <c r="D2181" s="12" t="s">
        <v>1081</v>
      </c>
      <c r="E2181" s="1" t="s">
        <v>38</v>
      </c>
      <c r="F2181" s="47" t="s">
        <v>1092</v>
      </c>
      <c r="G2181" s="27" t="s">
        <v>87</v>
      </c>
      <c r="H2181" s="5">
        <f t="shared" si="101"/>
        <v>-10000</v>
      </c>
      <c r="I2181" s="22">
        <f t="shared" si="97"/>
        <v>11.11111111111111</v>
      </c>
      <c r="K2181" t="s">
        <v>939</v>
      </c>
      <c r="M2181" s="2">
        <v>450</v>
      </c>
    </row>
    <row r="2182" spans="1:13" s="64" customFormat="1" ht="12.75">
      <c r="A2182" s="12"/>
      <c r="B2182" s="383">
        <v>5000</v>
      </c>
      <c r="C2182" s="12" t="s">
        <v>51</v>
      </c>
      <c r="D2182" s="12" t="s">
        <v>1081</v>
      </c>
      <c r="E2182" s="12" t="s">
        <v>38</v>
      </c>
      <c r="F2182" s="72" t="s">
        <v>660</v>
      </c>
      <c r="G2182" s="29" t="s">
        <v>85</v>
      </c>
      <c r="H2182" s="28">
        <f t="shared" si="101"/>
        <v>-15000</v>
      </c>
      <c r="I2182" s="65">
        <f t="shared" si="97"/>
        <v>11.11111111111111</v>
      </c>
      <c r="J2182" s="15"/>
      <c r="K2182" s="15" t="s">
        <v>438</v>
      </c>
      <c r="L2182" s="15"/>
      <c r="M2182" s="31">
        <v>450</v>
      </c>
    </row>
    <row r="2183" spans="1:13" s="64" customFormat="1" ht="12.75">
      <c r="A2183" s="12"/>
      <c r="B2183" s="383">
        <v>5000</v>
      </c>
      <c r="C2183" s="12" t="s">
        <v>51</v>
      </c>
      <c r="D2183" s="12" t="s">
        <v>1081</v>
      </c>
      <c r="E2183" s="12" t="s">
        <v>38</v>
      </c>
      <c r="F2183" s="72" t="s">
        <v>660</v>
      </c>
      <c r="G2183" s="29" t="s">
        <v>87</v>
      </c>
      <c r="H2183" s="28">
        <f t="shared" si="101"/>
        <v>-20000</v>
      </c>
      <c r="I2183" s="65">
        <f t="shared" si="97"/>
        <v>11.11111111111111</v>
      </c>
      <c r="J2183" s="15"/>
      <c r="K2183" s="15" t="s">
        <v>438</v>
      </c>
      <c r="L2183" s="15"/>
      <c r="M2183" s="31">
        <v>450</v>
      </c>
    </row>
    <row r="2184" spans="1:14" s="110" customFormat="1" ht="12.75">
      <c r="A2184" s="12"/>
      <c r="B2184" s="383">
        <v>5000</v>
      </c>
      <c r="C2184" s="12" t="s">
        <v>51</v>
      </c>
      <c r="D2184" s="12" t="s">
        <v>1081</v>
      </c>
      <c r="E2184" s="12" t="s">
        <v>38</v>
      </c>
      <c r="F2184" s="72" t="s">
        <v>655</v>
      </c>
      <c r="G2184" s="29" t="s">
        <v>85</v>
      </c>
      <c r="H2184" s="28">
        <f t="shared" si="101"/>
        <v>-25000</v>
      </c>
      <c r="I2184" s="65">
        <f t="shared" si="97"/>
        <v>11.11111111111111</v>
      </c>
      <c r="J2184" s="15"/>
      <c r="K2184" s="15" t="s">
        <v>578</v>
      </c>
      <c r="L2184" s="15"/>
      <c r="M2184" s="31">
        <v>450</v>
      </c>
      <c r="N2184" s="122"/>
    </row>
    <row r="2185" spans="1:14" s="64" customFormat="1" ht="12.75">
      <c r="A2185" s="12"/>
      <c r="B2185" s="383">
        <v>5000</v>
      </c>
      <c r="C2185" s="12" t="s">
        <v>51</v>
      </c>
      <c r="D2185" s="12" t="s">
        <v>1081</v>
      </c>
      <c r="E2185" s="12" t="s">
        <v>38</v>
      </c>
      <c r="F2185" s="72" t="s">
        <v>655</v>
      </c>
      <c r="G2185" s="29" t="s">
        <v>87</v>
      </c>
      <c r="H2185" s="28">
        <f t="shared" si="101"/>
        <v>-30000</v>
      </c>
      <c r="I2185" s="65">
        <f t="shared" si="97"/>
        <v>11.11111111111111</v>
      </c>
      <c r="J2185" s="15"/>
      <c r="K2185" s="15" t="s">
        <v>578</v>
      </c>
      <c r="L2185" s="60"/>
      <c r="M2185" s="31">
        <v>450</v>
      </c>
      <c r="N2185" s="121"/>
    </row>
    <row r="2186" spans="1:13" ht="12.75">
      <c r="A2186" s="11"/>
      <c r="B2186" s="390">
        <f>SUM(B2180:B2185)</f>
        <v>30000</v>
      </c>
      <c r="C2186" s="11" t="s">
        <v>51</v>
      </c>
      <c r="D2186" s="11"/>
      <c r="E2186" s="11"/>
      <c r="F2186" s="319"/>
      <c r="G2186" s="18"/>
      <c r="H2186" s="55">
        <v>0</v>
      </c>
      <c r="I2186" s="56">
        <f t="shared" si="97"/>
        <v>66.66666666666667</v>
      </c>
      <c r="J2186" s="57"/>
      <c r="K2186" s="57"/>
      <c r="L2186" s="57"/>
      <c r="M2186" s="2">
        <v>450</v>
      </c>
    </row>
    <row r="2187" spans="2:13" ht="12.75">
      <c r="B2187" s="379"/>
      <c r="H2187" s="5">
        <f aca="true" t="shared" si="102" ref="H2187:H2196">H2186-B2187</f>
        <v>0</v>
      </c>
      <c r="I2187" s="22">
        <f t="shared" si="97"/>
        <v>0</v>
      </c>
      <c r="M2187" s="2">
        <v>450</v>
      </c>
    </row>
    <row r="2188" spans="2:13" ht="12.75">
      <c r="B2188" s="379"/>
      <c r="H2188" s="5">
        <f t="shared" si="102"/>
        <v>0</v>
      </c>
      <c r="I2188" s="22">
        <f t="shared" si="97"/>
        <v>0</v>
      </c>
      <c r="M2188" s="2">
        <v>450</v>
      </c>
    </row>
    <row r="2189" spans="2:13" ht="12.75">
      <c r="B2189" s="379">
        <v>1000</v>
      </c>
      <c r="C2189" s="1" t="s">
        <v>53</v>
      </c>
      <c r="D2189" s="12" t="s">
        <v>1081</v>
      </c>
      <c r="E2189" s="1" t="s">
        <v>38</v>
      </c>
      <c r="F2189" s="47" t="s">
        <v>1084</v>
      </c>
      <c r="G2189" s="27" t="s">
        <v>85</v>
      </c>
      <c r="H2189" s="5">
        <f t="shared" si="102"/>
        <v>-1000</v>
      </c>
      <c r="I2189" s="22">
        <f t="shared" si="97"/>
        <v>2.2222222222222223</v>
      </c>
      <c r="K2189" t="s">
        <v>939</v>
      </c>
      <c r="M2189" s="2">
        <v>450</v>
      </c>
    </row>
    <row r="2190" spans="1:13" s="57" customFormat="1" ht="12.75">
      <c r="A2190" s="1"/>
      <c r="B2190" s="379">
        <v>1000</v>
      </c>
      <c r="C2190" s="1" t="s">
        <v>53</v>
      </c>
      <c r="D2190" s="12" t="s">
        <v>1081</v>
      </c>
      <c r="E2190" s="1" t="s">
        <v>38</v>
      </c>
      <c r="F2190" s="47" t="s">
        <v>1084</v>
      </c>
      <c r="G2190" s="27" t="s">
        <v>87</v>
      </c>
      <c r="H2190" s="5">
        <f t="shared" si="102"/>
        <v>-2000</v>
      </c>
      <c r="I2190" s="22">
        <f t="shared" si="97"/>
        <v>2.2222222222222223</v>
      </c>
      <c r="J2190"/>
      <c r="K2190" t="s">
        <v>939</v>
      </c>
      <c r="L2190"/>
      <c r="M2190" s="2">
        <v>450</v>
      </c>
    </row>
    <row r="2191" spans="2:13" ht="12.75">
      <c r="B2191" s="379">
        <v>1000</v>
      </c>
      <c r="C2191" s="1" t="s">
        <v>53</v>
      </c>
      <c r="D2191" s="12" t="s">
        <v>1081</v>
      </c>
      <c r="E2191" s="1" t="s">
        <v>38</v>
      </c>
      <c r="F2191" s="47" t="s">
        <v>1084</v>
      </c>
      <c r="G2191" s="27" t="s">
        <v>160</v>
      </c>
      <c r="H2191" s="5">
        <f t="shared" si="102"/>
        <v>-3000</v>
      </c>
      <c r="I2191" s="22">
        <f t="shared" si="97"/>
        <v>2.2222222222222223</v>
      </c>
      <c r="K2191" t="s">
        <v>939</v>
      </c>
      <c r="M2191" s="2">
        <v>450</v>
      </c>
    </row>
    <row r="2192" spans="1:13" s="64" customFormat="1" ht="12.75">
      <c r="A2192" s="12"/>
      <c r="B2192" s="379">
        <v>2000</v>
      </c>
      <c r="C2192" s="1" t="s">
        <v>675</v>
      </c>
      <c r="D2192" s="12" t="s">
        <v>1081</v>
      </c>
      <c r="E2192" s="1" t="s">
        <v>38</v>
      </c>
      <c r="F2192" s="27" t="s">
        <v>580</v>
      </c>
      <c r="G2192" s="27" t="s">
        <v>85</v>
      </c>
      <c r="H2192" s="5">
        <f t="shared" si="102"/>
        <v>-5000</v>
      </c>
      <c r="I2192" s="22">
        <f t="shared" si="97"/>
        <v>4</v>
      </c>
      <c r="J2192"/>
      <c r="K2192" t="s">
        <v>578</v>
      </c>
      <c r="L2192" s="15"/>
      <c r="M2192" s="31">
        <v>500</v>
      </c>
    </row>
    <row r="2193" spans="1:13" s="64" customFormat="1" ht="12.75">
      <c r="A2193" s="1"/>
      <c r="B2193" s="379">
        <v>2000</v>
      </c>
      <c r="C2193" s="1" t="s">
        <v>675</v>
      </c>
      <c r="D2193" s="12" t="s">
        <v>1081</v>
      </c>
      <c r="E2193" s="1" t="s">
        <v>38</v>
      </c>
      <c r="F2193" s="27" t="s">
        <v>580</v>
      </c>
      <c r="G2193" s="27" t="s">
        <v>87</v>
      </c>
      <c r="H2193" s="5">
        <f t="shared" si="102"/>
        <v>-7000</v>
      </c>
      <c r="I2193" s="22">
        <f t="shared" si="97"/>
        <v>4</v>
      </c>
      <c r="J2193"/>
      <c r="K2193" t="s">
        <v>578</v>
      </c>
      <c r="L2193"/>
      <c r="M2193" s="2">
        <v>500</v>
      </c>
    </row>
    <row r="2194" spans="1:13" s="64" customFormat="1" ht="12.75">
      <c r="A2194" s="12"/>
      <c r="B2194" s="383">
        <v>2000</v>
      </c>
      <c r="C2194" s="12" t="s">
        <v>675</v>
      </c>
      <c r="D2194" s="12" t="s">
        <v>1081</v>
      </c>
      <c r="E2194" s="12" t="s">
        <v>38</v>
      </c>
      <c r="F2194" s="29" t="s">
        <v>437</v>
      </c>
      <c r="G2194" s="29" t="s">
        <v>85</v>
      </c>
      <c r="H2194" s="5">
        <f t="shared" si="102"/>
        <v>-9000</v>
      </c>
      <c r="I2194" s="22">
        <f t="shared" si="97"/>
        <v>4</v>
      </c>
      <c r="J2194" s="15"/>
      <c r="K2194" s="15" t="s">
        <v>438</v>
      </c>
      <c r="L2194" s="15"/>
      <c r="M2194" s="31">
        <v>500</v>
      </c>
    </row>
    <row r="2195" spans="1:13" s="64" customFormat="1" ht="12.75">
      <c r="A2195" s="12"/>
      <c r="B2195" s="383">
        <v>2000</v>
      </c>
      <c r="C2195" s="12" t="s">
        <v>675</v>
      </c>
      <c r="D2195" s="12" t="s">
        <v>1081</v>
      </c>
      <c r="E2195" s="12" t="s">
        <v>38</v>
      </c>
      <c r="F2195" s="29" t="s">
        <v>437</v>
      </c>
      <c r="G2195" s="29" t="s">
        <v>87</v>
      </c>
      <c r="H2195" s="5">
        <f t="shared" si="102"/>
        <v>-11000</v>
      </c>
      <c r="I2195" s="22">
        <f t="shared" si="97"/>
        <v>4</v>
      </c>
      <c r="J2195" s="15"/>
      <c r="K2195" s="15" t="s">
        <v>438</v>
      </c>
      <c r="L2195" s="15"/>
      <c r="M2195" s="31">
        <v>500</v>
      </c>
    </row>
    <row r="2196" spans="1:13" s="64" customFormat="1" ht="12.75">
      <c r="A2196" s="12"/>
      <c r="B2196" s="379">
        <v>2000</v>
      </c>
      <c r="C2196" s="1" t="s">
        <v>675</v>
      </c>
      <c r="D2196" s="12" t="s">
        <v>1081</v>
      </c>
      <c r="E2196" s="1" t="s">
        <v>38</v>
      </c>
      <c r="F2196" s="27" t="s">
        <v>437</v>
      </c>
      <c r="G2196" s="27" t="s">
        <v>160</v>
      </c>
      <c r="H2196" s="5">
        <f t="shared" si="102"/>
        <v>-13000</v>
      </c>
      <c r="I2196" s="22">
        <f t="shared" si="97"/>
        <v>4</v>
      </c>
      <c r="J2196" s="15"/>
      <c r="K2196" s="15" t="s">
        <v>438</v>
      </c>
      <c r="L2196" s="15"/>
      <c r="M2196" s="31">
        <v>500</v>
      </c>
    </row>
    <row r="2197" spans="1:13" ht="12.75">
      <c r="A2197" s="11"/>
      <c r="B2197" s="390">
        <f>SUM(B2189:B2196)</f>
        <v>13000</v>
      </c>
      <c r="C2197" s="11" t="s">
        <v>53</v>
      </c>
      <c r="D2197" s="11"/>
      <c r="E2197" s="11"/>
      <c r="F2197" s="319"/>
      <c r="G2197" s="18"/>
      <c r="H2197" s="55">
        <v>0</v>
      </c>
      <c r="I2197" s="56">
        <f t="shared" si="97"/>
        <v>28.88888888888889</v>
      </c>
      <c r="J2197" s="57"/>
      <c r="K2197" s="57"/>
      <c r="L2197" s="57"/>
      <c r="M2197" s="2">
        <v>450</v>
      </c>
    </row>
    <row r="2198" spans="8:13" ht="12.75">
      <c r="H2198" s="5">
        <f>H2197-I2199</f>
        <v>0</v>
      </c>
      <c r="I2198" s="22">
        <f t="shared" si="97"/>
        <v>0</v>
      </c>
      <c r="M2198" s="2">
        <v>450</v>
      </c>
    </row>
    <row r="2199" spans="8:13" ht="12.75">
      <c r="H2199" s="5">
        <f>H2198-I2200</f>
        <v>0</v>
      </c>
      <c r="I2199" s="22">
        <f>+B2199/M2199</f>
        <v>0</v>
      </c>
      <c r="M2199" s="2">
        <v>450</v>
      </c>
    </row>
    <row r="2200" spans="8:13" ht="12.75">
      <c r="H2200" s="5">
        <v>0</v>
      </c>
      <c r="I2200" s="22">
        <f>+B2200/M2200</f>
        <v>0</v>
      </c>
      <c r="M2200" s="2">
        <v>450</v>
      </c>
    </row>
    <row r="2201" spans="1:13" ht="12.75">
      <c r="A2201" s="12"/>
      <c r="B2201" s="424">
        <v>200000</v>
      </c>
      <c r="C2201" s="1" t="s">
        <v>1031</v>
      </c>
      <c r="D2201" s="1" t="s">
        <v>25</v>
      </c>
      <c r="F2201" s="323" t="s">
        <v>413</v>
      </c>
      <c r="G2201" s="66" t="s">
        <v>79</v>
      </c>
      <c r="H2201" s="125">
        <f>H2159-B2201</f>
        <v>-200000</v>
      </c>
      <c r="I2201" s="22">
        <f t="shared" si="97"/>
        <v>444.44444444444446</v>
      </c>
      <c r="M2201" s="2">
        <v>450</v>
      </c>
    </row>
    <row r="2202" spans="1:13" ht="12.75">
      <c r="A2202" s="12"/>
      <c r="B2202" s="424">
        <v>25900</v>
      </c>
      <c r="C2202" s="1" t="s">
        <v>1031</v>
      </c>
      <c r="D2202" s="1" t="s">
        <v>25</v>
      </c>
      <c r="E2202" s="1" t="s">
        <v>414</v>
      </c>
      <c r="F2202" s="323"/>
      <c r="G2202" s="66" t="s">
        <v>79</v>
      </c>
      <c r="H2202" s="125">
        <f>H2201-B2202</f>
        <v>-225900</v>
      </c>
      <c r="I2202" s="22">
        <f aca="true" t="shared" si="103" ref="I2202:I2211">+B2202/M2202</f>
        <v>57.55555555555556</v>
      </c>
      <c r="M2202" s="2">
        <v>450</v>
      </c>
    </row>
    <row r="2203" spans="1:13" s="15" customFormat="1" ht="12.75">
      <c r="A2203" s="12"/>
      <c r="B2203" s="424">
        <v>168000</v>
      </c>
      <c r="C2203" s="12" t="s">
        <v>1031</v>
      </c>
      <c r="D2203" s="12" t="s">
        <v>25</v>
      </c>
      <c r="E2203" s="12" t="s">
        <v>729</v>
      </c>
      <c r="F2203" s="354"/>
      <c r="G2203" s="66" t="s">
        <v>79</v>
      </c>
      <c r="H2203" s="125">
        <f>H2202-B2203</f>
        <v>-393900</v>
      </c>
      <c r="I2203" s="65">
        <f>+B2203/M2203</f>
        <v>373.3333333333333</v>
      </c>
      <c r="M2203" s="31">
        <v>450</v>
      </c>
    </row>
    <row r="2204" spans="1:13" s="15" customFormat="1" ht="12.75">
      <c r="A2204" s="12"/>
      <c r="B2204" s="424">
        <v>49000</v>
      </c>
      <c r="C2204" s="12" t="s">
        <v>1031</v>
      </c>
      <c r="D2204" s="12" t="s">
        <v>25</v>
      </c>
      <c r="E2204" s="12" t="s">
        <v>729</v>
      </c>
      <c r="F2204" s="354"/>
      <c r="G2204" s="66" t="s">
        <v>79</v>
      </c>
      <c r="H2204" s="125">
        <f>H2203-B2204</f>
        <v>-442900</v>
      </c>
      <c r="I2204" s="65">
        <f>+B2204/M2204</f>
        <v>108.88888888888889</v>
      </c>
      <c r="M2204" s="31">
        <v>450</v>
      </c>
    </row>
    <row r="2205" spans="1:13" s="15" customFormat="1" ht="12.75">
      <c r="A2205" s="12"/>
      <c r="B2205" s="424">
        <v>112000</v>
      </c>
      <c r="C2205" s="12" t="s">
        <v>1031</v>
      </c>
      <c r="D2205" s="12" t="s">
        <v>25</v>
      </c>
      <c r="E2205" s="12" t="s">
        <v>729</v>
      </c>
      <c r="F2205" s="354"/>
      <c r="G2205" s="66" t="s">
        <v>79</v>
      </c>
      <c r="H2205" s="125">
        <f>H2204-B2205</f>
        <v>-554900</v>
      </c>
      <c r="I2205" s="65">
        <f>+B2205/M2205</f>
        <v>248.88888888888889</v>
      </c>
      <c r="M2205" s="31">
        <v>450</v>
      </c>
    </row>
    <row r="2206" spans="1:13" ht="12.75">
      <c r="A2206" s="12"/>
      <c r="B2206" s="424">
        <v>140000</v>
      </c>
      <c r="C2206" s="1" t="s">
        <v>1052</v>
      </c>
      <c r="D2206" s="1" t="s">
        <v>25</v>
      </c>
      <c r="F2206" s="323" t="s">
        <v>413</v>
      </c>
      <c r="G2206" s="66" t="s">
        <v>79</v>
      </c>
      <c r="H2206" s="125">
        <f>H2201-B2206</f>
        <v>-340000</v>
      </c>
      <c r="I2206" s="22">
        <f t="shared" si="103"/>
        <v>311.1111111111111</v>
      </c>
      <c r="M2206" s="2">
        <v>450</v>
      </c>
    </row>
    <row r="2207" spans="1:13" ht="12.75">
      <c r="A2207" s="11"/>
      <c r="B2207" s="425">
        <f>SUM(B2201:B2206)</f>
        <v>694900</v>
      </c>
      <c r="C2207" s="11" t="s">
        <v>434</v>
      </c>
      <c r="D2207" s="11"/>
      <c r="E2207" s="11"/>
      <c r="F2207" s="328"/>
      <c r="G2207" s="18"/>
      <c r="H2207" s="145">
        <v>0</v>
      </c>
      <c r="I2207" s="56">
        <f t="shared" si="103"/>
        <v>1544.2222222222222</v>
      </c>
      <c r="J2207" s="57"/>
      <c r="K2207" s="57"/>
      <c r="L2207" s="57"/>
      <c r="M2207" s="2">
        <v>450</v>
      </c>
    </row>
    <row r="2208" spans="4:13" ht="12.75">
      <c r="D2208" s="12"/>
      <c r="H2208" s="5">
        <f>H2207-B2208</f>
        <v>0</v>
      </c>
      <c r="I2208" s="22">
        <f t="shared" si="103"/>
        <v>0</v>
      </c>
      <c r="M2208" s="2">
        <v>450</v>
      </c>
    </row>
    <row r="2209" spans="4:13" ht="12.75">
      <c r="D2209" s="12"/>
      <c r="H2209" s="5">
        <f>H2208-B2209</f>
        <v>0</v>
      </c>
      <c r="I2209" s="22">
        <f t="shared" si="103"/>
        <v>0</v>
      </c>
      <c r="M2209" s="2">
        <v>450</v>
      </c>
    </row>
    <row r="2210" spans="4:13" ht="12.75">
      <c r="D2210" s="12"/>
      <c r="H2210" s="5">
        <f>H2209-B2210</f>
        <v>0</v>
      </c>
      <c r="I2210" s="22">
        <f t="shared" si="103"/>
        <v>0</v>
      </c>
      <c r="M2210" s="2">
        <v>450</v>
      </c>
    </row>
    <row r="2211" spans="2:13" ht="12.75">
      <c r="B2211" s="32"/>
      <c r="D2211" s="12"/>
      <c r="H2211" s="5">
        <f>H2210-B2211</f>
        <v>0</v>
      </c>
      <c r="I2211" s="22">
        <f t="shared" si="103"/>
        <v>0</v>
      </c>
      <c r="M2211" s="2">
        <v>450</v>
      </c>
    </row>
    <row r="2212" spans="1:13" s="150" customFormat="1" ht="13.5" thickBot="1">
      <c r="A2212" s="41"/>
      <c r="B2212" s="39">
        <f>+B19</f>
        <v>11089524</v>
      </c>
      <c r="C2212" s="49" t="s">
        <v>1196</v>
      </c>
      <c r="D2212" s="41"/>
      <c r="E2212" s="38"/>
      <c r="F2212" s="395"/>
      <c r="G2212" s="43"/>
      <c r="H2212" s="146"/>
      <c r="I2212" s="147"/>
      <c r="J2212" s="149"/>
      <c r="K2212" s="46">
        <v>450</v>
      </c>
      <c r="L2212" s="46"/>
      <c r="M2212" s="2">
        <v>450</v>
      </c>
    </row>
    <row r="2213" spans="1:13" s="150" customFormat="1" ht="12.75">
      <c r="A2213" s="1"/>
      <c r="B2213" s="67"/>
      <c r="C2213" s="12"/>
      <c r="D2213" s="12"/>
      <c r="E2213" s="61"/>
      <c r="F2213" s="396"/>
      <c r="G2213" s="30"/>
      <c r="H2213" s="5"/>
      <c r="I2213" s="22"/>
      <c r="J2213" s="22"/>
      <c r="K2213" s="2">
        <v>450</v>
      </c>
      <c r="L2213"/>
      <c r="M2213" s="2">
        <v>450</v>
      </c>
    </row>
    <row r="2214" spans="1:13" s="150" customFormat="1" ht="12.75">
      <c r="A2214" s="12"/>
      <c r="B2214" s="151" t="s">
        <v>1197</v>
      </c>
      <c r="C2214" s="152" t="s">
        <v>1198</v>
      </c>
      <c r="D2214" s="152"/>
      <c r="E2214" s="152"/>
      <c r="F2214" s="397"/>
      <c r="G2214" s="153"/>
      <c r="H2214" s="154"/>
      <c r="I2214" s="155" t="s">
        <v>16</v>
      </c>
      <c r="J2214" s="156"/>
      <c r="K2214" s="2">
        <v>450</v>
      </c>
      <c r="L2214"/>
      <c r="M2214" s="2">
        <v>450</v>
      </c>
    </row>
    <row r="2215" spans="1:13" s="163" customFormat="1" ht="12.75">
      <c r="A2215" s="157"/>
      <c r="B2215" s="158">
        <v>0</v>
      </c>
      <c r="C2215" s="159" t="s">
        <v>1199</v>
      </c>
      <c r="D2215" s="159" t="s">
        <v>1200</v>
      </c>
      <c r="E2215" s="159" t="s">
        <v>1201</v>
      </c>
      <c r="F2215" s="398"/>
      <c r="G2215" s="160"/>
      <c r="H2215" s="154">
        <f aca="true" t="shared" si="104" ref="H2215:H2221">H2214-B2215</f>
        <v>0</v>
      </c>
      <c r="I2215" s="155">
        <f aca="true" t="shared" si="105" ref="I2215:I2222">+B2215/M2215</f>
        <v>0</v>
      </c>
      <c r="J2215" s="161"/>
      <c r="K2215" s="2">
        <v>450</v>
      </c>
      <c r="L2215" s="162"/>
      <c r="M2215" s="2">
        <v>450</v>
      </c>
    </row>
    <row r="2216" spans="1:13" s="57" customFormat="1" ht="12.75">
      <c r="A2216" s="164"/>
      <c r="B2216" s="165">
        <f>+B1902+B1358+B1333+B1280+B1250+B1131+B1081+B2136+B2094+B2059+B1998+B2207+B1674+B1476</f>
        <v>3385645</v>
      </c>
      <c r="C2216" s="166" t="s">
        <v>1202</v>
      </c>
      <c r="D2216" s="166" t="s">
        <v>1200</v>
      </c>
      <c r="E2216" s="166" t="s">
        <v>1201</v>
      </c>
      <c r="F2216" s="397"/>
      <c r="G2216" s="167"/>
      <c r="H2216" s="154">
        <f t="shared" si="104"/>
        <v>-3385645</v>
      </c>
      <c r="I2216" s="155">
        <f t="shared" si="105"/>
        <v>7523.655555555555</v>
      </c>
      <c r="J2216" s="156"/>
      <c r="K2216" s="2">
        <v>450</v>
      </c>
      <c r="L2216" s="168"/>
      <c r="M2216" s="2">
        <v>450</v>
      </c>
    </row>
    <row r="2217" spans="1:13" s="177" customFormat="1" ht="12.75">
      <c r="A2217" s="170"/>
      <c r="B2217" s="171">
        <f>+B1734-B1888+B1729+B1720+B1716+B1687+B1589+B1584+B1490+B1485+B1481</f>
        <v>3440953</v>
      </c>
      <c r="C2217" s="172" t="s">
        <v>1203</v>
      </c>
      <c r="D2217" s="172" t="s">
        <v>1200</v>
      </c>
      <c r="E2217" s="172" t="s">
        <v>1201</v>
      </c>
      <c r="F2217" s="399"/>
      <c r="G2217" s="173"/>
      <c r="H2217" s="154">
        <f>H2216-B2217</f>
        <v>-6826598</v>
      </c>
      <c r="I2217" s="174">
        <f t="shared" si="105"/>
        <v>7646.562222222222</v>
      </c>
      <c r="J2217" s="175"/>
      <c r="K2217" s="2">
        <v>450</v>
      </c>
      <c r="L2217" s="176"/>
      <c r="M2217" s="2">
        <v>450</v>
      </c>
    </row>
    <row r="2218" spans="1:13" s="184" customFormat="1" ht="12.75">
      <c r="A2218" s="178"/>
      <c r="B2218" s="179">
        <f>+B22-B712-B687-B682-B677+B967+B1369+B1373+B1378+B1391+B1888</f>
        <v>3252395</v>
      </c>
      <c r="C2218" s="180" t="s">
        <v>1204</v>
      </c>
      <c r="D2218" s="180" t="s">
        <v>1200</v>
      </c>
      <c r="E2218" s="180" t="s">
        <v>1201</v>
      </c>
      <c r="F2218" s="400"/>
      <c r="G2218" s="181"/>
      <c r="H2218" s="154">
        <f t="shared" si="104"/>
        <v>-10078993</v>
      </c>
      <c r="I2218" s="174">
        <f t="shared" si="105"/>
        <v>7227.544444444445</v>
      </c>
      <c r="J2218" s="182"/>
      <c r="K2218" s="2">
        <v>450</v>
      </c>
      <c r="L2218" s="183"/>
      <c r="M2218" s="2">
        <v>450</v>
      </c>
    </row>
    <row r="2219" spans="1:13" ht="12.75">
      <c r="A2219" s="185"/>
      <c r="B2219" s="186">
        <f>+B911+B677+B682+B687+B712</f>
        <v>223300</v>
      </c>
      <c r="C2219" s="187" t="s">
        <v>1205</v>
      </c>
      <c r="D2219" s="187" t="s">
        <v>1200</v>
      </c>
      <c r="E2219" s="187" t="s">
        <v>1201</v>
      </c>
      <c r="F2219" s="401"/>
      <c r="G2219" s="188"/>
      <c r="H2219" s="154">
        <f t="shared" si="104"/>
        <v>-10302293</v>
      </c>
      <c r="I2219" s="174">
        <f t="shared" si="105"/>
        <v>496.22222222222223</v>
      </c>
      <c r="J2219" s="189"/>
      <c r="K2219" s="2">
        <v>450</v>
      </c>
      <c r="L2219" s="150"/>
      <c r="M2219" s="2">
        <v>450</v>
      </c>
    </row>
    <row r="2220" spans="1:13" ht="12.75">
      <c r="A2220" s="185"/>
      <c r="B2220" s="190">
        <v>0</v>
      </c>
      <c r="C2220" s="191" t="s">
        <v>1206</v>
      </c>
      <c r="D2220" s="191" t="s">
        <v>1200</v>
      </c>
      <c r="E2220" s="191" t="s">
        <v>1201</v>
      </c>
      <c r="F2220" s="401"/>
      <c r="G2220" s="188"/>
      <c r="H2220" s="154">
        <f t="shared" si="104"/>
        <v>-10302293</v>
      </c>
      <c r="I2220" s="174">
        <f t="shared" si="105"/>
        <v>0</v>
      </c>
      <c r="J2220" s="189"/>
      <c r="K2220" s="2">
        <v>450</v>
      </c>
      <c r="L2220" s="150"/>
      <c r="M2220" s="2">
        <v>450</v>
      </c>
    </row>
    <row r="2221" spans="1:13" s="407" customFormat="1" ht="12.75">
      <c r="A2221" s="360"/>
      <c r="B2221" s="402">
        <f>+B2160+B2157+B2150+B2145+B2141</f>
        <v>787231</v>
      </c>
      <c r="C2221" s="403" t="s">
        <v>1262</v>
      </c>
      <c r="D2221" s="403" t="s">
        <v>1200</v>
      </c>
      <c r="E2221" s="403" t="s">
        <v>1201</v>
      </c>
      <c r="F2221" s="404"/>
      <c r="G2221" s="405"/>
      <c r="H2221" s="154">
        <f t="shared" si="104"/>
        <v>-11089524</v>
      </c>
      <c r="I2221" s="174">
        <f t="shared" si="105"/>
        <v>1749.4022222222222</v>
      </c>
      <c r="J2221" s="406"/>
      <c r="K2221" s="367">
        <v>450</v>
      </c>
      <c r="L2221" s="366"/>
      <c r="M2221" s="367">
        <v>450</v>
      </c>
    </row>
    <row r="2222" spans="1:13" ht="12.75">
      <c r="A2222" s="12"/>
      <c r="B2222" s="90">
        <f>SUM(B2215:B2221)</f>
        <v>11089524</v>
      </c>
      <c r="C2222" s="192" t="s">
        <v>1207</v>
      </c>
      <c r="D2222" s="193"/>
      <c r="E2222" s="193"/>
      <c r="F2222" s="397"/>
      <c r="G2222" s="194"/>
      <c r="H2222" s="169">
        <f>H2217-B2222</f>
        <v>-17916122</v>
      </c>
      <c r="I2222" s="155">
        <f t="shared" si="105"/>
        <v>24643.386666666665</v>
      </c>
      <c r="J2222" s="195"/>
      <c r="K2222" s="2">
        <v>450</v>
      </c>
      <c r="M2222" s="2">
        <v>450</v>
      </c>
    </row>
    <row r="2223" spans="1:13" ht="12.75">
      <c r="A2223" s="12"/>
      <c r="B2223" s="125"/>
      <c r="C2223" s="196"/>
      <c r="D2223" s="197"/>
      <c r="E2223" s="197"/>
      <c r="F2223" s="343"/>
      <c r="G2223" s="198"/>
      <c r="H2223" s="199"/>
      <c r="I2223" s="156"/>
      <c r="J2223" s="195"/>
      <c r="K2223" s="2"/>
      <c r="M2223" s="2"/>
    </row>
    <row r="2224" spans="1:13" s="163" customFormat="1" ht="12.75">
      <c r="A2224" s="157"/>
      <c r="B2224" s="200">
        <v>-919300</v>
      </c>
      <c r="C2224" s="157" t="s">
        <v>1208</v>
      </c>
      <c r="D2224" s="157" t="s">
        <v>1209</v>
      </c>
      <c r="E2224" s="157"/>
      <c r="F2224" s="344"/>
      <c r="G2224" s="201"/>
      <c r="H2224" s="202">
        <f>H2223-B2224</f>
        <v>919300</v>
      </c>
      <c r="I2224" s="203">
        <f>+B2224/M2224</f>
        <v>-1955.9574468085107</v>
      </c>
      <c r="J2224" s="204"/>
      <c r="K2224" s="205">
        <v>470</v>
      </c>
      <c r="M2224" s="205">
        <v>470</v>
      </c>
    </row>
    <row r="2225" spans="1:13" s="163" customFormat="1" ht="12.75">
      <c r="A2225" s="157"/>
      <c r="B2225" s="200">
        <v>919142</v>
      </c>
      <c r="C2225" s="157" t="s">
        <v>1208</v>
      </c>
      <c r="D2225" s="157" t="s">
        <v>1210</v>
      </c>
      <c r="E2225" s="157"/>
      <c r="F2225" s="344"/>
      <c r="G2225" s="201"/>
      <c r="H2225" s="202">
        <v>-2920625</v>
      </c>
      <c r="I2225" s="203">
        <v>6214.095744680851</v>
      </c>
      <c r="J2225" s="204"/>
      <c r="K2225" s="2">
        <v>465</v>
      </c>
      <c r="L2225"/>
      <c r="M2225" s="2">
        <v>465</v>
      </c>
    </row>
    <row r="2226" spans="1:13" s="163" customFormat="1" ht="12.75">
      <c r="A2226" s="157"/>
      <c r="B2226" s="200">
        <f>+B2215</f>
        <v>0</v>
      </c>
      <c r="C2226" s="157" t="s">
        <v>1208</v>
      </c>
      <c r="D2226" s="157" t="s">
        <v>1211</v>
      </c>
      <c r="E2226" s="157"/>
      <c r="F2226" s="344"/>
      <c r="G2226" s="201"/>
      <c r="H2226" s="202">
        <v>-2920625</v>
      </c>
      <c r="I2226" s="203">
        <v>6214.095744680851</v>
      </c>
      <c r="J2226" s="204"/>
      <c r="K2226" s="2">
        <v>460</v>
      </c>
      <c r="L2226"/>
      <c r="M2226" s="2">
        <v>460</v>
      </c>
    </row>
    <row r="2227" spans="1:13" s="163" customFormat="1" ht="12.75">
      <c r="A2227" s="206"/>
      <c r="B2227" s="207">
        <f>SUM(B2224:B2226)</f>
        <v>-158</v>
      </c>
      <c r="C2227" s="206" t="s">
        <v>1208</v>
      </c>
      <c r="D2227" s="206" t="s">
        <v>1212</v>
      </c>
      <c r="E2227" s="206"/>
      <c r="F2227" s="345"/>
      <c r="G2227" s="208"/>
      <c r="H2227" s="209">
        <f>H2224-B2227</f>
        <v>919458</v>
      </c>
      <c r="I2227" s="210">
        <f>+B2227/M2227</f>
        <v>-0.34347826086956523</v>
      </c>
      <c r="J2227" s="211"/>
      <c r="K2227" s="58">
        <v>460</v>
      </c>
      <c r="L2227" s="57"/>
      <c r="M2227" s="58">
        <v>460</v>
      </c>
    </row>
    <row r="2228" spans="2:13" ht="12.75">
      <c r="B2228" s="32"/>
      <c r="I2228" s="22"/>
      <c r="K2228" s="2"/>
      <c r="M2228" s="2"/>
    </row>
    <row r="2229" spans="1:13" s="15" customFormat="1" ht="12.75">
      <c r="A2229" s="170"/>
      <c r="B2229" s="32"/>
      <c r="C2229" s="212"/>
      <c r="D2229" s="212"/>
      <c r="E2229" s="170"/>
      <c r="F2229" s="326"/>
      <c r="G2229" s="213"/>
      <c r="H2229" s="214"/>
      <c r="I2229" s="215"/>
      <c r="J2229" s="216"/>
      <c r="K2229" s="217"/>
      <c r="L2229" s="176"/>
      <c r="M2229" s="217"/>
    </row>
    <row r="2230" spans="1:13" s="15" customFormat="1" ht="12.75">
      <c r="A2230" s="12"/>
      <c r="B2230" s="218">
        <v>2920625</v>
      </c>
      <c r="C2230" s="219" t="s">
        <v>1213</v>
      </c>
      <c r="D2230" s="219" t="s">
        <v>1214</v>
      </c>
      <c r="E2230" s="220"/>
      <c r="F2230" s="326"/>
      <c r="G2230" s="221"/>
      <c r="H2230" s="222">
        <f>H2229-B2230</f>
        <v>-2920625</v>
      </c>
      <c r="I2230" s="223">
        <f aca="true" t="shared" si="106" ref="I2230:I2235">+B2230/M2230</f>
        <v>6214.095744680851</v>
      </c>
      <c r="J2230" s="65"/>
      <c r="K2230" s="31">
        <v>470</v>
      </c>
      <c r="M2230" s="31">
        <v>470</v>
      </c>
    </row>
    <row r="2231" spans="1:13" s="15" customFormat="1" ht="12.75">
      <c r="A2231" s="12"/>
      <c r="B2231" s="218">
        <v>2975960</v>
      </c>
      <c r="C2231" s="219" t="s">
        <v>1213</v>
      </c>
      <c r="D2231" s="219" t="s">
        <v>1210</v>
      </c>
      <c r="E2231" s="220"/>
      <c r="F2231" s="326"/>
      <c r="G2231" s="221"/>
      <c r="H2231" s="222">
        <f>H2230-B2231</f>
        <v>-5896585</v>
      </c>
      <c r="I2231" s="223">
        <f t="shared" si="106"/>
        <v>6399.913978494624</v>
      </c>
      <c r="J2231" s="65"/>
      <c r="K2231" s="2">
        <v>465</v>
      </c>
      <c r="L2231"/>
      <c r="M2231" s="2">
        <v>465</v>
      </c>
    </row>
    <row r="2232" spans="1:13" s="15" customFormat="1" ht="12.75">
      <c r="A2232" s="12"/>
      <c r="B2232" s="218">
        <v>2225825</v>
      </c>
      <c r="C2232" s="219" t="s">
        <v>1213</v>
      </c>
      <c r="D2232" s="219" t="s">
        <v>1211</v>
      </c>
      <c r="E2232" s="220"/>
      <c r="F2232" s="326"/>
      <c r="G2232" s="221"/>
      <c r="H2232" s="222">
        <f>H2231-B2232</f>
        <v>-8122410</v>
      </c>
      <c r="I2232" s="223">
        <f t="shared" si="106"/>
        <v>4838.75</v>
      </c>
      <c r="J2232" s="65"/>
      <c r="K2232" s="2">
        <v>460</v>
      </c>
      <c r="L2232"/>
      <c r="M2232" s="2">
        <v>460</v>
      </c>
    </row>
    <row r="2233" spans="1:13" s="15" customFormat="1" ht="12.75">
      <c r="A2233" s="12"/>
      <c r="B2233" s="218">
        <v>-27914332</v>
      </c>
      <c r="C2233" s="219" t="s">
        <v>1213</v>
      </c>
      <c r="D2233" s="219" t="s">
        <v>1220</v>
      </c>
      <c r="E2233" s="220"/>
      <c r="F2233" s="326"/>
      <c r="G2233" s="221"/>
      <c r="H2233" s="222">
        <f>H2232-B2233</f>
        <v>19791922</v>
      </c>
      <c r="I2233" s="223">
        <f t="shared" si="106"/>
        <v>-62031.84888888889</v>
      </c>
      <c r="J2233" s="65"/>
      <c r="K2233" s="31">
        <v>450</v>
      </c>
      <c r="L2233"/>
      <c r="M2233" s="31">
        <v>450</v>
      </c>
    </row>
    <row r="2234" spans="1:13" s="15" customFormat="1" ht="12.75">
      <c r="A2234" s="12"/>
      <c r="B2234" s="218">
        <f>+B2216</f>
        <v>3385645</v>
      </c>
      <c r="C2234" s="219" t="s">
        <v>1213</v>
      </c>
      <c r="D2234" s="219" t="s">
        <v>1215</v>
      </c>
      <c r="E2234" s="220"/>
      <c r="F2234" s="326"/>
      <c r="G2234" s="221"/>
      <c r="H2234" s="222">
        <f>H2233-B2234</f>
        <v>16406277</v>
      </c>
      <c r="I2234" s="223">
        <f t="shared" si="106"/>
        <v>7523.655555555555</v>
      </c>
      <c r="J2234" s="65"/>
      <c r="K2234" s="31">
        <v>450</v>
      </c>
      <c r="L2234"/>
      <c r="M2234" s="31">
        <v>450</v>
      </c>
    </row>
    <row r="2235" spans="1:13" s="15" customFormat="1" ht="12.75">
      <c r="A2235" s="11"/>
      <c r="B2235" s="224">
        <f>SUM(B2230:B2234)</f>
        <v>-16406277</v>
      </c>
      <c r="C2235" s="225" t="s">
        <v>1213</v>
      </c>
      <c r="D2235" s="225" t="s">
        <v>1216</v>
      </c>
      <c r="E2235" s="226"/>
      <c r="F2235" s="328"/>
      <c r="G2235" s="227"/>
      <c r="H2235" s="228">
        <f>H2230-B2235</f>
        <v>13485652</v>
      </c>
      <c r="I2235" s="56">
        <f t="shared" si="106"/>
        <v>-36458.39333333333</v>
      </c>
      <c r="J2235" s="229"/>
      <c r="K2235" s="58">
        <v>450</v>
      </c>
      <c r="L2235" s="57"/>
      <c r="M2235" s="58">
        <v>450</v>
      </c>
    </row>
    <row r="2236" spans="1:13" s="15" customFormat="1" ht="12.75">
      <c r="A2236" s="12"/>
      <c r="B2236" s="67"/>
      <c r="C2236" s="230"/>
      <c r="D2236" s="230"/>
      <c r="E2236" s="230"/>
      <c r="F2236" s="326"/>
      <c r="G2236" s="231"/>
      <c r="H2236" s="28"/>
      <c r="I2236" s="65"/>
      <c r="J2236" s="65"/>
      <c r="K2236" s="31"/>
      <c r="M2236" s="31"/>
    </row>
    <row r="2237" spans="2:6" ht="12.75">
      <c r="B2237" s="32"/>
      <c r="F2237" s="323"/>
    </row>
    <row r="2238" spans="1:13" s="15" customFormat="1" ht="12.75">
      <c r="A2238" s="232"/>
      <c r="B2238" s="233"/>
      <c r="C2238" s="232"/>
      <c r="D2238" s="232"/>
      <c r="E2238" s="232"/>
      <c r="F2238" s="346"/>
      <c r="G2238" s="234"/>
      <c r="H2238" s="235"/>
      <c r="I2238" s="236"/>
      <c r="J2238" s="237"/>
      <c r="K2238" s="31"/>
      <c r="M2238" s="31"/>
    </row>
    <row r="2239" spans="1:13" s="245" customFormat="1" ht="12.75">
      <c r="A2239" s="238"/>
      <c r="B2239" s="239">
        <v>-24453800</v>
      </c>
      <c r="C2239" s="240" t="s">
        <v>1203</v>
      </c>
      <c r="D2239" s="238" t="s">
        <v>1217</v>
      </c>
      <c r="E2239" s="238"/>
      <c r="F2239" s="347"/>
      <c r="G2239" s="241"/>
      <c r="H2239" s="92">
        <f aca="true" t="shared" si="107" ref="H2239:H2246">H2238-B2239</f>
        <v>24453800</v>
      </c>
      <c r="I2239" s="242">
        <f aca="true" t="shared" si="108" ref="I2239:I2246">+B2239/M2239</f>
        <v>-48423.36633663366</v>
      </c>
      <c r="J2239" s="243"/>
      <c r="K2239" s="243">
        <v>505</v>
      </c>
      <c r="L2239" s="243"/>
      <c r="M2239" s="244">
        <v>505</v>
      </c>
    </row>
    <row r="2240" spans="1:13" s="245" customFormat="1" ht="12.75">
      <c r="A2240" s="238"/>
      <c r="B2240" s="239">
        <v>2162305</v>
      </c>
      <c r="C2240" s="240" t="s">
        <v>1203</v>
      </c>
      <c r="D2240" s="238" t="s">
        <v>1218</v>
      </c>
      <c r="E2240" s="238"/>
      <c r="F2240" s="347"/>
      <c r="G2240" s="241"/>
      <c r="H2240" s="92">
        <f t="shared" si="107"/>
        <v>22291495</v>
      </c>
      <c r="I2240" s="242">
        <f t="shared" si="108"/>
        <v>4412.867346938776</v>
      </c>
      <c r="J2240" s="243"/>
      <c r="K2240" s="243">
        <v>490</v>
      </c>
      <c r="L2240" s="243"/>
      <c r="M2240" s="244">
        <v>490</v>
      </c>
    </row>
    <row r="2241" spans="1:13" s="245" customFormat="1" ht="12.75">
      <c r="A2241" s="238"/>
      <c r="B2241" s="239">
        <v>1077240</v>
      </c>
      <c r="C2241" s="240" t="s">
        <v>1203</v>
      </c>
      <c r="D2241" s="238" t="s">
        <v>1219</v>
      </c>
      <c r="E2241" s="238"/>
      <c r="F2241" s="347"/>
      <c r="G2241" s="241"/>
      <c r="H2241" s="92">
        <f t="shared" si="107"/>
        <v>21214255</v>
      </c>
      <c r="I2241" s="242">
        <f t="shared" si="108"/>
        <v>2267.8736842105263</v>
      </c>
      <c r="J2241" s="243"/>
      <c r="K2241" s="243">
        <v>475</v>
      </c>
      <c r="L2241" s="243"/>
      <c r="M2241" s="244">
        <v>475</v>
      </c>
    </row>
    <row r="2242" spans="1:13" s="245" customFormat="1" ht="12.75">
      <c r="A2242" s="238"/>
      <c r="B2242" s="239">
        <v>2382135</v>
      </c>
      <c r="C2242" s="240" t="s">
        <v>1203</v>
      </c>
      <c r="D2242" s="238" t="s">
        <v>1214</v>
      </c>
      <c r="E2242" s="238"/>
      <c r="F2242" s="347"/>
      <c r="G2242" s="241"/>
      <c r="H2242" s="92">
        <f t="shared" si="107"/>
        <v>18832120</v>
      </c>
      <c r="I2242" s="242">
        <f t="shared" si="108"/>
        <v>5068.372340425532</v>
      </c>
      <c r="J2242" s="243"/>
      <c r="K2242" s="243">
        <v>470</v>
      </c>
      <c r="L2242" s="243"/>
      <c r="M2242" s="244">
        <v>470</v>
      </c>
    </row>
    <row r="2243" spans="1:13" s="245" customFormat="1" ht="12.75">
      <c r="A2243" s="238"/>
      <c r="B2243" s="239">
        <v>2634195</v>
      </c>
      <c r="C2243" s="240" t="s">
        <v>1203</v>
      </c>
      <c r="D2243" s="238" t="s">
        <v>1210</v>
      </c>
      <c r="E2243" s="238"/>
      <c r="F2243" s="347"/>
      <c r="G2243" s="241"/>
      <c r="H2243" s="92">
        <f t="shared" si="107"/>
        <v>16197925</v>
      </c>
      <c r="I2243" s="242">
        <f t="shared" si="108"/>
        <v>5664.935483870968</v>
      </c>
      <c r="J2243" s="243"/>
      <c r="K2243" s="2">
        <v>465</v>
      </c>
      <c r="L2243"/>
      <c r="M2243" s="2">
        <v>465</v>
      </c>
    </row>
    <row r="2244" spans="1:13" s="245" customFormat="1" ht="12.75">
      <c r="A2244" s="238"/>
      <c r="B2244" s="239">
        <v>2225825</v>
      </c>
      <c r="C2244" s="240" t="s">
        <v>1203</v>
      </c>
      <c r="D2244" s="238" t="s">
        <v>1211</v>
      </c>
      <c r="E2244" s="238"/>
      <c r="F2244" s="347"/>
      <c r="G2244" s="241"/>
      <c r="H2244" s="92">
        <f t="shared" si="107"/>
        <v>13972100</v>
      </c>
      <c r="I2244" s="242">
        <f t="shared" si="108"/>
        <v>4838.75</v>
      </c>
      <c r="J2244" s="243"/>
      <c r="K2244" s="2">
        <v>460</v>
      </c>
      <c r="L2244"/>
      <c r="M2244" s="2">
        <v>460</v>
      </c>
    </row>
    <row r="2245" spans="1:13" s="245" customFormat="1" ht="12.75">
      <c r="A2245" s="238"/>
      <c r="B2245" s="239">
        <f>+B2217</f>
        <v>3440953</v>
      </c>
      <c r="C2245" s="240" t="s">
        <v>1203</v>
      </c>
      <c r="D2245" s="238" t="s">
        <v>1215</v>
      </c>
      <c r="E2245" s="238"/>
      <c r="F2245" s="347"/>
      <c r="G2245" s="241"/>
      <c r="H2245" s="92">
        <f t="shared" si="107"/>
        <v>10531147</v>
      </c>
      <c r="I2245" s="242">
        <f>+B2245/M2245</f>
        <v>7646.562222222222</v>
      </c>
      <c r="J2245" s="243"/>
      <c r="K2245" s="311">
        <v>450</v>
      </c>
      <c r="L2245"/>
      <c r="M2245" s="244">
        <v>450</v>
      </c>
    </row>
    <row r="2246" spans="1:13" s="243" customFormat="1" ht="12.75">
      <c r="A2246" s="246"/>
      <c r="B2246" s="93">
        <f>SUM(B2239:B2245)</f>
        <v>-10531147</v>
      </c>
      <c r="C2246" s="246" t="s">
        <v>1203</v>
      </c>
      <c r="D2246" s="246" t="s">
        <v>1216</v>
      </c>
      <c r="E2246" s="246"/>
      <c r="F2246" s="348"/>
      <c r="G2246" s="247"/>
      <c r="H2246" s="93">
        <f t="shared" si="107"/>
        <v>21062294</v>
      </c>
      <c r="I2246" s="248">
        <f t="shared" si="108"/>
        <v>-23402.54888888889</v>
      </c>
      <c r="J2246" s="245"/>
      <c r="K2246" s="58">
        <v>450</v>
      </c>
      <c r="L2246" s="57"/>
      <c r="M2246" s="58">
        <v>450</v>
      </c>
    </row>
    <row r="2247" spans="1:13" s="15" customFormat="1" ht="12.75">
      <c r="A2247" s="232"/>
      <c r="B2247" s="233"/>
      <c r="C2247" s="232"/>
      <c r="D2247" s="232"/>
      <c r="E2247" s="232"/>
      <c r="F2247" s="346"/>
      <c r="G2247" s="234"/>
      <c r="H2247" s="235"/>
      <c r="I2247" s="236"/>
      <c r="J2247" s="237"/>
      <c r="K2247" s="31"/>
      <c r="M2247" s="31"/>
    </row>
    <row r="2248" spans="1:13" s="15" customFormat="1" ht="12.75">
      <c r="A2248" s="232"/>
      <c r="B2248" s="233"/>
      <c r="C2248" s="232"/>
      <c r="D2248" s="232"/>
      <c r="E2248" s="232"/>
      <c r="F2248" s="346"/>
      <c r="G2248" s="234"/>
      <c r="H2248" s="235"/>
      <c r="I2248" s="236"/>
      <c r="J2248" s="237"/>
      <c r="K2248" s="31"/>
      <c r="M2248" s="31"/>
    </row>
    <row r="2249" spans="1:13" s="256" customFormat="1" ht="12.75">
      <c r="A2249" s="249"/>
      <c r="B2249" s="250">
        <v>1035755</v>
      </c>
      <c r="C2249" s="251" t="s">
        <v>1204</v>
      </c>
      <c r="D2249" s="249" t="s">
        <v>1214</v>
      </c>
      <c r="E2249" s="249"/>
      <c r="F2249" s="349"/>
      <c r="G2249" s="252"/>
      <c r="H2249" s="250">
        <f>H2246-B2249</f>
        <v>20026539</v>
      </c>
      <c r="I2249" s="253">
        <f aca="true" t="shared" si="109" ref="I2249:I2254">+B2249/M2249</f>
        <v>2203.7340425531916</v>
      </c>
      <c r="J2249" s="254"/>
      <c r="K2249" s="254">
        <v>470</v>
      </c>
      <c r="L2249" s="254"/>
      <c r="M2249" s="255">
        <v>470</v>
      </c>
    </row>
    <row r="2250" spans="1:13" s="256" customFormat="1" ht="12.75">
      <c r="A2250" s="249"/>
      <c r="B2250" s="257">
        <v>1812055</v>
      </c>
      <c r="C2250" s="251" t="s">
        <v>1204</v>
      </c>
      <c r="D2250" s="249" t="s">
        <v>1210</v>
      </c>
      <c r="E2250" s="249"/>
      <c r="F2250" s="349"/>
      <c r="G2250" s="252"/>
      <c r="H2250" s="250">
        <f>H2247-B2250</f>
        <v>-1812055</v>
      </c>
      <c r="I2250" s="253">
        <f t="shared" si="109"/>
        <v>3896.8924731182797</v>
      </c>
      <c r="J2250" s="254"/>
      <c r="K2250" s="2">
        <v>465</v>
      </c>
      <c r="L2250"/>
      <c r="M2250" s="2">
        <v>465</v>
      </c>
    </row>
    <row r="2251" spans="1:13" s="256" customFormat="1" ht="12.75">
      <c r="A2251" s="249"/>
      <c r="B2251" s="257">
        <v>2353251</v>
      </c>
      <c r="C2251" s="251" t="s">
        <v>1204</v>
      </c>
      <c r="D2251" s="249" t="s">
        <v>1211</v>
      </c>
      <c r="E2251" s="249"/>
      <c r="F2251" s="349"/>
      <c r="G2251" s="252"/>
      <c r="H2251" s="250">
        <f>H2248-B2251</f>
        <v>-2353251</v>
      </c>
      <c r="I2251" s="253">
        <f t="shared" si="109"/>
        <v>5115.76304347826</v>
      </c>
      <c r="J2251" s="254"/>
      <c r="K2251" s="2">
        <v>460</v>
      </c>
      <c r="L2251"/>
      <c r="M2251" s="2">
        <v>460</v>
      </c>
    </row>
    <row r="2252" spans="1:13" s="256" customFormat="1" ht="12.75">
      <c r="A2252" s="249"/>
      <c r="B2252" s="257">
        <v>-22609454</v>
      </c>
      <c r="C2252" s="251" t="s">
        <v>1204</v>
      </c>
      <c r="D2252" s="249" t="s">
        <v>1220</v>
      </c>
      <c r="E2252" s="249"/>
      <c r="F2252" s="349"/>
      <c r="G2252" s="252"/>
      <c r="H2252" s="250">
        <f>H2249-B2252</f>
        <v>42635993</v>
      </c>
      <c r="I2252" s="253">
        <f t="shared" si="109"/>
        <v>-50243.23111111111</v>
      </c>
      <c r="J2252" s="254"/>
      <c r="K2252" s="31">
        <v>450</v>
      </c>
      <c r="L2252"/>
      <c r="M2252" s="31">
        <v>450</v>
      </c>
    </row>
    <row r="2253" spans="1:13" s="256" customFormat="1" ht="12.75">
      <c r="A2253" s="249"/>
      <c r="B2253" s="257">
        <f>+B2218</f>
        <v>3252395</v>
      </c>
      <c r="C2253" s="251" t="s">
        <v>1204</v>
      </c>
      <c r="D2253" s="249" t="s">
        <v>1215</v>
      </c>
      <c r="E2253" s="249"/>
      <c r="F2253" s="349"/>
      <c r="G2253" s="252"/>
      <c r="H2253" s="250">
        <f>H2250-B2253</f>
        <v>-5064450</v>
      </c>
      <c r="I2253" s="253">
        <f t="shared" si="109"/>
        <v>7227.544444444445</v>
      </c>
      <c r="J2253" s="254"/>
      <c r="K2253" s="31">
        <v>450</v>
      </c>
      <c r="L2253"/>
      <c r="M2253" s="31">
        <v>450</v>
      </c>
    </row>
    <row r="2254" spans="1:13" s="254" customFormat="1" ht="12.75">
      <c r="A2254" s="258"/>
      <c r="B2254" s="259">
        <f>SUM(B2249:B2253)</f>
        <v>-14155998</v>
      </c>
      <c r="C2254" s="258" t="s">
        <v>1204</v>
      </c>
      <c r="D2254" s="258" t="s">
        <v>1216</v>
      </c>
      <c r="E2254" s="258"/>
      <c r="F2254" s="340"/>
      <c r="G2254" s="260"/>
      <c r="H2254" s="259">
        <f>H2246-B2254</f>
        <v>35218292</v>
      </c>
      <c r="I2254" s="261">
        <f t="shared" si="109"/>
        <v>-31457.773333333334</v>
      </c>
      <c r="J2254" s="256"/>
      <c r="K2254" s="58">
        <v>450</v>
      </c>
      <c r="L2254" s="57"/>
      <c r="M2254" s="58">
        <v>450</v>
      </c>
    </row>
    <row r="2255" spans="8:13" ht="12.75">
      <c r="H2255" s="235"/>
      <c r="I2255" s="22"/>
      <c r="M2255" s="2">
        <v>500</v>
      </c>
    </row>
    <row r="2256" spans="8:13" ht="12.75">
      <c r="H2256" s="235"/>
      <c r="I2256" s="22"/>
      <c r="M2256" s="2">
        <v>500</v>
      </c>
    </row>
    <row r="2257" spans="1:13" s="270" customFormat="1" ht="12.75">
      <c r="A2257" s="262"/>
      <c r="B2257" s="263">
        <v>-608610</v>
      </c>
      <c r="C2257" s="264" t="s">
        <v>1205</v>
      </c>
      <c r="D2257" s="262" t="s">
        <v>1221</v>
      </c>
      <c r="E2257" s="262"/>
      <c r="F2257" s="350"/>
      <c r="G2257" s="265"/>
      <c r="H2257" s="266">
        <f>H2254-B2257</f>
        <v>35826902</v>
      </c>
      <c r="I2257" s="267">
        <f>+B2257/M2257</f>
        <v>-1294.9148936170213</v>
      </c>
      <c r="J2257" s="268"/>
      <c r="K2257" s="268">
        <v>470</v>
      </c>
      <c r="L2257" s="268"/>
      <c r="M2257" s="269">
        <v>470</v>
      </c>
    </row>
    <row r="2258" spans="1:13" s="270" customFormat="1" ht="12.75">
      <c r="A2258" s="262"/>
      <c r="B2258" s="263">
        <v>385200</v>
      </c>
      <c r="C2258" s="264" t="s">
        <v>1205</v>
      </c>
      <c r="D2258" s="262" t="s">
        <v>1211</v>
      </c>
      <c r="E2258" s="262"/>
      <c r="F2258" s="350"/>
      <c r="G2258" s="265"/>
      <c r="H2258" s="266">
        <f>H2255-B2258</f>
        <v>-385200</v>
      </c>
      <c r="I2258" s="267">
        <f>+B2258/M2258</f>
        <v>837.3913043478261</v>
      </c>
      <c r="J2258" s="268"/>
      <c r="K2258" s="271">
        <v>460</v>
      </c>
      <c r="L2258" s="268"/>
      <c r="M2258" s="271">
        <v>460</v>
      </c>
    </row>
    <row r="2259" spans="1:13" s="270" customFormat="1" ht="12.75">
      <c r="A2259" s="262"/>
      <c r="B2259" s="263">
        <f>+B2219</f>
        <v>223300</v>
      </c>
      <c r="C2259" s="264" t="s">
        <v>1205</v>
      </c>
      <c r="D2259" s="262" t="s">
        <v>1215</v>
      </c>
      <c r="E2259" s="262"/>
      <c r="F2259" s="350"/>
      <c r="G2259" s="265"/>
      <c r="H2259" s="266">
        <f>H2256-B2259</f>
        <v>-223300</v>
      </c>
      <c r="I2259" s="267">
        <f>+B2259/M2259</f>
        <v>496.22222222222223</v>
      </c>
      <c r="J2259" s="268"/>
      <c r="K2259" s="271">
        <v>450</v>
      </c>
      <c r="L2259" s="268"/>
      <c r="M2259" s="271">
        <v>450</v>
      </c>
    </row>
    <row r="2260" spans="1:13" s="268" customFormat="1" ht="12.75">
      <c r="A2260" s="272"/>
      <c r="B2260" s="273">
        <f>SUM(B2257:B2259)</f>
        <v>-110</v>
      </c>
      <c r="C2260" s="272" t="s">
        <v>1205</v>
      </c>
      <c r="D2260" s="272" t="s">
        <v>1222</v>
      </c>
      <c r="E2260" s="272"/>
      <c r="F2260" s="351"/>
      <c r="G2260" s="274"/>
      <c r="H2260" s="273">
        <f>H2254-B2260</f>
        <v>35218402</v>
      </c>
      <c r="I2260" s="275">
        <f>+B2260/M2260</f>
        <v>-0.24444444444444444</v>
      </c>
      <c r="J2260" s="270"/>
      <c r="K2260" s="276">
        <v>450</v>
      </c>
      <c r="L2260" s="270"/>
      <c r="M2260" s="276">
        <v>450</v>
      </c>
    </row>
    <row r="2261" spans="1:13" s="278" customFormat="1" ht="12.75">
      <c r="A2261" s="251"/>
      <c r="B2261" s="250"/>
      <c r="C2261" s="251"/>
      <c r="D2261" s="251"/>
      <c r="E2261" s="251"/>
      <c r="F2261" s="342"/>
      <c r="G2261" s="277"/>
      <c r="H2261" s="250"/>
      <c r="I2261" s="253"/>
      <c r="K2261" s="255"/>
      <c r="M2261" s="255"/>
    </row>
    <row r="2262" spans="1:13" s="278" customFormat="1" ht="12.75">
      <c r="A2262" s="251"/>
      <c r="B2262" s="250"/>
      <c r="C2262" s="251"/>
      <c r="D2262" s="251"/>
      <c r="E2262" s="251"/>
      <c r="F2262" s="342"/>
      <c r="G2262" s="277"/>
      <c r="H2262" s="250"/>
      <c r="I2262" s="253"/>
      <c r="K2262" s="255"/>
      <c r="M2262" s="255"/>
    </row>
    <row r="2263" spans="1:13" s="287" customFormat="1" ht="12.75">
      <c r="A2263" s="279"/>
      <c r="B2263" s="280">
        <v>-907054</v>
      </c>
      <c r="C2263" s="281" t="s">
        <v>1206</v>
      </c>
      <c r="D2263" s="279" t="s">
        <v>1209</v>
      </c>
      <c r="E2263" s="279"/>
      <c r="F2263" s="352"/>
      <c r="G2263" s="282"/>
      <c r="H2263" s="283">
        <f>H2258-B2263</f>
        <v>521854</v>
      </c>
      <c r="I2263" s="284">
        <f>+B2263/M2263</f>
        <v>-1929.9021276595745</v>
      </c>
      <c r="J2263" s="285"/>
      <c r="K2263" s="285">
        <v>470</v>
      </c>
      <c r="L2263" s="285"/>
      <c r="M2263" s="286">
        <v>470</v>
      </c>
    </row>
    <row r="2264" spans="1:13" s="287" customFormat="1" ht="12.75">
      <c r="A2264" s="279"/>
      <c r="B2264" s="280">
        <v>292200</v>
      </c>
      <c r="C2264" s="281" t="s">
        <v>1206</v>
      </c>
      <c r="D2264" s="279" t="s">
        <v>1210</v>
      </c>
      <c r="E2264" s="279"/>
      <c r="F2264" s="352"/>
      <c r="G2264" s="282"/>
      <c r="H2264" s="283">
        <f>H2260-B2264</f>
        <v>34926202</v>
      </c>
      <c r="I2264" s="284">
        <f>+B2264/M2264</f>
        <v>628.3870967741935</v>
      </c>
      <c r="J2264" s="285"/>
      <c r="K2264" s="31">
        <v>465</v>
      </c>
      <c r="L2264" s="15"/>
      <c r="M2264" s="31">
        <v>465</v>
      </c>
    </row>
    <row r="2265" spans="1:13" s="287" customFormat="1" ht="12.75">
      <c r="A2265" s="279"/>
      <c r="B2265" s="280">
        <v>70100</v>
      </c>
      <c r="C2265" s="281" t="s">
        <v>1206</v>
      </c>
      <c r="D2265" s="279" t="s">
        <v>1211</v>
      </c>
      <c r="E2265" s="279"/>
      <c r="F2265" s="352"/>
      <c r="G2265" s="282"/>
      <c r="H2265" s="283">
        <f>H2261-B2265</f>
        <v>-70100</v>
      </c>
      <c r="I2265" s="284">
        <f>+B2265/M2265</f>
        <v>152.3913043478261</v>
      </c>
      <c r="J2265" s="285"/>
      <c r="K2265" s="31">
        <v>460</v>
      </c>
      <c r="L2265" s="15"/>
      <c r="M2265" s="31">
        <v>460</v>
      </c>
    </row>
    <row r="2266" spans="1:13" s="287" customFormat="1" ht="12.75">
      <c r="A2266" s="279"/>
      <c r="B2266" s="280">
        <v>0</v>
      </c>
      <c r="C2266" s="281" t="s">
        <v>1206</v>
      </c>
      <c r="D2266" s="279" t="s">
        <v>1215</v>
      </c>
      <c r="E2266" s="279"/>
      <c r="F2266" s="352"/>
      <c r="G2266" s="282"/>
      <c r="H2266" s="283">
        <f>H2262-B2266</f>
        <v>0</v>
      </c>
      <c r="I2266" s="284">
        <f>+B2266/M2266</f>
        <v>0</v>
      </c>
      <c r="J2266" s="285"/>
      <c r="K2266" s="31">
        <v>450</v>
      </c>
      <c r="L2266" s="15"/>
      <c r="M2266" s="31">
        <v>450</v>
      </c>
    </row>
    <row r="2267" spans="1:13" s="285" customFormat="1" ht="12.75">
      <c r="A2267" s="288"/>
      <c r="B2267" s="289">
        <f>SUM(B2263:B2266)</f>
        <v>-544754</v>
      </c>
      <c r="C2267" s="288" t="s">
        <v>1206</v>
      </c>
      <c r="D2267" s="288" t="s">
        <v>1216</v>
      </c>
      <c r="E2267" s="288"/>
      <c r="F2267" s="353"/>
      <c r="G2267" s="290"/>
      <c r="H2267" s="289">
        <f>H2258-B2267</f>
        <v>159554</v>
      </c>
      <c r="I2267" s="291">
        <f>+B2267/M2267</f>
        <v>-1210.5644444444445</v>
      </c>
      <c r="J2267" s="287"/>
      <c r="K2267" s="58">
        <v>450</v>
      </c>
      <c r="L2267" s="57"/>
      <c r="M2267" s="58">
        <v>450</v>
      </c>
    </row>
    <row r="2268" spans="1:13" s="278" customFormat="1" ht="12.75">
      <c r="A2268" s="251"/>
      <c r="B2268" s="250"/>
      <c r="C2268" s="251"/>
      <c r="D2268" s="251"/>
      <c r="E2268" s="251"/>
      <c r="F2268" s="342"/>
      <c r="G2268" s="277"/>
      <c r="H2268" s="250"/>
      <c r="I2268" s="253"/>
      <c r="K2268" s="255"/>
      <c r="M2268" s="255"/>
    </row>
    <row r="2269" spans="1:13" s="278" customFormat="1" ht="12.75">
      <c r="A2269" s="251"/>
      <c r="B2269" s="250"/>
      <c r="C2269" s="251"/>
      <c r="D2269" s="251"/>
      <c r="E2269" s="251"/>
      <c r="F2269" s="342"/>
      <c r="G2269" s="277"/>
      <c r="H2269" s="250"/>
      <c r="I2269" s="253"/>
      <c r="K2269" s="255"/>
      <c r="M2269" s="255"/>
    </row>
    <row r="2270" spans="1:13" s="387" customFormat="1" ht="12.75">
      <c r="A2270" s="378"/>
      <c r="B2270" s="379">
        <v>-1645857</v>
      </c>
      <c r="C2270" s="380" t="s">
        <v>1262</v>
      </c>
      <c r="D2270" s="378" t="s">
        <v>1220</v>
      </c>
      <c r="E2270" s="378"/>
      <c r="F2270" s="381"/>
      <c r="G2270" s="382"/>
      <c r="H2270" s="383">
        <f>H2263-B2270</f>
        <v>2167711</v>
      </c>
      <c r="I2270" s="384">
        <f>+B2270/M2270</f>
        <v>-3501.823404255319</v>
      </c>
      <c r="J2270" s="385"/>
      <c r="K2270" s="385">
        <v>470</v>
      </c>
      <c r="L2270" s="385"/>
      <c r="M2270" s="386">
        <v>470</v>
      </c>
    </row>
    <row r="2271" spans="1:13" s="387" customFormat="1" ht="12.75">
      <c r="A2271" s="378"/>
      <c r="B2271" s="379">
        <f>+B2221</f>
        <v>787231</v>
      </c>
      <c r="C2271" s="380" t="s">
        <v>1262</v>
      </c>
      <c r="D2271" s="378" t="s">
        <v>1215</v>
      </c>
      <c r="E2271" s="378"/>
      <c r="F2271" s="381"/>
      <c r="G2271" s="382"/>
      <c r="H2271" s="383">
        <f>H2265-B2271</f>
        <v>-857331</v>
      </c>
      <c r="I2271" s="384">
        <f>+B2271/M2271</f>
        <v>1692.9698924731183</v>
      </c>
      <c r="J2271" s="385"/>
      <c r="K2271" s="386">
        <v>465</v>
      </c>
      <c r="L2271" s="388"/>
      <c r="M2271" s="386">
        <v>465</v>
      </c>
    </row>
    <row r="2272" spans="1:13" s="385" customFormat="1" ht="12.75">
      <c r="A2272" s="389"/>
      <c r="B2272" s="390">
        <f>SUM(B2270:B2271)</f>
        <v>-858626</v>
      </c>
      <c r="C2272" s="389" t="s">
        <v>1262</v>
      </c>
      <c r="D2272" s="389" t="s">
        <v>1216</v>
      </c>
      <c r="E2272" s="389"/>
      <c r="F2272" s="391"/>
      <c r="G2272" s="392"/>
      <c r="H2272" s="390">
        <f>H2263-B2272</f>
        <v>1380480</v>
      </c>
      <c r="I2272" s="393">
        <f>+B2272/M2272</f>
        <v>-1908.0577777777778</v>
      </c>
      <c r="J2272" s="387"/>
      <c r="K2272" s="394">
        <v>450</v>
      </c>
      <c r="L2272" s="387"/>
      <c r="M2272" s="394">
        <v>450</v>
      </c>
    </row>
    <row r="2273" spans="1:13" s="278" customFormat="1" ht="12.75">
      <c r="A2273" s="251"/>
      <c r="B2273" s="250"/>
      <c r="C2273" s="251"/>
      <c r="D2273" s="251"/>
      <c r="E2273" s="251"/>
      <c r="F2273" s="342"/>
      <c r="G2273" s="277"/>
      <c r="H2273" s="250"/>
      <c r="I2273" s="253"/>
      <c r="K2273" s="255"/>
      <c r="M2273" s="255"/>
    </row>
    <row r="2274" spans="1:13" s="278" customFormat="1" ht="12.75">
      <c r="A2274" s="251"/>
      <c r="B2274" s="250"/>
      <c r="C2274" s="251"/>
      <c r="D2274" s="251"/>
      <c r="E2274" s="251"/>
      <c r="F2274" s="342"/>
      <c r="G2274" s="277"/>
      <c r="H2274" s="250"/>
      <c r="I2274" s="253"/>
      <c r="K2274" s="255"/>
      <c r="M2274" s="255"/>
    </row>
    <row r="2275" spans="1:11" s="183" customFormat="1" ht="12.75">
      <c r="A2275" s="178" t="s">
        <v>1223</v>
      </c>
      <c r="B2275" s="292"/>
      <c r="C2275" s="293" t="s">
        <v>1224</v>
      </c>
      <c r="D2275" s="178"/>
      <c r="E2275" s="178"/>
      <c r="F2275" s="356"/>
      <c r="G2275" s="294"/>
      <c r="H2275" s="292"/>
      <c r="I2275" s="295"/>
      <c r="K2275" s="296"/>
    </row>
    <row r="2276" spans="1:11" s="183" customFormat="1" ht="12.75">
      <c r="A2276" s="178"/>
      <c r="B2276" s="292"/>
      <c r="C2276" s="178"/>
      <c r="D2276" s="178"/>
      <c r="E2276" s="178" t="s">
        <v>1225</v>
      </c>
      <c r="F2276" s="356"/>
      <c r="G2276" s="294"/>
      <c r="H2276" s="292"/>
      <c r="I2276" s="295"/>
      <c r="K2276" s="296"/>
    </row>
    <row r="2277" spans="1:13" s="183" customFormat="1" ht="12.75">
      <c r="A2277" s="178"/>
      <c r="B2277" s="297">
        <v>-22729800</v>
      </c>
      <c r="C2277" s="292" t="s">
        <v>1226</v>
      </c>
      <c r="D2277" s="178"/>
      <c r="E2277" s="178" t="s">
        <v>1227</v>
      </c>
      <c r="F2277" s="356"/>
      <c r="G2277" s="294"/>
      <c r="H2277" s="292">
        <f>H2276-B2277</f>
        <v>22729800</v>
      </c>
      <c r="I2277" s="312">
        <v>50000</v>
      </c>
      <c r="K2277" s="298"/>
      <c r="M2277" s="299">
        <f>+B2277/I2277</f>
        <v>-454.596</v>
      </c>
    </row>
    <row r="2278" spans="1:13" s="183" customFormat="1" ht="12.75">
      <c r="A2278" s="178"/>
      <c r="B2278" s="292">
        <v>120346</v>
      </c>
      <c r="C2278" s="178" t="s">
        <v>1228</v>
      </c>
      <c r="D2278" s="178"/>
      <c r="E2278" s="178"/>
      <c r="F2278" s="356"/>
      <c r="G2278" s="294" t="s">
        <v>34</v>
      </c>
      <c r="H2278" s="292">
        <f>H2277-B2278</f>
        <v>22609454</v>
      </c>
      <c r="I2278" s="312">
        <f>+B2278/M2278</f>
        <v>264.7317618280847</v>
      </c>
      <c r="K2278" s="298"/>
      <c r="M2278" s="300">
        <v>454.596</v>
      </c>
    </row>
    <row r="2279" spans="1:13" s="183" customFormat="1" ht="12.75">
      <c r="A2279" s="178"/>
      <c r="B2279" s="297">
        <f>SUM(B2277:B2278)</f>
        <v>-22609454</v>
      </c>
      <c r="C2279" s="293" t="s">
        <v>1229</v>
      </c>
      <c r="D2279" s="178"/>
      <c r="E2279" s="178"/>
      <c r="F2279" s="356"/>
      <c r="G2279" s="294" t="s">
        <v>34</v>
      </c>
      <c r="H2279" s="292">
        <v>0</v>
      </c>
      <c r="I2279" s="312">
        <f>B2279/M2279</f>
        <v>-49735.26823817191</v>
      </c>
      <c r="K2279" s="296"/>
      <c r="M2279" s="300">
        <v>454.596</v>
      </c>
    </row>
    <row r="2280" spans="1:13" s="303" customFormat="1" ht="12.75">
      <c r="A2280" s="219"/>
      <c r="B2280" s="218"/>
      <c r="C2280" s="219"/>
      <c r="D2280" s="219"/>
      <c r="E2280" s="219"/>
      <c r="F2280" s="357"/>
      <c r="G2280" s="301"/>
      <c r="H2280" s="218"/>
      <c r="I2280" s="302"/>
      <c r="M2280" s="304"/>
    </row>
    <row r="2281" spans="1:13" s="15" customFormat="1" ht="12.75" hidden="1">
      <c r="A2281" s="12"/>
      <c r="B2281" s="28"/>
      <c r="C2281" s="12"/>
      <c r="D2281" s="12"/>
      <c r="E2281" s="12"/>
      <c r="F2281" s="358"/>
      <c r="G2281" s="29"/>
      <c r="H2281" s="28"/>
      <c r="I2281" s="65"/>
      <c r="M2281" s="31"/>
    </row>
    <row r="2282" spans="6:13" ht="12.75" hidden="1">
      <c r="F2282" s="359"/>
      <c r="I2282" s="22"/>
      <c r="M2282" s="2">
        <v>500</v>
      </c>
    </row>
    <row r="2283" spans="6:13" ht="12.75" hidden="1">
      <c r="F2283" s="359"/>
      <c r="I2283" s="22"/>
      <c r="M2283" s="2">
        <v>500</v>
      </c>
    </row>
    <row r="2284" ht="12.75" hidden="1">
      <c r="F2284" s="359"/>
    </row>
    <row r="2285" ht="12.75" hidden="1">
      <c r="F2285" s="359"/>
    </row>
    <row r="2286" ht="12.75" hidden="1">
      <c r="F2286" s="359"/>
    </row>
    <row r="2287" ht="12.75" hidden="1">
      <c r="F2287" s="359"/>
    </row>
    <row r="2288" ht="12.75" hidden="1">
      <c r="F2288" s="359"/>
    </row>
    <row r="2289" ht="12.75" hidden="1">
      <c r="F2289" s="359"/>
    </row>
    <row r="2290" ht="12.75" hidden="1">
      <c r="F2290" s="359"/>
    </row>
    <row r="2291" ht="12.75" hidden="1">
      <c r="F2291" s="359"/>
    </row>
    <row r="2292" ht="12.75" hidden="1">
      <c r="F2292" s="359"/>
    </row>
    <row r="2293" ht="12.75" hidden="1">
      <c r="F2293" s="359"/>
    </row>
    <row r="2294" ht="12.75" hidden="1">
      <c r="F2294" s="359"/>
    </row>
    <row r="2295" ht="12.75" hidden="1">
      <c r="F2295" s="359"/>
    </row>
    <row r="2296" ht="12.75" hidden="1">
      <c r="F2296" s="359"/>
    </row>
    <row r="2297" ht="12.75" hidden="1">
      <c r="F2297" s="359"/>
    </row>
    <row r="2298" ht="12.75" hidden="1">
      <c r="F2298" s="359"/>
    </row>
    <row r="2299" ht="12.75" hidden="1">
      <c r="F2299" s="359"/>
    </row>
    <row r="2300" ht="12.75" hidden="1">
      <c r="F2300" s="359"/>
    </row>
    <row r="2301" ht="12.75" hidden="1">
      <c r="F2301" s="359"/>
    </row>
    <row r="2302" ht="12.75" hidden="1">
      <c r="F2302" s="359"/>
    </row>
    <row r="2303" ht="12.75" hidden="1">
      <c r="F2303" s="359"/>
    </row>
    <row r="2304" ht="12.75" hidden="1">
      <c r="F2304" s="359"/>
    </row>
    <row r="2305" ht="12.75" hidden="1">
      <c r="F2305" s="359"/>
    </row>
    <row r="2306" ht="12.75" hidden="1">
      <c r="F2306" s="359"/>
    </row>
    <row r="2307" ht="12.75" hidden="1">
      <c r="F2307" s="359"/>
    </row>
    <row r="2308" ht="12.75" hidden="1">
      <c r="F2308" s="359"/>
    </row>
    <row r="2309" ht="12.75" hidden="1">
      <c r="F2309" s="359"/>
    </row>
    <row r="2310" ht="12.75" hidden="1">
      <c r="F2310" s="359"/>
    </row>
    <row r="2311" ht="12.75" hidden="1">
      <c r="F2311" s="359"/>
    </row>
    <row r="2312" ht="12.75" hidden="1">
      <c r="F2312" s="359"/>
    </row>
    <row r="2313" ht="12.75" hidden="1">
      <c r="F2313" s="359"/>
    </row>
    <row r="2314" ht="12.75" hidden="1">
      <c r="F2314" s="359"/>
    </row>
    <row r="2315" ht="12.75" hidden="1">
      <c r="F2315" s="359"/>
    </row>
    <row r="2316" ht="12.75" hidden="1">
      <c r="F2316" s="359"/>
    </row>
    <row r="2317" ht="12.75" hidden="1">
      <c r="F2317" s="359"/>
    </row>
    <row r="2318" ht="12.75" hidden="1">
      <c r="F2318" s="359"/>
    </row>
    <row r="2319" ht="12.75" hidden="1">
      <c r="F2319" s="359"/>
    </row>
    <row r="2320" ht="12.75" hidden="1">
      <c r="F2320" s="359"/>
    </row>
    <row r="2321" ht="12.75" hidden="1">
      <c r="F2321" s="359"/>
    </row>
    <row r="2322" ht="12.75" hidden="1">
      <c r="F2322" s="359"/>
    </row>
    <row r="2323" ht="12.75" hidden="1">
      <c r="F2323" s="359"/>
    </row>
    <row r="2324" ht="12.75" hidden="1">
      <c r="F2324" s="359"/>
    </row>
    <row r="2325" ht="12.75" hidden="1">
      <c r="F2325" s="359"/>
    </row>
    <row r="2326" ht="12.75" hidden="1">
      <c r="F2326" s="359"/>
    </row>
    <row r="2327" ht="12.75" hidden="1">
      <c r="F2327" s="359"/>
    </row>
    <row r="2328" ht="12.75" hidden="1">
      <c r="F2328" s="359"/>
    </row>
    <row r="2329" ht="12.75" hidden="1">
      <c r="F2329" s="359"/>
    </row>
    <row r="2330" ht="12.75" hidden="1">
      <c r="F2330" s="359"/>
    </row>
    <row r="2331" ht="12.75" hidden="1">
      <c r="F2331" s="359"/>
    </row>
    <row r="2332" ht="12.75" hidden="1">
      <c r="F2332" s="359"/>
    </row>
    <row r="2333" ht="12.75" hidden="1">
      <c r="F2333" s="359"/>
    </row>
    <row r="2334" ht="12.75" hidden="1">
      <c r="F2334" s="359"/>
    </row>
    <row r="2335" ht="12.75" hidden="1">
      <c r="F2335" s="359"/>
    </row>
    <row r="2336" ht="12.75" hidden="1">
      <c r="F2336" s="359"/>
    </row>
    <row r="2337" ht="12.75" hidden="1">
      <c r="F2337" s="359"/>
    </row>
    <row r="2338" ht="12.75" hidden="1">
      <c r="F2338" s="359"/>
    </row>
    <row r="2339" ht="12.75" hidden="1">
      <c r="F2339" s="359"/>
    </row>
    <row r="2340" ht="12.75" hidden="1">
      <c r="F2340" s="359"/>
    </row>
    <row r="2341" ht="12.75" hidden="1">
      <c r="F2341" s="359"/>
    </row>
    <row r="2342" ht="12.75" hidden="1">
      <c r="F2342" s="359"/>
    </row>
    <row r="2343" ht="12.75" hidden="1">
      <c r="F2343" s="359"/>
    </row>
    <row r="2344" ht="12.75" hidden="1">
      <c r="F2344" s="359"/>
    </row>
    <row r="2345" ht="12.75" hidden="1">
      <c r="F2345" s="359"/>
    </row>
    <row r="2346" ht="12.75" hidden="1">
      <c r="F2346" s="359"/>
    </row>
    <row r="2347" ht="12.75" hidden="1">
      <c r="F2347" s="359"/>
    </row>
    <row r="2348" ht="12.75" hidden="1">
      <c r="F2348" s="359"/>
    </row>
    <row r="2349" ht="12.75" hidden="1">
      <c r="F2349" s="359"/>
    </row>
    <row r="2350" ht="12.75" hidden="1">
      <c r="F2350" s="359"/>
    </row>
    <row r="2351" ht="12.75" hidden="1">
      <c r="F2351" s="359"/>
    </row>
    <row r="2352" ht="12.75" hidden="1">
      <c r="F2352" s="359"/>
    </row>
    <row r="2353" ht="12.75" hidden="1">
      <c r="F2353" s="359"/>
    </row>
    <row r="2354" ht="12.75" hidden="1">
      <c r="F2354" s="359"/>
    </row>
    <row r="2355" ht="12.75" hidden="1">
      <c r="F2355" s="359"/>
    </row>
    <row r="2356" ht="12.75" hidden="1">
      <c r="F2356" s="359"/>
    </row>
    <row r="2357" ht="12.75" hidden="1">
      <c r="F2357" s="359"/>
    </row>
    <row r="2358" ht="12.75" hidden="1">
      <c r="F2358" s="359"/>
    </row>
    <row r="2359" ht="12.75" hidden="1">
      <c r="F2359" s="359"/>
    </row>
    <row r="2360" ht="12.75" hidden="1">
      <c r="F2360" s="359"/>
    </row>
    <row r="2361" ht="12.75" hidden="1">
      <c r="F2361" s="359"/>
    </row>
    <row r="2362" ht="12.75" hidden="1">
      <c r="F2362" s="359"/>
    </row>
    <row r="2363" ht="12.75" hidden="1">
      <c r="F2363" s="359"/>
    </row>
    <row r="2364" ht="12.75" hidden="1">
      <c r="F2364" s="359"/>
    </row>
    <row r="2365" ht="12.75" hidden="1">
      <c r="F2365" s="359"/>
    </row>
    <row r="2366" ht="12.75" hidden="1">
      <c r="F2366" s="359"/>
    </row>
    <row r="2367" ht="12.75" hidden="1">
      <c r="F2367" s="359"/>
    </row>
    <row r="2368" ht="12.75" hidden="1">
      <c r="F2368" s="359"/>
    </row>
    <row r="2369" ht="12.75" hidden="1">
      <c r="F2369" s="359"/>
    </row>
    <row r="2370" ht="12.75" hidden="1">
      <c r="F2370" s="359"/>
    </row>
    <row r="2371" ht="12.75">
      <c r="F2371" s="359"/>
    </row>
    <row r="2372" ht="12.75">
      <c r="F2372" s="359"/>
    </row>
    <row r="2373" spans="1:11" s="366" customFormat="1" ht="12.75">
      <c r="A2373" s="360" t="s">
        <v>1223</v>
      </c>
      <c r="B2373" s="361"/>
      <c r="C2373" s="362" t="s">
        <v>1244</v>
      </c>
      <c r="D2373" s="360"/>
      <c r="E2373" s="360"/>
      <c r="F2373" s="363"/>
      <c r="G2373" s="364"/>
      <c r="H2373" s="361"/>
      <c r="I2373" s="365"/>
      <c r="K2373" s="367"/>
    </row>
    <row r="2374" spans="1:11" s="366" customFormat="1" ht="12.75">
      <c r="A2374" s="360"/>
      <c r="B2374" s="361"/>
      <c r="C2374" s="360"/>
      <c r="D2374" s="360"/>
      <c r="E2374" s="360" t="s">
        <v>1225</v>
      </c>
      <c r="F2374" s="363"/>
      <c r="G2374" s="364"/>
      <c r="H2374" s="361"/>
      <c r="I2374" s="365"/>
      <c r="K2374" s="367"/>
    </row>
    <row r="2375" spans="1:13" s="366" customFormat="1" ht="12.75">
      <c r="A2375" s="360"/>
      <c r="B2375" s="368">
        <v>-1665728</v>
      </c>
      <c r="C2375" s="361" t="s">
        <v>1226</v>
      </c>
      <c r="D2375" s="360"/>
      <c r="E2375" s="360" t="s">
        <v>1230</v>
      </c>
      <c r="F2375" s="363"/>
      <c r="G2375" s="364"/>
      <c r="H2375" s="361">
        <f>H2374-B2375</f>
        <v>1665728</v>
      </c>
      <c r="I2375" s="369">
        <v>3790</v>
      </c>
      <c r="K2375" s="370"/>
      <c r="M2375" s="371">
        <f>+B2375/I2375</f>
        <v>-439.50606860158314</v>
      </c>
    </row>
    <row r="2376" spans="1:13" s="366" customFormat="1" ht="12.75">
      <c r="A2376" s="360"/>
      <c r="B2376" s="361">
        <v>19871</v>
      </c>
      <c r="C2376" s="360" t="s">
        <v>1228</v>
      </c>
      <c r="D2376" s="360"/>
      <c r="E2376" s="360"/>
      <c r="F2376" s="363"/>
      <c r="G2376" s="364" t="s">
        <v>185</v>
      </c>
      <c r="H2376" s="361">
        <f>H2375-B2376</f>
        <v>1645857</v>
      </c>
      <c r="I2376" s="369">
        <f>+B2376/M2376</f>
        <v>44.15777777777778</v>
      </c>
      <c r="K2376" s="370"/>
      <c r="M2376" s="372">
        <v>450</v>
      </c>
    </row>
    <row r="2377" spans="1:13" s="366" customFormat="1" ht="12.75">
      <c r="A2377" s="360"/>
      <c r="B2377" s="368">
        <f>SUM(B2375:B2376)</f>
        <v>-1645857</v>
      </c>
      <c r="C2377" s="362" t="s">
        <v>1229</v>
      </c>
      <c r="D2377" s="360"/>
      <c r="E2377" s="360"/>
      <c r="F2377" s="363"/>
      <c r="G2377" s="364" t="s">
        <v>185</v>
      </c>
      <c r="H2377" s="361">
        <v>0</v>
      </c>
      <c r="I2377" s="369">
        <f>B2377/M2377</f>
        <v>-3657.46</v>
      </c>
      <c r="K2377" s="367"/>
      <c r="M2377" s="372">
        <v>450</v>
      </c>
    </row>
    <row r="2378" spans="1:13" s="309" customFormat="1" ht="12.75">
      <c r="A2378" s="220"/>
      <c r="B2378" s="305"/>
      <c r="C2378" s="306"/>
      <c r="D2378" s="220"/>
      <c r="E2378" s="220"/>
      <c r="F2378" s="373"/>
      <c r="G2378" s="221"/>
      <c r="H2378" s="307"/>
      <c r="I2378" s="308"/>
      <c r="K2378" s="310"/>
      <c r="M2378" s="307"/>
    </row>
    <row r="2379" spans="1:13" s="309" customFormat="1" ht="12.75">
      <c r="A2379" s="220"/>
      <c r="B2379" s="305"/>
      <c r="C2379" s="306"/>
      <c r="D2379" s="220"/>
      <c r="E2379" s="220"/>
      <c r="F2379" s="373"/>
      <c r="G2379" s="221"/>
      <c r="H2379" s="307"/>
      <c r="I2379" s="308"/>
      <c r="K2379" s="310"/>
      <c r="M2379" s="307"/>
    </row>
    <row r="2380" spans="1:11" s="303" customFormat="1" ht="12.75">
      <c r="A2380" s="219" t="s">
        <v>1223</v>
      </c>
      <c r="B2380" s="218"/>
      <c r="C2380" s="374" t="s">
        <v>1245</v>
      </c>
      <c r="D2380" s="219"/>
      <c r="E2380" s="219"/>
      <c r="F2380" s="357"/>
      <c r="G2380" s="301"/>
      <c r="H2380" s="218"/>
      <c r="I2380" s="375"/>
      <c r="K2380" s="304"/>
    </row>
    <row r="2381" spans="1:11" s="303" customFormat="1" ht="12.75">
      <c r="A2381" s="219"/>
      <c r="B2381" s="218"/>
      <c r="C2381" s="219"/>
      <c r="D2381" s="219"/>
      <c r="E2381" s="219" t="s">
        <v>1225</v>
      </c>
      <c r="F2381" s="357"/>
      <c r="G2381" s="301"/>
      <c r="H2381" s="218"/>
      <c r="I2381" s="375"/>
      <c r="K2381" s="304"/>
    </row>
    <row r="2382" spans="1:13" s="303" customFormat="1" ht="12.75">
      <c r="A2382" s="219"/>
      <c r="B2382" s="376">
        <v>-28060103</v>
      </c>
      <c r="C2382" s="218" t="s">
        <v>1226</v>
      </c>
      <c r="D2382" s="219"/>
      <c r="E2382" s="219" t="s">
        <v>1246</v>
      </c>
      <c r="F2382" s="357"/>
      <c r="G2382" s="301"/>
      <c r="H2382" s="218">
        <f>H2381-B2382</f>
        <v>28060103</v>
      </c>
      <c r="I2382" s="314">
        <v>63849</v>
      </c>
      <c r="K2382" s="377"/>
      <c r="M2382" s="315">
        <f>+B2382/I2382</f>
        <v>-439.4759980579179</v>
      </c>
    </row>
    <row r="2383" spans="1:13" s="303" customFormat="1" ht="12.75">
      <c r="A2383" s="219"/>
      <c r="B2383" s="218">
        <v>145771</v>
      </c>
      <c r="C2383" s="219" t="s">
        <v>1228</v>
      </c>
      <c r="D2383" s="219"/>
      <c r="E2383" s="219"/>
      <c r="F2383" s="357"/>
      <c r="G2383" s="301"/>
      <c r="H2383" s="218">
        <f>H2382-B2383</f>
        <v>27914332</v>
      </c>
      <c r="I2383" s="314">
        <f>+B2383/M2383</f>
        <v>323.93555555555554</v>
      </c>
      <c r="K2383" s="377"/>
      <c r="M2383" s="316">
        <v>450</v>
      </c>
    </row>
    <row r="2384" spans="1:13" s="303" customFormat="1" ht="12.75">
      <c r="A2384" s="219"/>
      <c r="B2384" s="376">
        <f>SUM(B2382:B2383)</f>
        <v>-27914332</v>
      </c>
      <c r="C2384" s="374" t="s">
        <v>1229</v>
      </c>
      <c r="D2384" s="219"/>
      <c r="E2384" s="219"/>
      <c r="F2384" s="357"/>
      <c r="G2384" s="301"/>
      <c r="H2384" s="218">
        <v>0</v>
      </c>
      <c r="I2384" s="314">
        <f>B2384/M2384</f>
        <v>-62031.84888888889</v>
      </c>
      <c r="K2384" s="304"/>
      <c r="M2384" s="316">
        <v>450</v>
      </c>
    </row>
    <row r="2385" ht="12.75">
      <c r="F2385" s="359"/>
    </row>
    <row r="2386" ht="12.75">
      <c r="F2386" s="359"/>
    </row>
    <row r="2387" ht="12.75" hidden="1"/>
    <row r="2388" ht="12.75" hidden="1"/>
    <row r="2389" ht="12.75" hidden="1"/>
    <row r="2390" ht="12.75" hidden="1"/>
    <row r="2391" ht="12.75" hidden="1"/>
    <row r="2392" ht="12.75" hidden="1"/>
    <row r="2393" ht="12.75" hidden="1"/>
    <row r="2394" ht="12.75" hidden="1"/>
    <row r="2395" ht="12.75" hidden="1"/>
    <row r="2396" ht="12.75" hidden="1"/>
    <row r="2397" ht="12.75" hidden="1"/>
    <row r="2398" ht="12.75" hidden="1"/>
    <row r="2399" ht="12.75" hidden="1"/>
    <row r="2400" ht="12.75" hidden="1"/>
    <row r="2401" ht="12.75" hidden="1"/>
    <row r="2402" ht="12.75" hidden="1"/>
    <row r="2403" ht="12.75" hidden="1"/>
    <row r="2404" ht="12.75" hidden="1"/>
    <row r="2405" ht="12.75" hidden="1"/>
    <row r="2406" ht="12.75" hidden="1"/>
    <row r="2407" ht="12.75" hidden="1"/>
    <row r="2408" ht="12.75" hidden="1"/>
    <row r="2409" ht="12.75" hidden="1"/>
    <row r="2410" ht="12.75" hidden="1"/>
    <row r="2411" ht="12.75" hidden="1"/>
    <row r="2412" ht="12.75" hidden="1"/>
    <row r="2413" ht="12.75" hidden="1"/>
    <row r="2414" ht="12.75" hidden="1"/>
    <row r="2415" ht="12.75" hidden="1"/>
    <row r="2416" ht="12.75" hidden="1"/>
    <row r="2417" ht="12.75" hidden="1"/>
    <row r="2418" ht="12.75" hidden="1"/>
    <row r="2419" ht="12.75" hidden="1"/>
    <row r="2420" ht="12.75" hidden="1"/>
    <row r="2421" ht="12.75" hidden="1"/>
    <row r="2422" ht="12.75" hidden="1"/>
    <row r="2423" ht="12.75" hidden="1"/>
    <row r="2424" ht="12.75" hidden="1"/>
    <row r="2425" ht="12.75" hidden="1"/>
    <row r="2426" ht="12.75" hidden="1"/>
    <row r="2427" ht="12.75" hidden="1"/>
    <row r="2428" ht="12.75" hidden="1"/>
    <row r="2429" ht="12.75" hidden="1"/>
    <row r="2430" ht="12.75" hidden="1"/>
    <row r="2431" ht="12.75" hidden="1"/>
    <row r="2432" ht="12.75" hidden="1"/>
    <row r="2433" ht="12.75" hidden="1"/>
    <row r="2434" ht="12.75" hidden="1"/>
    <row r="2435" ht="12.75" hidden="1"/>
    <row r="2436" ht="12.75" hidden="1"/>
    <row r="2437" ht="12.75" hidden="1"/>
    <row r="2438" ht="12.75" hidden="1"/>
    <row r="2439" ht="12.75" hidden="1"/>
    <row r="2440" ht="12.75" hidden="1"/>
    <row r="2441" ht="12.75" hidden="1"/>
    <row r="2442" ht="12.75" hidden="1"/>
    <row r="2443" ht="12.75" hidden="1"/>
    <row r="2444" ht="12.75" hidden="1"/>
    <row r="2445" ht="12.75" hidden="1"/>
    <row r="2446" ht="12.75" hidden="1"/>
    <row r="2447" ht="12.75" hidden="1"/>
    <row r="2448" ht="12.75" hidden="1"/>
    <row r="2449" ht="12.75" hidden="1"/>
    <row r="2450" ht="12.75" hidden="1"/>
    <row r="2451" ht="12.75" hidden="1"/>
    <row r="2452" ht="12.75" hidden="1"/>
    <row r="2453" ht="12.75" hidden="1"/>
    <row r="2454" ht="12.75" hidden="1"/>
    <row r="2455" ht="12.75" hidden="1"/>
    <row r="2456" ht="12.75" hidden="1"/>
    <row r="2457" ht="12.75" hidden="1"/>
    <row r="2458" ht="12.75" hidden="1"/>
    <row r="2459" ht="12.75" hidden="1"/>
    <row r="2460" ht="12.75" hidden="1"/>
    <row r="2461" ht="12.75" hidden="1"/>
    <row r="2462" ht="12.75" hidden="1"/>
    <row r="2463" ht="12.75" hidden="1"/>
    <row r="2464" ht="12.75" hidden="1"/>
    <row r="2465" ht="12.75" hidden="1"/>
    <row r="2466" ht="12.75" hidden="1"/>
    <row r="2467" ht="12.75" hidden="1"/>
    <row r="2468" ht="12.75" hidden="1"/>
    <row r="2469" ht="12.75" hidden="1"/>
    <row r="2470" ht="12.75" hidden="1"/>
    <row r="2471" ht="12.75" hidden="1"/>
    <row r="2472" ht="12.75" hidden="1"/>
    <row r="2473" ht="12.75" hidden="1"/>
    <row r="2474" ht="12.75" hidden="1"/>
    <row r="2475" ht="12.75" hidden="1"/>
    <row r="2476" ht="12.75" hidden="1"/>
    <row r="2477" ht="12.75" hidden="1"/>
    <row r="2478" ht="12.75" hidden="1"/>
    <row r="2479" ht="12.75" hidden="1"/>
    <row r="2480" ht="12.75" hidden="1"/>
    <row r="2481" ht="12.75" hidden="1"/>
    <row r="2482" ht="12.75" hidden="1"/>
    <row r="2483" ht="12.75" hidden="1"/>
    <row r="2484" ht="12.75" hidden="1"/>
    <row r="2485" ht="12.75" hidden="1"/>
    <row r="2486" ht="12.75" hidden="1"/>
    <row r="2487" ht="12.75" hidden="1"/>
    <row r="2488" ht="12.75" hidden="1"/>
    <row r="2489" ht="12.75" hidden="1"/>
    <row r="2490" ht="12.75" hidden="1"/>
    <row r="2491" ht="12.75" hidden="1"/>
    <row r="2492" ht="12.75" hidden="1"/>
    <row r="2493" ht="12.75" hidden="1"/>
    <row r="2494" ht="12.75" hidden="1"/>
    <row r="2495" ht="12.75" hidden="1"/>
    <row r="2496" ht="12.75" hidden="1"/>
    <row r="2497" ht="12.75" hidden="1"/>
    <row r="2498" ht="12.75" hidden="1"/>
  </sheetData>
  <mergeCells count="1">
    <mergeCell ref="B2:H2"/>
  </mergeCells>
  <printOptions/>
  <pageMargins left="0.75" right="0.75" top="1" bottom="1" header="0.5" footer="0.5"/>
  <pageSetup horizontalDpi="300" verticalDpi="300" orientation="portrait" paperSize="9" r:id="rId3"/>
  <headerFooter alignWithMargins="0">
    <oddHeader>&amp;L&amp;A&amp;C&amp;"Arial,Bold"&amp;9LAGA&amp;RPage &amp;P</oddHeader>
    <oddFooter>&amp;C&amp;F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LAGA</cp:lastModifiedBy>
  <cp:lastPrinted>2004-04-21T05:05:51Z</cp:lastPrinted>
  <dcterms:created xsi:type="dcterms:W3CDTF">2002-09-25T18:25:46Z</dcterms:created>
  <dcterms:modified xsi:type="dcterms:W3CDTF">2011-02-25T23:06:00Z</dcterms:modified>
  <cp:category/>
  <cp:version/>
  <cp:contentType/>
  <cp:contentStatus/>
</cp:coreProperties>
</file>