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February 2010-Summary" sheetId="1" r:id="rId1"/>
    <sheet name="February 2010-Detailed" sheetId="2" r:id="rId2"/>
  </sheets>
  <definedNames>
    <definedName name="_xlnm.Print_Titles" localSheetId="1">'February 2010-Detailed'!$1:$4</definedName>
    <definedName name="_xlnm.Print_Titles" localSheetId="0">'February 2010-Summary'!$1:$4</definedName>
  </definedNames>
  <calcPr fullCalcOnLoad="1"/>
</workbook>
</file>

<file path=xl/comments2.xml><?xml version="1.0" encoding="utf-8"?>
<comments xmlns="http://schemas.openxmlformats.org/spreadsheetml/2006/main">
  <authors>
    <author>ARREY</author>
    <author>Aim? </author>
    <author>Sone</author>
    <author>Valued Packard Bell Customer</author>
    <author>NKWETTA AJONG FELIX</author>
    <author>user</author>
    <author>media</author>
    <author>sirri</author>
    <author>xxx</author>
  </authors>
  <commentList>
    <comment ref="C93" authorId="0">
      <text>
        <r>
          <rPr>
            <b/>
            <sz val="8"/>
            <rFont val="Tahoma"/>
            <family val="0"/>
          </rPr>
          <t>i35: transport to and from office to plan for mission and deposite financial report.</t>
        </r>
        <r>
          <rPr>
            <sz val="8"/>
            <rFont val="Tahoma"/>
            <family val="0"/>
          </rPr>
          <t xml:space="preserve">
</t>
        </r>
      </text>
    </comment>
    <comment ref="C106" authorId="0">
      <text>
        <r>
          <rPr>
            <b/>
            <sz val="8"/>
            <rFont val="Tahoma"/>
            <family val="0"/>
          </rPr>
          <t>i35: bought drinks three persons; Bernard, Andre and Joseph, informants.</t>
        </r>
        <r>
          <rPr>
            <sz val="8"/>
            <rFont val="Tahoma"/>
            <family val="0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0"/>
          </rPr>
          <t>i35: Bought drinks to Bernard, Joseph and Jean, informants.</t>
        </r>
        <r>
          <rPr>
            <sz val="8"/>
            <rFont val="Tahoma"/>
            <family val="0"/>
          </rPr>
          <t xml:space="preserve">
</t>
        </r>
      </text>
    </comment>
    <comment ref="C143" authorId="0">
      <text>
        <r>
          <rPr>
            <b/>
            <sz val="8"/>
            <rFont val="Tahoma"/>
            <family val="0"/>
          </rPr>
          <t>i35: Bought drinks to three persons; Bernard, Landry and Eden, informants.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>i66: Bought drinks for Mbappe and Albert, informants.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>i33 : by clando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i33 : by clando</t>
        </r>
        <r>
          <rPr>
            <sz val="8"/>
            <rFont val="Tahoma"/>
            <family val="0"/>
          </rPr>
          <t xml:space="preserve">
</t>
        </r>
      </text>
    </comment>
    <comment ref="C214" authorId="0">
      <text>
        <r>
          <rPr>
            <b/>
            <sz val="8"/>
            <rFont val="Tahoma"/>
            <family val="0"/>
          </rPr>
          <t>i33 : drinking water</t>
        </r>
        <r>
          <rPr>
            <sz val="8"/>
            <rFont val="Tahoma"/>
            <family val="0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0"/>
          </rPr>
          <t>i33 : drinking water</t>
        </r>
        <r>
          <rPr>
            <sz val="8"/>
            <rFont val="Tahoma"/>
            <family val="0"/>
          </rPr>
          <t xml:space="preserve">
</t>
        </r>
      </text>
    </comment>
    <comment ref="C221" authorId="0">
      <text>
        <r>
          <rPr>
            <b/>
            <sz val="8"/>
            <rFont val="Tahoma"/>
            <family val="0"/>
          </rPr>
          <t>i33 : bougth drinks to suley and abotoo</t>
        </r>
        <r>
          <rPr>
            <sz val="8"/>
            <rFont val="Tahoma"/>
            <family val="0"/>
          </rPr>
          <t xml:space="preserve">
informants.</t>
        </r>
      </text>
    </comment>
    <comment ref="C222" authorId="0">
      <text>
        <r>
          <rPr>
            <b/>
            <sz val="8"/>
            <rFont val="Tahoma"/>
            <family val="0"/>
          </rPr>
          <t>i33 : bougth drinks to Agon and Simplice</t>
        </r>
        <r>
          <rPr>
            <sz val="8"/>
            <rFont val="Tahoma"/>
            <family val="0"/>
          </rPr>
          <t xml:space="preserve">
informants.</t>
        </r>
      </text>
    </comment>
    <comment ref="C257" authorId="0">
      <text>
        <r>
          <rPr>
            <b/>
            <sz val="8"/>
            <rFont val="Tahoma"/>
            <family val="0"/>
          </rPr>
          <t>i35: Bought drinks to two persons, Bernard and Eric, informant.</t>
        </r>
        <r>
          <rPr>
            <sz val="8"/>
            <rFont val="Tahoma"/>
            <family val="0"/>
          </rPr>
          <t xml:space="preserve">
</t>
        </r>
      </text>
    </comment>
    <comment ref="C258" authorId="0">
      <text>
        <r>
          <rPr>
            <b/>
            <sz val="8"/>
            <rFont val="Tahoma"/>
            <family val="0"/>
          </rPr>
          <t>i35: bought drinks to two persons; Bouba and Mahamad, informants.</t>
        </r>
        <r>
          <rPr>
            <sz val="8"/>
            <rFont val="Tahoma"/>
            <family val="0"/>
          </rPr>
          <t xml:space="preserve">
</t>
        </r>
      </text>
    </comment>
    <comment ref="C292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293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317" authorId="0">
      <text>
        <r>
          <rPr>
            <b/>
            <sz val="8"/>
            <rFont val="Tahoma"/>
            <family val="0"/>
          </rPr>
          <t>i35: Bought drinks to three persons; Bernard, Eric and Joe, informants.</t>
        </r>
        <r>
          <rPr>
            <sz val="8"/>
            <rFont val="Tahoma"/>
            <family val="0"/>
          </rPr>
          <t xml:space="preserve">
</t>
        </r>
      </text>
    </comment>
    <comment ref="C318" authorId="0">
      <text>
        <r>
          <rPr>
            <b/>
            <sz val="8"/>
            <rFont val="Tahoma"/>
            <family val="0"/>
          </rPr>
          <t>i35: Bought drinks to two persons; Bernard and Eric, informant.</t>
        </r>
        <r>
          <rPr>
            <sz val="8"/>
            <rFont val="Tahoma"/>
            <family val="0"/>
          </rPr>
          <t xml:space="preserve">
</t>
        </r>
      </text>
    </comment>
    <comment ref="C322" authorId="1">
      <text>
        <r>
          <rPr>
            <b/>
            <sz val="8"/>
            <rFont val="Tahoma"/>
            <family val="2"/>
          </rPr>
          <t>Aimé : In Djoum  external assistance for one element Baba Ndumo, for the  fail operation</t>
        </r>
        <r>
          <rPr>
            <sz val="8"/>
            <rFont val="Tahoma"/>
            <family val="2"/>
          </rPr>
          <t xml:space="preserve">
</t>
        </r>
      </text>
    </comment>
    <comment ref="C323" authorId="1">
      <text>
        <r>
          <rPr>
            <b/>
            <sz val="8"/>
            <rFont val="Tahoma"/>
            <family val="2"/>
          </rPr>
          <t>Aimé : Aimé : In Djoum  external assistance for one element Abama Raphael for the  fail operation</t>
        </r>
        <r>
          <rPr>
            <sz val="8"/>
            <rFont val="Tahoma"/>
            <family val="2"/>
          </rPr>
          <t xml:space="preserve">
</t>
        </r>
      </text>
    </comment>
    <comment ref="C324" authorId="1">
      <text>
        <r>
          <rPr>
            <b/>
            <sz val="8"/>
            <rFont val="Tahoma"/>
            <family val="2"/>
          </rPr>
          <t>Aimé : In Djoum  external assistance for one element for the  fail operation</t>
        </r>
        <r>
          <rPr>
            <sz val="8"/>
            <rFont val="Tahoma"/>
            <family val="2"/>
          </rPr>
          <t xml:space="preserve">
</t>
        </r>
      </text>
    </comment>
    <comment ref="C332" authorId="0">
      <text>
        <r>
          <rPr>
            <b/>
            <sz val="8"/>
            <rFont val="Tahoma"/>
            <family val="0"/>
          </rPr>
          <t>Julius:  foumban failed operations</t>
        </r>
        <r>
          <rPr>
            <sz val="8"/>
            <rFont val="Tahoma"/>
            <family val="0"/>
          </rPr>
          <t xml:space="preserve">
</t>
        </r>
      </text>
    </comment>
    <comment ref="C337" authorId="0">
      <text>
        <r>
          <rPr>
            <b/>
            <sz val="8"/>
            <rFont val="Tahoma"/>
            <family val="0"/>
          </rPr>
          <t>jul: fueling of car used for operations.</t>
        </r>
        <r>
          <rPr>
            <sz val="8"/>
            <rFont val="Tahoma"/>
            <family val="0"/>
          </rPr>
          <t xml:space="preserve">
</t>
        </r>
      </text>
    </comment>
    <comment ref="C412" authorId="0">
      <text>
        <r>
          <rPr>
            <b/>
            <sz val="8"/>
            <rFont val="Tahoma"/>
            <family val="0"/>
          </rPr>
          <t>i66: Bought Drinks for Martin, informant and self</t>
        </r>
        <r>
          <rPr>
            <sz val="8"/>
            <rFont val="Tahoma"/>
            <family val="0"/>
          </rPr>
          <t xml:space="preserve">
</t>
        </r>
      </text>
    </comment>
    <comment ref="C424" authorId="0">
      <text>
        <r>
          <rPr>
            <b/>
            <sz val="8"/>
            <rFont val="Tahoma"/>
            <family val="0"/>
          </rPr>
          <t>i26: Denis attempted Parrots Operations Douala.</t>
        </r>
        <r>
          <rPr>
            <sz val="8"/>
            <rFont val="Tahoma"/>
            <family val="0"/>
          </rPr>
          <t xml:space="preserve">
</t>
        </r>
      </text>
    </comment>
    <comment ref="C428" authorId="2">
      <text>
        <r>
          <rPr>
            <b/>
            <sz val="8"/>
            <rFont val="Tahoma"/>
            <family val="0"/>
          </rPr>
          <t>Sone: Cyber undercover work in Bamenda:</t>
        </r>
        <r>
          <rPr>
            <sz val="8"/>
            <rFont val="Tahoma"/>
            <family val="0"/>
          </rPr>
          <t xml:space="preserve">
Maryland x2=600
Horizon x2=600
Confidence x2=600</t>
        </r>
      </text>
    </comment>
    <comment ref="C42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Cyber undercover work in Bamenda:
Maryland x2=600
MACJUD x2=600
Yutanet x1=300</t>
        </r>
      </text>
    </comment>
    <comment ref="C45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Wirsiy Emmanuel - NFC Bank Bamenda for collaboration in planned operation against an Internet wildlife dealer when he shows up at the bank to collect money from a victim in The Netherlands.</t>
        </r>
      </text>
    </comment>
    <comment ref="C459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OP2 Ebah Larry for 2 days operations attempt in Bamenda against an Internet wildlife dealer in Bamenda.</t>
        </r>
      </text>
    </comment>
    <comment ref="C460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IP2 Ongene Jules for 2 days operations attempt in Bamenda against an Internet wildlife dealer in Bamenda.</t>
        </r>
      </text>
    </comment>
    <comment ref="C46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IP Manga Lukefor 2 days operations attempt in Bamenda against an Internet wildlife dealer in Bamenda.</t>
        </r>
      </text>
    </comment>
    <comment ref="C469" authorId="0">
      <text>
        <r>
          <rPr>
            <b/>
            <sz val="8"/>
            <rFont val="Tahoma"/>
            <family val="0"/>
          </rPr>
          <t>i26: Follow up Buea operations.</t>
        </r>
        <r>
          <rPr>
            <sz val="8"/>
            <rFont val="Tahoma"/>
            <family val="0"/>
          </rPr>
          <t xml:space="preserve">
And coodinating Douala operations.</t>
        </r>
      </text>
    </comment>
    <comment ref="C485" authorId="0">
      <text>
        <r>
          <rPr>
            <b/>
            <sz val="8"/>
            <rFont val="Tahoma"/>
            <family val="0"/>
          </rPr>
          <t>i26: Djoum attempted Operations.</t>
        </r>
        <r>
          <rPr>
            <sz val="8"/>
            <rFont val="Tahoma"/>
            <family val="0"/>
          </rPr>
          <t xml:space="preserve">
</t>
        </r>
      </text>
    </comment>
    <comment ref="C51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x48 copies - Financial Forms
25x48=1200 fcfa</t>
        </r>
      </text>
    </comment>
    <comment ref="C537" authorId="3">
      <text>
        <r>
          <rPr>
            <b/>
            <sz val="8"/>
            <rFont val="Tahoma"/>
            <family val="2"/>
          </rPr>
          <t xml:space="preserve">Alain: Fuel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to transport parrots to limbe</t>
        </r>
      </text>
    </comment>
    <comment ref="C541" authorId="3">
      <text>
        <r>
          <rPr>
            <b/>
            <sz val="8"/>
            <rFont val="Tahoma"/>
            <family val="2"/>
          </rPr>
          <t>Alain</t>
        </r>
        <r>
          <rPr>
            <b/>
            <sz val="8"/>
            <rFont val="Tahoma"/>
            <family val="2"/>
          </rPr>
          <t>: hired car to transport parrots to limbe</t>
        </r>
      </text>
    </comment>
    <comment ref="C578" authorId="0">
      <text>
        <r>
          <rPr>
            <b/>
            <sz val="8"/>
            <rFont val="Tahoma"/>
            <family val="0"/>
          </rPr>
          <t>Aime: called josias in CAR</t>
        </r>
        <r>
          <rPr>
            <sz val="8"/>
            <rFont val="Tahoma"/>
            <family val="0"/>
          </rPr>
          <t xml:space="preserve">
</t>
        </r>
      </text>
    </comment>
    <comment ref="C589" authorId="0">
      <text>
        <r>
          <rPr>
            <b/>
            <sz val="8"/>
            <rFont val="Tahoma"/>
            <family val="0"/>
          </rPr>
          <t>Aime: Djoum Operations.</t>
        </r>
        <r>
          <rPr>
            <sz val="8"/>
            <rFont val="Tahoma"/>
            <family val="0"/>
          </rPr>
          <t xml:space="preserve">
</t>
        </r>
      </text>
    </comment>
    <comment ref="C594" authorId="0">
      <text>
        <r>
          <rPr>
            <b/>
            <sz val="8"/>
            <rFont val="Tahoma"/>
            <family val="0"/>
          </rPr>
          <t>felix: Buea Operations</t>
        </r>
        <r>
          <rPr>
            <sz val="8"/>
            <rFont val="Tahoma"/>
            <family val="0"/>
          </rPr>
          <t xml:space="preserve">
</t>
        </r>
      </text>
    </comment>
    <comment ref="C604" authorId="0">
      <text>
        <r>
          <rPr>
            <b/>
            <sz val="8"/>
            <rFont val="Tahoma"/>
            <family val="0"/>
          </rPr>
          <t>felix :djoum attempted operations</t>
        </r>
        <r>
          <rPr>
            <sz val="8"/>
            <rFont val="Tahoma"/>
            <family val="0"/>
          </rPr>
          <t xml:space="preserve">
</t>
        </r>
      </text>
    </comment>
    <comment ref="C605" authorId="0">
      <text>
        <r>
          <rPr>
            <b/>
            <sz val="8"/>
            <rFont val="Tahoma"/>
            <family val="0"/>
          </rPr>
          <t>Felix: Operation attempted  Djoum</t>
        </r>
        <r>
          <rPr>
            <sz val="8"/>
            <rFont val="Tahoma"/>
            <family val="0"/>
          </rPr>
          <t xml:space="preserve">
</t>
        </r>
      </text>
    </comment>
    <comment ref="C620" authorId="0">
      <text>
        <r>
          <rPr>
            <b/>
            <sz val="8"/>
            <rFont val="Tahoma"/>
            <family val="0"/>
          </rPr>
          <t>Djimi: Sama Case</t>
        </r>
        <r>
          <rPr>
            <sz val="8"/>
            <rFont val="Tahoma"/>
            <family val="0"/>
          </rPr>
          <t xml:space="preserve">
</t>
        </r>
      </text>
    </comment>
    <comment ref="C632" authorId="1">
      <text>
        <r>
          <rPr>
            <b/>
            <sz val="8"/>
            <rFont val="Tahoma"/>
            <family val="2"/>
          </rPr>
          <t>Aimé: have a breakdown and took another car, informed Alain and Ofir</t>
        </r>
      </text>
    </comment>
    <comment ref="C634" authorId="1">
      <text>
        <r>
          <rPr>
            <b/>
            <sz val="8"/>
            <rFont val="Tahoma"/>
            <family val="2"/>
          </rPr>
          <t>Aimé : clando, inform Arrey</t>
        </r>
        <r>
          <rPr>
            <sz val="8"/>
            <rFont val="Tahoma"/>
            <family val="2"/>
          </rPr>
          <t xml:space="preserve">
</t>
        </r>
      </text>
    </comment>
    <comment ref="C636" authorId="1">
      <text>
        <r>
          <rPr>
            <b/>
            <sz val="8"/>
            <rFont val="Tahoma"/>
            <family val="2"/>
          </rPr>
          <t>Aimé : clando</t>
        </r>
        <r>
          <rPr>
            <sz val="8"/>
            <rFont val="Tahoma"/>
            <family val="2"/>
          </rPr>
          <t xml:space="preserve">
</t>
        </r>
      </text>
    </comment>
    <comment ref="C638" authorId="0">
      <text>
        <r>
          <rPr>
            <b/>
            <sz val="8"/>
            <rFont val="Tahoma"/>
            <family val="0"/>
          </rPr>
          <t>aime: by clando</t>
        </r>
        <r>
          <rPr>
            <sz val="8"/>
            <rFont val="Tahoma"/>
            <family val="0"/>
          </rPr>
          <t xml:space="preserve">
</t>
        </r>
      </text>
    </comment>
    <comment ref="C649" authorId="4">
      <text>
        <r>
          <rPr>
            <b/>
            <sz val="9"/>
            <rFont val="Tahoma"/>
            <family val="2"/>
          </rPr>
          <t xml:space="preserve">FELIX: Took a clando </t>
        </r>
        <r>
          <rPr>
            <sz val="9"/>
            <rFont val="Tahoma"/>
            <family val="2"/>
          </rPr>
          <t xml:space="preserve">
</t>
        </r>
      </text>
    </comment>
    <comment ref="C651" authorId="4">
      <text>
        <r>
          <rPr>
            <b/>
            <sz val="9"/>
            <rFont val="Tahoma"/>
            <family val="2"/>
          </rPr>
          <t>FELIX: Took a clando</t>
        </r>
        <r>
          <rPr>
            <sz val="9"/>
            <rFont val="Tahoma"/>
            <family val="2"/>
          </rPr>
          <t xml:space="preserve">
</t>
        </r>
      </text>
    </comment>
    <comment ref="C666" authorId="3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Meeting with Mtr Djimi in Yde to discuss Minfof vs Sama case</t>
        </r>
      </text>
    </comment>
    <comment ref="C668" authorId="3">
      <text>
        <r>
          <rPr>
            <b/>
            <sz val="8"/>
            <rFont val="Tahoma"/>
            <family val="2"/>
          </rPr>
          <t>Valued Packard Bell Customer:</t>
        </r>
        <r>
          <rPr>
            <sz val="8"/>
            <rFont val="Tahoma"/>
            <family val="2"/>
          </rPr>
          <t xml:space="preserve">
special taxi in dla, arrived at 0.00am</t>
        </r>
      </text>
    </comment>
    <comment ref="C677" authorId="3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special taxi in dla, arrived at 11.30pm</t>
        </r>
      </text>
    </comment>
    <comment ref="C680" authorId="3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special taxi, arrived yde at 11.45pm</t>
        </r>
      </text>
    </comment>
    <comment ref="C691" authorId="1">
      <text>
        <r>
          <rPr>
            <b/>
            <sz val="8"/>
            <rFont val="Tahoma"/>
            <family val="2"/>
          </rPr>
          <t>Aimé : special taxi arrived in Yaoundé at 2h in the night</t>
        </r>
        <r>
          <rPr>
            <sz val="8"/>
            <rFont val="Tahoma"/>
            <family val="2"/>
          </rPr>
          <t xml:space="preserve">
</t>
        </r>
      </text>
    </comment>
    <comment ref="C697" authorId="1">
      <text>
        <r>
          <rPr>
            <b/>
            <sz val="8"/>
            <rFont val="Tahoma"/>
            <family val="2"/>
          </rPr>
          <t>Aimé : local transport for the elements during the failed operation in Djoum</t>
        </r>
        <r>
          <rPr>
            <sz val="8"/>
            <rFont val="Tahoma"/>
            <family val="2"/>
          </rPr>
          <t xml:space="preserve">
</t>
        </r>
      </text>
    </comment>
    <comment ref="C703" authorId="1">
      <text>
        <r>
          <rPr>
            <b/>
            <sz val="8"/>
            <rFont val="Tahoma"/>
            <family val="2"/>
          </rPr>
          <t>Aimé : local transport in Yaoundé and Ntui</t>
        </r>
        <r>
          <rPr>
            <sz val="8"/>
            <rFont val="Tahoma"/>
            <family val="2"/>
          </rPr>
          <t xml:space="preserve">
</t>
        </r>
      </text>
    </comment>
    <comment ref="C733" authorId="4">
      <text>
        <r>
          <rPr>
            <b/>
            <sz val="9"/>
            <rFont val="Tahoma"/>
            <family val="2"/>
          </rPr>
          <t xml:space="preserve"> FELIX: Arrived Yaounde late by 11: 45 in the night and had to take a special taxi</t>
        </r>
        <r>
          <rPr>
            <sz val="9"/>
            <rFont val="Tahoma"/>
            <family val="2"/>
          </rPr>
          <t xml:space="preserve">
</t>
        </r>
      </text>
    </comment>
    <comment ref="C746" authorId="4">
      <text>
        <r>
          <rPr>
            <b/>
            <sz val="9"/>
            <rFont val="Tahoma"/>
            <family val="2"/>
          </rPr>
          <t xml:space="preserve"> FELIX: transport fare for Nyetam, regional wildlife chief to and from Ekonou for the case file of Nguini &amp; others</t>
        </r>
        <r>
          <rPr>
            <sz val="9"/>
            <rFont val="Tahoma"/>
            <family val="2"/>
          </rPr>
          <t xml:space="preserve">
</t>
        </r>
      </text>
    </comment>
    <comment ref="C762" authorId="1">
      <text>
        <r>
          <rPr>
            <b/>
            <sz val="8"/>
            <rFont val="Tahoma"/>
            <family val="2"/>
          </rPr>
          <t>Aimé : Paid a half lodging in Djoum.</t>
        </r>
        <r>
          <rPr>
            <sz val="8"/>
            <rFont val="Tahoma"/>
            <family val="2"/>
          </rPr>
          <t xml:space="preserve">
</t>
        </r>
      </text>
    </comment>
    <comment ref="C771" authorId="4">
      <text>
        <r>
          <rPr>
            <b/>
            <sz val="9"/>
            <rFont val="Tahoma"/>
            <family val="2"/>
          </rPr>
          <t>FELIX: Paid a half lodging in Djoum.</t>
        </r>
        <r>
          <rPr>
            <sz val="9"/>
            <rFont val="Tahoma"/>
            <family val="2"/>
          </rPr>
          <t xml:space="preserve">
</t>
        </r>
      </text>
    </comment>
    <comment ref="C786" authorId="1">
      <text>
        <r>
          <rPr>
            <b/>
            <sz val="8"/>
            <rFont val="Tahoma"/>
            <family val="2"/>
          </rPr>
          <t>Aimé : Mineral water at Sangmelima</t>
        </r>
        <r>
          <rPr>
            <sz val="8"/>
            <rFont val="Tahoma"/>
            <family val="2"/>
          </rPr>
          <t xml:space="preserve">
</t>
        </r>
      </text>
    </comment>
    <comment ref="C788" authorId="1">
      <text>
        <r>
          <rPr>
            <b/>
            <sz val="8"/>
            <rFont val="Tahoma"/>
            <family val="2"/>
          </rPr>
          <t>Aimé : Mineral water at Djoum</t>
        </r>
        <r>
          <rPr>
            <sz val="8"/>
            <rFont val="Tahoma"/>
            <family val="2"/>
          </rPr>
          <t xml:space="preserve">
</t>
        </r>
      </text>
    </comment>
    <comment ref="C790" authorId="1">
      <text>
        <r>
          <rPr>
            <b/>
            <sz val="8"/>
            <rFont val="Tahoma"/>
            <family val="2"/>
          </rPr>
          <t>Aimé : Mineral water at Ntui</t>
        </r>
        <r>
          <rPr>
            <sz val="8"/>
            <rFont val="Tahoma"/>
            <family val="2"/>
          </rPr>
          <t xml:space="preserve">
</t>
        </r>
      </text>
    </comment>
    <comment ref="C792" authorId="1">
      <text>
        <r>
          <rPr>
            <b/>
            <sz val="8"/>
            <rFont val="Tahoma"/>
            <family val="2"/>
          </rPr>
          <t>Aimé : Mineral water at Ntui</t>
        </r>
        <r>
          <rPr>
            <sz val="8"/>
            <rFont val="Tahoma"/>
            <family val="2"/>
          </rPr>
          <t xml:space="preserve">
</t>
        </r>
      </text>
    </comment>
    <comment ref="C797" authorId="1">
      <text>
        <r>
          <rPr>
            <b/>
            <sz val="8"/>
            <rFont val="Tahoma"/>
            <family val="2"/>
          </rPr>
          <t>Rollin : mineral water Mamfe</t>
        </r>
        <r>
          <rPr>
            <sz val="8"/>
            <rFont val="Tahoma"/>
            <family val="2"/>
          </rPr>
          <t xml:space="preserve">
</t>
        </r>
      </text>
    </comment>
    <comment ref="C798" authorId="1">
      <text>
        <r>
          <rPr>
            <b/>
            <sz val="8"/>
            <rFont val="Tahoma"/>
            <family val="2"/>
          </rPr>
          <t>Rollin : mineral water Mamfe</t>
        </r>
        <r>
          <rPr>
            <sz val="8"/>
            <rFont val="Tahoma"/>
            <family val="2"/>
          </rPr>
          <t xml:space="preserve">
</t>
        </r>
      </text>
    </comment>
    <comment ref="C801" authorId="1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806" authorId="1">
      <text>
        <r>
          <rPr>
            <b/>
            <sz val="8"/>
            <rFont val="Tahoma"/>
            <family val="2"/>
          </rPr>
          <t>felix: Mineral water at Sangmelima</t>
        </r>
        <r>
          <rPr>
            <sz val="8"/>
            <rFont val="Tahoma"/>
            <family val="2"/>
          </rPr>
          <t xml:space="preserve">
</t>
        </r>
      </text>
    </comment>
    <comment ref="C808" authorId="1">
      <text>
        <r>
          <rPr>
            <b/>
            <sz val="8"/>
            <rFont val="Tahoma"/>
            <family val="2"/>
          </rPr>
          <t>felix: Mineral water at Djoum</t>
        </r>
        <r>
          <rPr>
            <sz val="8"/>
            <rFont val="Tahoma"/>
            <family val="2"/>
          </rPr>
          <t xml:space="preserve">
</t>
        </r>
      </text>
    </comment>
    <comment ref="C813" authorId="1">
      <text>
        <r>
          <rPr>
            <b/>
            <sz val="8"/>
            <rFont val="Tahoma"/>
            <family val="2"/>
          </rPr>
          <t>Aimé : receipt of lawyer and some documents of the parrots case</t>
        </r>
        <r>
          <rPr>
            <sz val="8"/>
            <rFont val="Tahoma"/>
            <family val="2"/>
          </rPr>
          <t xml:space="preserve">
</t>
        </r>
      </text>
    </comment>
    <comment ref="C814" authorId="1">
      <text>
        <r>
          <rPr>
            <b/>
            <sz val="8"/>
            <rFont val="Tahoma"/>
            <family val="2"/>
          </rPr>
          <t>Aimé : case file for the Djoum operation</t>
        </r>
        <r>
          <rPr>
            <sz val="8"/>
            <rFont val="Tahoma"/>
            <family val="2"/>
          </rPr>
          <t xml:space="preserve">
</t>
        </r>
      </text>
    </comment>
    <comment ref="C815" authorId="1">
      <text>
        <r>
          <rPr>
            <b/>
            <sz val="8"/>
            <rFont val="Tahoma"/>
            <family val="2"/>
          </rPr>
          <t>Aimé : case file of parrots case to sent to Me Tcheugueu</t>
        </r>
        <r>
          <rPr>
            <sz val="8"/>
            <rFont val="Tahoma"/>
            <family val="2"/>
          </rPr>
          <t xml:space="preserve">
</t>
        </r>
      </text>
    </comment>
    <comment ref="C816" authorId="1">
      <text>
        <r>
          <rPr>
            <b/>
            <sz val="8"/>
            <rFont val="Tahoma"/>
            <family val="2"/>
          </rPr>
          <t>Aimé : Ecomessage of Bate and Kengouo</t>
        </r>
        <r>
          <rPr>
            <sz val="8"/>
            <rFont val="Tahoma"/>
            <family val="2"/>
          </rPr>
          <t xml:space="preserve">
</t>
        </r>
      </text>
    </comment>
    <comment ref="C817" authorId="1">
      <text>
        <r>
          <rPr>
            <b/>
            <sz val="8"/>
            <rFont val="Tahoma"/>
            <family val="2"/>
          </rPr>
          <t>Rollin: financial budget sheets</t>
        </r>
        <r>
          <rPr>
            <sz val="8"/>
            <rFont val="Tahoma"/>
            <family val="2"/>
          </rPr>
          <t xml:space="preserve">
</t>
        </r>
      </text>
    </comment>
    <comment ref="C818" authorId="4">
      <text>
        <r>
          <rPr>
            <b/>
            <sz val="9"/>
            <rFont val="Tahoma"/>
            <family val="2"/>
          </rPr>
          <t xml:space="preserve"> FELIX: photocopy of the letter to minfof on the lawyer issue- 2 copies</t>
        </r>
        <r>
          <rPr>
            <sz val="9"/>
            <rFont val="Tahoma"/>
            <family val="2"/>
          </rPr>
          <t xml:space="preserve">
</t>
        </r>
      </text>
    </comment>
    <comment ref="C819" authorId="4">
      <text>
        <r>
          <rPr>
            <b/>
            <sz val="9"/>
            <rFont val="Tahoma"/>
            <family val="2"/>
          </rPr>
          <t xml:space="preserve"> FELIX: printed LAGA invoice to US fish and wildlife plus a acknowledgment of rectroactive contract signing by the director</t>
        </r>
        <r>
          <rPr>
            <sz val="9"/>
            <rFont val="Tahoma"/>
            <family val="2"/>
          </rPr>
          <t xml:space="preserve">
</t>
        </r>
      </text>
    </comment>
    <comment ref="C820" authorId="4">
      <text>
        <r>
          <rPr>
            <b/>
            <sz val="9"/>
            <rFont val="Tahoma"/>
            <family val="2"/>
          </rPr>
          <t xml:space="preserve"> FELIX: printed the LAGA working contract</t>
        </r>
        <r>
          <rPr>
            <sz val="9"/>
            <rFont val="Tahoma"/>
            <family val="2"/>
          </rPr>
          <t xml:space="preserve">
</t>
        </r>
      </text>
    </comment>
    <comment ref="C821" authorId="4">
      <text>
        <r>
          <rPr>
            <b/>
            <sz val="9"/>
            <rFont val="Tahoma"/>
            <family val="2"/>
          </rPr>
          <t xml:space="preserve"> FELIX: photocopied ten copies of the working contract</t>
        </r>
        <r>
          <rPr>
            <sz val="9"/>
            <rFont val="Tahoma"/>
            <family val="2"/>
          </rPr>
          <t xml:space="preserve">
</t>
        </r>
      </text>
    </comment>
    <comment ref="C825" authorId="1">
      <text>
        <r>
          <rPr>
            <b/>
            <sz val="8"/>
            <rFont val="Tahoma"/>
            <family val="2"/>
          </rPr>
          <t>Aimé : sending the case file of parrots case to Me Tcheugueu in Douala</t>
        </r>
        <r>
          <rPr>
            <sz val="8"/>
            <rFont val="Tahoma"/>
            <family val="2"/>
          </rPr>
          <t xml:space="preserve">
</t>
        </r>
      </text>
    </comment>
    <comment ref="C829" authorId="1">
      <text>
        <r>
          <rPr>
            <b/>
            <sz val="8"/>
            <rFont val="Tahoma"/>
            <family val="2"/>
          </rPr>
          <t>felix: Advance transport and logistics from Kumba to Mamfe for the case agbor. Balance: 20.000 Fcfa</t>
        </r>
        <r>
          <rPr>
            <sz val="8"/>
            <rFont val="Tahoma"/>
            <family val="2"/>
          </rPr>
          <t xml:space="preserve">
</t>
        </r>
      </text>
    </comment>
    <comment ref="C908" authorId="5">
      <text>
        <r>
          <rPr>
            <b/>
            <sz val="8"/>
            <rFont val="Tahoma"/>
            <family val="0"/>
          </rPr>
          <t>Eric: Internet browsing hotels doha</t>
        </r>
        <r>
          <rPr>
            <sz val="8"/>
            <rFont val="Tahoma"/>
            <family val="0"/>
          </rPr>
          <t xml:space="preserve">
</t>
        </r>
      </text>
    </comment>
    <comment ref="C909" authorId="6">
      <text>
        <r>
          <rPr>
            <b/>
            <sz val="8"/>
            <rFont val="Tahoma"/>
            <family val="0"/>
          </rPr>
          <t>anna: work done on website during public holiday.</t>
        </r>
        <r>
          <rPr>
            <sz val="8"/>
            <rFont val="Tahoma"/>
            <family val="0"/>
          </rPr>
          <t xml:space="preserve">
</t>
        </r>
      </text>
    </comment>
    <comment ref="C959" authorId="7">
      <text>
        <r>
          <rPr>
            <b/>
            <sz val="8"/>
            <rFont val="Tahoma"/>
            <family val="0"/>
          </rPr>
          <t>Serge: wildlife Justuce distribution</t>
        </r>
        <r>
          <rPr>
            <sz val="8"/>
            <rFont val="Tahoma"/>
            <family val="0"/>
          </rPr>
          <t xml:space="preserve">
</t>
        </r>
      </text>
    </comment>
    <comment ref="C1088" authorId="7">
      <text>
        <r>
          <rPr>
            <b/>
            <sz val="8"/>
            <rFont val="Tahoma"/>
            <family val="0"/>
          </rPr>
          <t>Anna: got bad after a few days and I bought another</t>
        </r>
        <r>
          <rPr>
            <sz val="8"/>
            <rFont val="Tahoma"/>
            <family val="0"/>
          </rPr>
          <t xml:space="preserve">
</t>
        </r>
      </text>
    </comment>
    <comment ref="C1089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091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092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093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094" authorId="5">
      <text>
        <r>
          <rPr>
            <b/>
            <sz val="8"/>
            <rFont val="Tahoma"/>
            <family val="0"/>
          </rPr>
          <t>Eric: 1 French Media Kit at 25 frs each</t>
        </r>
        <r>
          <rPr>
            <sz val="8"/>
            <rFont val="Tahoma"/>
            <family val="0"/>
          </rPr>
          <t xml:space="preserve">
</t>
        </r>
      </text>
    </comment>
    <comment ref="C1095" authorId="5">
      <text>
        <r>
          <rPr>
            <b/>
            <sz val="8"/>
            <rFont val="Tahoma"/>
            <family val="0"/>
          </rPr>
          <t>Eric: Media Kits and MINFOF Bushmeat decision at 25 F each</t>
        </r>
        <r>
          <rPr>
            <sz val="8"/>
            <rFont val="Tahoma"/>
            <family val="0"/>
          </rPr>
          <t xml:space="preserve">
</t>
        </r>
      </text>
    </comment>
    <comment ref="C1096" authorId="5">
      <text>
        <r>
          <rPr>
            <b/>
            <sz val="8"/>
            <rFont val="Tahoma"/>
            <family val="0"/>
          </rPr>
          <t>Eric: Documents for SDO Boumba and Ngoko file</t>
        </r>
        <r>
          <rPr>
            <sz val="8"/>
            <rFont val="Tahoma"/>
            <family val="0"/>
          </rPr>
          <t xml:space="preserve">
at 25 F each</t>
        </r>
      </text>
    </comment>
    <comment ref="C1100" authorId="5">
      <text>
        <r>
          <rPr>
            <b/>
            <sz val="8"/>
            <rFont val="Tahoma"/>
            <family val="0"/>
          </rPr>
          <t>Eric: Mini dv cassette to TV5 Douala</t>
        </r>
        <r>
          <rPr>
            <sz val="8"/>
            <rFont val="Tahoma"/>
            <family val="0"/>
          </rPr>
          <t xml:space="preserve">
</t>
        </r>
      </text>
    </comment>
    <comment ref="C1101" authorId="6">
      <text>
        <r>
          <rPr>
            <b/>
            <sz val="8"/>
            <rFont val="Tahoma"/>
            <family val="0"/>
          </rPr>
          <t xml:space="preserve">Eric: photocopy of press releases.
</t>
        </r>
        <r>
          <rPr>
            <sz val="8"/>
            <rFont val="Tahoma"/>
            <family val="2"/>
          </rPr>
          <t>25 F each</t>
        </r>
        <r>
          <rPr>
            <sz val="8"/>
            <rFont val="Tahoma"/>
            <family val="0"/>
          </rPr>
          <t xml:space="preserve">
</t>
        </r>
      </text>
    </comment>
    <comment ref="C1102" authorId="5">
      <text>
        <r>
          <rPr>
            <b/>
            <sz val="8"/>
            <rFont val="Tahoma"/>
            <family val="0"/>
          </rPr>
          <t>Eric: Letter of audience and documents in file on Donga and Mantung corrupt Minfof Delegate</t>
        </r>
        <r>
          <rPr>
            <sz val="8"/>
            <rFont val="Tahoma"/>
            <family val="0"/>
          </rPr>
          <t xml:space="preserve">
at 25F each</t>
        </r>
      </text>
    </comment>
    <comment ref="C1103" authorId="6">
      <text>
        <r>
          <rPr>
            <b/>
            <sz val="8"/>
            <rFont val="Tahoma"/>
            <family val="0"/>
          </rPr>
          <t>Eric: letter of audience - MINFOF Minister</t>
        </r>
        <r>
          <rPr>
            <sz val="8"/>
            <rFont val="Tahoma"/>
            <family val="0"/>
          </rPr>
          <t xml:space="preserve">
</t>
        </r>
      </text>
    </comment>
    <comment ref="C1104" authorId="5">
      <text>
        <r>
          <rPr>
            <b/>
            <sz val="8"/>
            <rFont val="Tahoma"/>
            <family val="0"/>
          </rPr>
          <t xml:space="preserve">Eric: Documents on SDO missing and press releases and wildlife conservation </t>
        </r>
        <r>
          <rPr>
            <sz val="8"/>
            <rFont val="Tahoma"/>
            <family val="0"/>
          </rPr>
          <t xml:space="preserve">
at 25 F each</t>
        </r>
      </text>
    </comment>
    <comment ref="C1105" authorId="5">
      <text>
        <r>
          <rPr>
            <b/>
            <sz val="8"/>
            <rFont val="Tahoma"/>
            <family val="0"/>
          </rPr>
          <t>Eric: Letters of audience, press releases and outgoing correspondences</t>
        </r>
        <r>
          <rPr>
            <sz val="8"/>
            <rFont val="Tahoma"/>
            <family val="0"/>
          </rPr>
          <t xml:space="preserve">
</t>
        </r>
      </text>
    </comment>
    <comment ref="C1106" authorId="5">
      <text>
        <r>
          <rPr>
            <b/>
            <sz val="8"/>
            <rFont val="Tahoma"/>
            <family val="0"/>
          </rPr>
          <t>Eric: Letter and questionnaire to Minister</t>
        </r>
        <r>
          <rPr>
            <sz val="8"/>
            <rFont val="Tahoma"/>
            <family val="0"/>
          </rPr>
          <t xml:space="preserve">
</t>
        </r>
      </text>
    </comment>
    <comment ref="C1107" authorId="5">
      <text>
        <r>
          <rPr>
            <b/>
            <sz val="8"/>
            <rFont val="Tahoma"/>
            <family val="0"/>
          </rPr>
          <t>Eric: Letter on interview procotol to douala</t>
        </r>
        <r>
          <rPr>
            <sz val="8"/>
            <rFont val="Tahoma"/>
            <family val="0"/>
          </rPr>
          <t xml:space="preserve">
</t>
        </r>
      </text>
    </comment>
    <comment ref="C1108" authorId="7">
      <text>
        <r>
          <rPr>
            <b/>
            <sz val="8"/>
            <rFont val="Tahoma"/>
            <family val="0"/>
          </rPr>
          <t>Eric: Douala op pictures</t>
        </r>
        <r>
          <rPr>
            <sz val="8"/>
            <rFont val="Tahoma"/>
            <family val="0"/>
          </rPr>
          <t xml:space="preserve">
</t>
        </r>
      </text>
    </comment>
    <comment ref="C1109" authorId="5">
      <text>
        <r>
          <rPr>
            <b/>
            <sz val="8"/>
            <rFont val="Tahoma"/>
            <family val="0"/>
          </rPr>
          <t xml:space="preserve">user: Serge
</t>
        </r>
        <r>
          <rPr>
            <sz val="8"/>
            <rFont val="Tahoma"/>
            <family val="2"/>
          </rPr>
          <t>written press articles</t>
        </r>
        <r>
          <rPr>
            <sz val="8"/>
            <rFont val="Tahoma"/>
            <family val="0"/>
          </rPr>
          <t xml:space="preserve">
</t>
        </r>
      </text>
    </comment>
    <comment ref="C1110" authorId="5">
      <text>
        <r>
          <rPr>
            <b/>
            <sz val="8"/>
            <rFont val="Tahoma"/>
            <family val="0"/>
          </rPr>
          <t xml:space="preserve">user: Serge
</t>
        </r>
        <r>
          <rPr>
            <sz val="8"/>
            <rFont val="Tahoma"/>
            <family val="2"/>
          </rPr>
          <t>News features for the week-end and Wildlife conservation</t>
        </r>
        <r>
          <rPr>
            <sz val="8"/>
            <rFont val="Tahoma"/>
            <family val="0"/>
          </rPr>
          <t xml:space="preserve">
</t>
        </r>
      </text>
    </comment>
    <comment ref="C1111" authorId="6">
      <text>
        <r>
          <rPr>
            <b/>
            <sz val="8"/>
            <rFont val="Tahoma"/>
            <family val="0"/>
          </rPr>
          <t>vincent: photocopy of assignment sheets</t>
        </r>
        <r>
          <rPr>
            <sz val="8"/>
            <rFont val="Tahoma"/>
            <family val="0"/>
          </rPr>
          <t xml:space="preserve">
25 F each</t>
        </r>
      </text>
    </comment>
    <comment ref="C1112" authorId="6">
      <text>
        <r>
          <rPr>
            <b/>
            <sz val="8"/>
            <rFont val="Tahoma"/>
            <family val="0"/>
          </rPr>
          <t>vincent: photocopy of media kits</t>
        </r>
        <r>
          <rPr>
            <sz val="8"/>
            <rFont val="Tahoma"/>
            <family val="0"/>
          </rPr>
          <t xml:space="preserve">
25 F each</t>
        </r>
      </text>
    </comment>
    <comment ref="C1129" authorId="0">
      <text>
        <r>
          <rPr>
            <b/>
            <sz val="8"/>
            <rFont val="Tahoma"/>
            <family val="0"/>
          </rPr>
          <t>alain: called rca.</t>
        </r>
        <r>
          <rPr>
            <sz val="8"/>
            <rFont val="Tahoma"/>
            <family val="0"/>
          </rPr>
          <t xml:space="preserve">
</t>
        </r>
      </text>
    </comment>
    <comment ref="C1130" authorId="0">
      <text>
        <r>
          <rPr>
            <b/>
            <sz val="8"/>
            <rFont val="Tahoma"/>
            <family val="0"/>
          </rPr>
          <t>aime: called josias in RCA for activity reports.</t>
        </r>
        <r>
          <rPr>
            <sz val="8"/>
            <rFont val="Tahoma"/>
            <family val="0"/>
          </rPr>
          <t xml:space="preserve">
</t>
        </r>
      </text>
    </comment>
    <comment ref="C1131" authorId="0">
      <text>
        <r>
          <rPr>
            <b/>
            <sz val="8"/>
            <rFont val="Tahoma"/>
            <family val="0"/>
          </rPr>
          <t>Arrey: RCA Budget</t>
        </r>
        <r>
          <rPr>
            <sz val="8"/>
            <rFont val="Tahoma"/>
            <family val="0"/>
          </rPr>
          <t xml:space="preserve">
</t>
        </r>
      </text>
    </comment>
    <comment ref="C1132" authorId="0">
      <text>
        <r>
          <rPr>
            <b/>
            <sz val="8"/>
            <rFont val="Tahoma"/>
            <family val="0"/>
          </rPr>
          <t>aime: Aime called Josias in RCA for financial reports.</t>
        </r>
        <r>
          <rPr>
            <sz val="8"/>
            <rFont val="Tahoma"/>
            <family val="0"/>
          </rPr>
          <t xml:space="preserve">
</t>
        </r>
      </text>
    </comment>
    <comment ref="C1133" authorId="0">
      <text>
        <r>
          <rPr>
            <b/>
            <sz val="8"/>
            <rFont val="Tahoma"/>
            <family val="0"/>
          </rPr>
          <t>ofir: called RCA.</t>
        </r>
        <r>
          <rPr>
            <sz val="8"/>
            <rFont val="Tahoma"/>
            <family val="0"/>
          </rPr>
          <t xml:space="preserve">
</t>
        </r>
      </text>
    </comment>
    <comment ref="C1134" authorId="0">
      <text>
        <r>
          <rPr>
            <b/>
            <sz val="8"/>
            <rFont val="Tahoma"/>
            <family val="0"/>
          </rPr>
          <t>aime: called Josias in RCA.</t>
        </r>
        <r>
          <rPr>
            <sz val="8"/>
            <rFont val="Tahoma"/>
            <family val="0"/>
          </rPr>
          <t xml:space="preserve">
</t>
        </r>
      </text>
    </comment>
    <comment ref="C1135" authorId="0">
      <text>
        <r>
          <rPr>
            <b/>
            <sz val="8"/>
            <rFont val="Tahoma"/>
            <family val="0"/>
          </rPr>
          <t>emeline: called RCA.</t>
        </r>
        <r>
          <rPr>
            <sz val="8"/>
            <rFont val="Tahoma"/>
            <family val="0"/>
          </rPr>
          <t xml:space="preserve">
</t>
        </r>
      </text>
    </comment>
    <comment ref="C1136" authorId="0">
      <text>
        <r>
          <rPr>
            <b/>
            <sz val="8"/>
            <rFont val="Tahoma"/>
            <family val="0"/>
          </rPr>
          <t>ALAIN : follow-up of CAR operation and ethopian airline call</t>
        </r>
        <r>
          <rPr>
            <sz val="8"/>
            <rFont val="Tahoma"/>
            <family val="0"/>
          </rPr>
          <t xml:space="preserve">
</t>
        </r>
      </text>
    </comment>
    <comment ref="C1137" authorId="0">
      <text>
        <r>
          <rPr>
            <b/>
            <sz val="8"/>
            <rFont val="Tahoma"/>
            <family val="0"/>
          </rPr>
          <t>Ofir: Called RCA.</t>
        </r>
        <r>
          <rPr>
            <sz val="8"/>
            <rFont val="Tahoma"/>
            <family val="0"/>
          </rPr>
          <t xml:space="preserve">
</t>
        </r>
      </text>
    </comment>
    <comment ref="C113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</t>
        </r>
      </text>
    </comment>
    <comment ref="C1139" authorId="0">
      <text>
        <r>
          <rPr>
            <b/>
            <sz val="8"/>
            <rFont val="Tahoma"/>
            <family val="0"/>
          </rPr>
          <t>Ofir: Called RCA</t>
        </r>
        <r>
          <rPr>
            <sz val="8"/>
            <rFont val="Tahoma"/>
            <family val="0"/>
          </rPr>
          <t xml:space="preserve">
</t>
        </r>
      </text>
    </comment>
    <comment ref="C1140" authorId="0">
      <text>
        <r>
          <rPr>
            <b/>
            <sz val="8"/>
            <rFont val="Tahoma"/>
            <family val="0"/>
          </rPr>
          <t>Ofir: Called CAR</t>
        </r>
        <r>
          <rPr>
            <sz val="8"/>
            <rFont val="Tahoma"/>
            <family val="0"/>
          </rPr>
          <t xml:space="preserve">
</t>
        </r>
      </text>
    </comment>
    <comment ref="C1144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145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146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147" authorId="0">
      <text>
        <r>
          <rPr>
            <b/>
            <sz val="8"/>
            <rFont val="Tahoma"/>
            <family val="0"/>
          </rPr>
          <t>Ofir:Called Congo.</t>
        </r>
        <r>
          <rPr>
            <sz val="8"/>
            <rFont val="Tahoma"/>
            <family val="0"/>
          </rPr>
          <t xml:space="preserve">
</t>
        </r>
      </text>
    </comment>
    <comment ref="C1151" authorId="0">
      <text>
        <r>
          <rPr>
            <b/>
            <sz val="8"/>
            <rFont val="Tahoma"/>
            <family val="0"/>
          </rPr>
          <t>Ofir :</t>
        </r>
        <r>
          <rPr>
            <sz val="8"/>
            <rFont val="Tahoma"/>
            <family val="0"/>
          </rPr>
          <t xml:space="preserve">
called USA</t>
        </r>
      </text>
    </comment>
    <comment ref="C1152" authorId="0">
      <text>
        <r>
          <rPr>
            <b/>
            <sz val="8"/>
            <rFont val="Tahoma"/>
            <family val="0"/>
          </rPr>
          <t>Ofir: Called USA</t>
        </r>
        <r>
          <rPr>
            <sz val="8"/>
            <rFont val="Tahoma"/>
            <family val="0"/>
          </rPr>
          <t xml:space="preserve">
</t>
        </r>
      </text>
    </comment>
    <comment ref="C1160" authorId="5">
      <text>
        <r>
          <rPr>
            <b/>
            <sz val="8"/>
            <rFont val="Tahoma"/>
            <family val="0"/>
          </rPr>
          <t>Eric: Document for passport</t>
        </r>
        <r>
          <rPr>
            <sz val="8"/>
            <rFont val="Tahoma"/>
            <family val="0"/>
          </rPr>
          <t xml:space="preserve">
</t>
        </r>
      </text>
    </comment>
    <comment ref="C1161" authorId="5">
      <text>
        <r>
          <rPr>
            <b/>
            <sz val="8"/>
            <rFont val="Tahoma"/>
            <family val="0"/>
          </rPr>
          <t>Eric: Document for passport</t>
        </r>
        <r>
          <rPr>
            <sz val="8"/>
            <rFont val="Tahoma"/>
            <family val="0"/>
          </rPr>
          <t xml:space="preserve">
</t>
        </r>
      </text>
    </comment>
    <comment ref="C125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Douala operations budget and financial reports.</t>
        </r>
      </text>
    </comment>
    <comment ref="C125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 hotels</t>
        </r>
      </text>
    </comment>
    <comment ref="C1263" authorId="0">
      <text>
        <r>
          <rPr>
            <b/>
            <sz val="8"/>
            <rFont val="Tahoma"/>
            <family val="0"/>
          </rPr>
          <t>ARREY: Operations, Hotels Internet.</t>
        </r>
        <r>
          <rPr>
            <sz val="8"/>
            <rFont val="Tahoma"/>
            <family val="0"/>
          </rPr>
          <t xml:space="preserve">
</t>
        </r>
      </text>
    </comment>
    <comment ref="C132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40x250=1000 fcfa.</t>
        </r>
      </text>
    </comment>
    <comment ref="C132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20x25=500 fcfa.</t>
        </r>
      </text>
    </comment>
    <comment ref="C132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25x30=750 fcfa photocopies of lodging list of hotels.</t>
        </r>
      </text>
    </comment>
    <comment ref="C133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100x25=2500 fcfa photocapies of LAGA contracts.</t>
        </r>
      </text>
    </comment>
    <comment ref="C1338" authorId="5">
      <text>
        <r>
          <rPr>
            <b/>
            <sz val="8"/>
            <rFont val="Tahoma"/>
            <family val="0"/>
          </rPr>
          <t>Eric: Projection of a film - Bamako</t>
        </r>
        <r>
          <rPr>
            <sz val="8"/>
            <rFont val="Tahoma"/>
            <family val="0"/>
          </rPr>
          <t xml:space="preserve">
</t>
        </r>
      </text>
    </comment>
    <comment ref="C134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10,000 fcfa to Hamidou in Douala.</t>
        </r>
      </text>
    </comment>
    <comment ref="C134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39,500 fcfa to Alain in Douala.</t>
        </r>
      </text>
    </comment>
    <comment ref="C134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30,000 fcfa to julius in Douala.</t>
        </r>
      </text>
    </comment>
    <comment ref="C134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26,500 fcfa to Felix in Buea.</t>
        </r>
      </text>
    </comment>
    <comment ref="C134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13,000 fcfa to i35 in Djoum.</t>
        </r>
      </text>
    </comment>
    <comment ref="C134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transferd 10,000 fc fa to i33 in Bafia.</t>
        </r>
      </text>
    </comment>
    <comment ref="C134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9,000 fcfa to i66 in Douala.</t>
        </r>
      </text>
    </comment>
    <comment ref="C134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45,000 fcfa to i35 in Djoum.</t>
        </r>
      </text>
    </comment>
    <comment ref="C135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19,000 fcfa to i35 in Djoum.</t>
        </r>
      </text>
    </comment>
    <comment ref="C135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30,000 fcfa to Me. Tambe in Kumba</t>
        </r>
      </text>
    </comment>
    <comment ref="C135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10,000 fcfa to Che denis in Douala.</t>
        </r>
      </text>
    </comment>
    <comment ref="C135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30,000 fcfa to julius in Bafoussam.</t>
        </r>
      </text>
    </comment>
    <comment ref="C135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10,000 fcfa to Alain in Douala.</t>
        </r>
      </text>
    </comment>
    <comment ref="C555" authorId="0">
      <text>
        <r>
          <rPr>
            <b/>
            <sz val="8"/>
            <rFont val="Tahoma"/>
            <family val="0"/>
          </rPr>
          <t>alain: Douala operations.</t>
        </r>
        <r>
          <rPr>
            <sz val="8"/>
            <rFont val="Tahoma"/>
            <family val="0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0"/>
          </rPr>
          <t>i33 : by clando</t>
        </r>
        <r>
          <rPr>
            <sz val="8"/>
            <rFont val="Tahoma"/>
            <family val="0"/>
          </rPr>
          <t xml:space="preserve">
</t>
        </r>
      </text>
    </comment>
    <comment ref="C1255" authorId="0">
      <text>
        <r>
          <rPr>
            <b/>
            <sz val="8"/>
            <rFont val="Tahoma"/>
            <family val="0"/>
          </rPr>
          <t>ARREY: Emeline's absence. I had to make several calls.</t>
        </r>
        <r>
          <rPr>
            <sz val="8"/>
            <rFont val="Tahoma"/>
            <family val="0"/>
          </rPr>
          <t xml:space="preserve">
</t>
        </r>
      </text>
    </comment>
    <comment ref="C664" authorId="8">
      <text>
        <r>
          <rPr>
            <b/>
            <sz val="8"/>
            <rFont val="Tahoma"/>
            <family val="0"/>
          </rPr>
          <t>alain: special taxi arrved Yaounde at 23: 15 pm,</t>
        </r>
        <r>
          <rPr>
            <sz val="8"/>
            <rFont val="Tahoma"/>
            <family val="0"/>
          </rPr>
          <t xml:space="preserve">
</t>
        </r>
      </text>
    </comment>
    <comment ref="C1272" authorId="0">
      <text>
        <r>
          <rPr>
            <b/>
            <sz val="8"/>
            <rFont val="Tahoma"/>
            <family val="0"/>
          </rPr>
          <t>i26: larry bamenda investigations.</t>
        </r>
        <r>
          <rPr>
            <sz val="8"/>
            <rFont val="Tahoma"/>
            <family val="0"/>
          </rPr>
          <t xml:space="preserve">
</t>
        </r>
      </text>
    </comment>
    <comment ref="C423" authorId="0">
      <text>
        <r>
          <rPr>
            <b/>
            <sz val="8"/>
            <rFont val="Tahoma"/>
            <family val="0"/>
          </rPr>
          <t>i26: larry bamenda investigations.</t>
        </r>
        <r>
          <rPr>
            <sz val="8"/>
            <rFont val="Tahoma"/>
            <family val="0"/>
          </rPr>
          <t xml:space="preserve">
</t>
        </r>
      </text>
    </comment>
    <comment ref="C1368" authorId="7">
      <text>
        <r>
          <rPr>
            <b/>
            <sz val="8"/>
            <rFont val="Tahoma"/>
            <family val="0"/>
          </rPr>
          <t xml:space="preserve">Emeline: part fees for accounting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<sst xmlns="http://schemas.openxmlformats.org/spreadsheetml/2006/main" count="6049" uniqueCount="830">
  <si>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</si>
  <si>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</si>
  <si>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</si>
  <si>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</si>
  <si>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</si>
  <si>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</si>
  <si>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</si>
  <si>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</si>
  <si>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</si>
  <si>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</si>
  <si>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</si>
  <si>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</si>
  <si>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</si>
  <si>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</si>
  <si>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</si>
  <si>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</si>
  <si>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</si>
  <si>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</si>
  <si>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15 inv, 5 Regions</t>
  </si>
  <si>
    <t>Operations</t>
  </si>
  <si>
    <t>1 Operation against 3 subjects</t>
  </si>
  <si>
    <t>legal</t>
  </si>
  <si>
    <t>follow up 19 cases 6 locked subjects</t>
  </si>
  <si>
    <t>Media</t>
  </si>
  <si>
    <t xml:space="preserve">36 media pieces </t>
  </si>
  <si>
    <t>Policy &amp; External Relations</t>
  </si>
  <si>
    <t>Management</t>
  </si>
  <si>
    <t>Coordination</t>
  </si>
  <si>
    <t xml:space="preserve">     </t>
  </si>
  <si>
    <t>Office</t>
  </si>
  <si>
    <t xml:space="preserve">      TOTAL EXPENDITURE NOVEMBER</t>
  </si>
  <si>
    <t>total exp</t>
  </si>
  <si>
    <t>Mission 1</t>
  </si>
  <si>
    <t>1-3/2/2010</t>
  </si>
  <si>
    <t>Littoral</t>
  </si>
  <si>
    <t>Edea</t>
  </si>
  <si>
    <t>Protected Sp</t>
  </si>
  <si>
    <t>Phone</t>
  </si>
  <si>
    <t>Abumbi</t>
  </si>
  <si>
    <t>1-Phone-19</t>
  </si>
  <si>
    <t>1/2</t>
  </si>
  <si>
    <t>i74</t>
  </si>
  <si>
    <t>1-Phone-20</t>
  </si>
  <si>
    <t>1-Phone-28</t>
  </si>
  <si>
    <t>2/2</t>
  </si>
  <si>
    <t>1-Phone-33</t>
  </si>
  <si>
    <t>1-Phone-50</t>
  </si>
  <si>
    <t>3/2</t>
  </si>
  <si>
    <t>Yaounde-Douala</t>
  </si>
  <si>
    <t>Traveling expenses</t>
  </si>
  <si>
    <t>1-i74-1</t>
  </si>
  <si>
    <t>Douala-Yaounde</t>
  </si>
  <si>
    <t>1-i74-2</t>
  </si>
  <si>
    <t>1-i71-3</t>
  </si>
  <si>
    <t>1-i71-4</t>
  </si>
  <si>
    <t>Inter-City Transport</t>
  </si>
  <si>
    <t>Transport</t>
  </si>
  <si>
    <t>Local Transport</t>
  </si>
  <si>
    <t>1-i74-r</t>
  </si>
  <si>
    <t>1-i71-r</t>
  </si>
  <si>
    <t>Feeding</t>
  </si>
  <si>
    <t>Mission 2</t>
  </si>
  <si>
    <t>2-6/2/2010</t>
  </si>
  <si>
    <t>Center</t>
  </si>
  <si>
    <t>Yingui</t>
  </si>
  <si>
    <t>Ivory</t>
  </si>
  <si>
    <t>Julius</t>
  </si>
  <si>
    <t>2-Phone-32</t>
  </si>
  <si>
    <t>i33</t>
  </si>
  <si>
    <t>2-Phone-48</t>
  </si>
  <si>
    <t>2-Phone-49</t>
  </si>
  <si>
    <t>2-Phone-66</t>
  </si>
  <si>
    <t>4/2</t>
  </si>
  <si>
    <t>2-Phone-68</t>
  </si>
  <si>
    <t>2-phone-74</t>
  </si>
  <si>
    <t>5/2</t>
  </si>
  <si>
    <t>2-phone-91</t>
  </si>
  <si>
    <t>6/2</t>
  </si>
  <si>
    <t>Traveling Expenses</t>
  </si>
  <si>
    <t>Lodging</t>
  </si>
  <si>
    <t>Drinks with Informant</t>
  </si>
  <si>
    <t>Trust Building</t>
  </si>
  <si>
    <t>Mission 3</t>
  </si>
  <si>
    <t>5-8/2/2010</t>
  </si>
  <si>
    <t>Mbalmayo</t>
  </si>
  <si>
    <t>3-phone-73</t>
  </si>
  <si>
    <t>i35</t>
  </si>
  <si>
    <t>3-phone-75</t>
  </si>
  <si>
    <t>3-phone-86</t>
  </si>
  <si>
    <t>3-phone-93</t>
  </si>
  <si>
    <t>3-phone-94</t>
  </si>
  <si>
    <t>3-phone-97</t>
  </si>
  <si>
    <t>3-phone-115</t>
  </si>
  <si>
    <t>8/2</t>
  </si>
  <si>
    <t>3-phone-119</t>
  </si>
  <si>
    <t>Yaounde-Mbalmayo</t>
  </si>
  <si>
    <t>3-i35-1</t>
  </si>
  <si>
    <t>Mbalmayo-Yaounde</t>
  </si>
  <si>
    <t>3-i35-3</t>
  </si>
  <si>
    <t>3-i35-r</t>
  </si>
  <si>
    <t>3-i35-2</t>
  </si>
  <si>
    <t>Mission 4</t>
  </si>
  <si>
    <t>South</t>
  </si>
  <si>
    <t>Djoum</t>
  </si>
  <si>
    <t>4-Phone-133</t>
  </si>
  <si>
    <t>9/2</t>
  </si>
  <si>
    <t>4-Phone-142</t>
  </si>
  <si>
    <t>10/2</t>
  </si>
  <si>
    <t>Yaounde-Sang.</t>
  </si>
  <si>
    <t>4-i35-4</t>
  </si>
  <si>
    <t>Sang.-Djoum</t>
  </si>
  <si>
    <t>4-i35-5</t>
  </si>
  <si>
    <t>4-i35-r</t>
  </si>
  <si>
    <t>4-i35-6</t>
  </si>
  <si>
    <t>Mission 5</t>
  </si>
  <si>
    <t>10-12/2/2010</t>
  </si>
  <si>
    <t>Douala</t>
  </si>
  <si>
    <t>5-Phone-138</t>
  </si>
  <si>
    <t>5-Phone-143</t>
  </si>
  <si>
    <t>i66</t>
  </si>
  <si>
    <t>5-Phone-149</t>
  </si>
  <si>
    <t>5-phone-153</t>
  </si>
  <si>
    <t>11/2</t>
  </si>
  <si>
    <t>5-phone-160</t>
  </si>
  <si>
    <t xml:space="preserve">Investigations </t>
  </si>
  <si>
    <t>Traveling Expense</t>
  </si>
  <si>
    <t>5-i66-1</t>
  </si>
  <si>
    <t>5-i66-3</t>
  </si>
  <si>
    <t>12/2</t>
  </si>
  <si>
    <t>5-i66-r</t>
  </si>
  <si>
    <t>5-i66-2</t>
  </si>
  <si>
    <t>Drinks with informant</t>
  </si>
  <si>
    <t>Mission 6</t>
  </si>
  <si>
    <t>Ngoro</t>
  </si>
  <si>
    <t>Life Chimp</t>
  </si>
  <si>
    <t>6-Phone-145</t>
  </si>
  <si>
    <t>6-phone-154</t>
  </si>
  <si>
    <t>6-phone-164</t>
  </si>
  <si>
    <t>6-phone-173</t>
  </si>
  <si>
    <t>Bafia-Ngoro</t>
  </si>
  <si>
    <t>6-i33-r</t>
  </si>
  <si>
    <t>Ngoro-Bafia</t>
  </si>
  <si>
    <t>Bafia-yaounde</t>
  </si>
  <si>
    <t>6-i33-3</t>
  </si>
  <si>
    <t/>
  </si>
  <si>
    <t>Mission 7</t>
  </si>
  <si>
    <t>11-14/2/2010</t>
  </si>
  <si>
    <t>7-phone-166</t>
  </si>
  <si>
    <t>7-phone-180</t>
  </si>
  <si>
    <t>7-i35-r</t>
  </si>
  <si>
    <t>13/2</t>
  </si>
  <si>
    <t>14/2</t>
  </si>
  <si>
    <t>7-i35-6</t>
  </si>
  <si>
    <t>Mission 8</t>
  </si>
  <si>
    <t>7-8/2/2010</t>
  </si>
  <si>
    <t>Parrots</t>
  </si>
  <si>
    <t>8-den-r</t>
  </si>
  <si>
    <t>7/2</t>
  </si>
  <si>
    <t>denis</t>
  </si>
  <si>
    <t>x1 Undercover</t>
  </si>
  <si>
    <t>External assistance</t>
  </si>
  <si>
    <t>Mission 9</t>
  </si>
  <si>
    <t>14-23/2/2010</t>
  </si>
  <si>
    <t>9-phone-185</t>
  </si>
  <si>
    <t>9-phone-200</t>
  </si>
  <si>
    <t>16/2</t>
  </si>
  <si>
    <t>9-Phone-218</t>
  </si>
  <si>
    <t>17/2</t>
  </si>
  <si>
    <t>9-Phone-238</t>
  </si>
  <si>
    <t>19/2</t>
  </si>
  <si>
    <t>9-phone-256</t>
  </si>
  <si>
    <t>23/2</t>
  </si>
  <si>
    <t>Djoum-Sang.</t>
  </si>
  <si>
    <t>9-i35-r</t>
  </si>
  <si>
    <t>18/2</t>
  </si>
  <si>
    <t>Sang.-Yaounde</t>
  </si>
  <si>
    <t>15/2</t>
  </si>
  <si>
    <t>9-i35-6</t>
  </si>
  <si>
    <t>Failed operations</t>
  </si>
  <si>
    <t>aimé</t>
  </si>
  <si>
    <t>x 1 Undercover</t>
  </si>
  <si>
    <t>investigations</t>
  </si>
  <si>
    <t>bonus</t>
  </si>
  <si>
    <t>aim-7</t>
  </si>
  <si>
    <t>aim-8</t>
  </si>
  <si>
    <t>x 1 MINFOF</t>
  </si>
  <si>
    <t>aim-9</t>
  </si>
  <si>
    <t>Mission 10</t>
  </si>
  <si>
    <t>16-18/2/2010</t>
  </si>
  <si>
    <t>West</t>
  </si>
  <si>
    <t>Foumban</t>
  </si>
  <si>
    <t>10-phone-204-205</t>
  </si>
  <si>
    <t>10-Phone-230a</t>
  </si>
  <si>
    <t>Bafoussam-Foumban-fro</t>
  </si>
  <si>
    <t>10-julius-1</t>
  </si>
  <si>
    <t>jul</t>
  </si>
  <si>
    <t>10-julius-2</t>
  </si>
  <si>
    <t>Mission 11</t>
  </si>
  <si>
    <t>16-17/2/2010</t>
  </si>
  <si>
    <t>11-phone-196</t>
  </si>
  <si>
    <t>11-Phone-219</t>
  </si>
  <si>
    <t>11-abumbi-1</t>
  </si>
  <si>
    <t>Sang-Yaounde</t>
  </si>
  <si>
    <t>11-abumbi-2</t>
  </si>
  <si>
    <t>11-abumbi-r</t>
  </si>
  <si>
    <t>Local transport</t>
  </si>
  <si>
    <t>Mission 12</t>
  </si>
  <si>
    <t>Didier</t>
  </si>
  <si>
    <t>12-Phone-221</t>
  </si>
  <si>
    <t>Hamidou</t>
  </si>
  <si>
    <t>12-phone-247</t>
  </si>
  <si>
    <t>22/2</t>
  </si>
  <si>
    <t>12-didier-r</t>
  </si>
  <si>
    <t>didier</t>
  </si>
  <si>
    <t>Mission 13</t>
  </si>
  <si>
    <t>24-25/2/2010</t>
  </si>
  <si>
    <t>Sangmelima</t>
  </si>
  <si>
    <t>13-phone-261</t>
  </si>
  <si>
    <t>24/2</t>
  </si>
  <si>
    <t>13-Phone-274</t>
  </si>
  <si>
    <t>25/2</t>
  </si>
  <si>
    <t>13-i66-4</t>
  </si>
  <si>
    <t>13-i66-6</t>
  </si>
  <si>
    <t>13-i66-r</t>
  </si>
  <si>
    <t>13-i66-5</t>
  </si>
  <si>
    <t>reduced from 8000</t>
  </si>
  <si>
    <t>Mission 14</t>
  </si>
  <si>
    <t>North West</t>
  </si>
  <si>
    <t>Bamenda</t>
  </si>
  <si>
    <t>Falsified CITES</t>
  </si>
  <si>
    <t>i26</t>
  </si>
  <si>
    <t>14-Phone-275</t>
  </si>
  <si>
    <t>14-Phone-284</t>
  </si>
  <si>
    <t>26/2</t>
  </si>
  <si>
    <t>14-Phone-285a</t>
  </si>
  <si>
    <t>14-phone-299</t>
  </si>
  <si>
    <t>27/2</t>
  </si>
  <si>
    <t>x6 Hrs Internet</t>
  </si>
  <si>
    <t xml:space="preserve"> Investigations</t>
  </si>
  <si>
    <t>Communication</t>
  </si>
  <si>
    <t>14-i26-r</t>
  </si>
  <si>
    <t>x5 Hrs Internet</t>
  </si>
  <si>
    <t>Internet</t>
  </si>
  <si>
    <t>Yaounde-Bamenda</t>
  </si>
  <si>
    <t>Travelling Expenses</t>
  </si>
  <si>
    <t>14-i26-2</t>
  </si>
  <si>
    <t>Bamenda-Yaounde</t>
  </si>
  <si>
    <t>14-i26-7</t>
  </si>
  <si>
    <t>Drink with Informer</t>
  </si>
  <si>
    <t>External Assistance</t>
  </si>
  <si>
    <t>14-i26-4</t>
  </si>
  <si>
    <t>14-i26-5</t>
  </si>
  <si>
    <t>14-i26-6</t>
  </si>
  <si>
    <t>Mission 15</t>
  </si>
  <si>
    <t>Yaounde</t>
  </si>
  <si>
    <t>15-Phone-7-8a</t>
  </si>
  <si>
    <t>15-Phone-23-24</t>
  </si>
  <si>
    <t>15-Phone-54</t>
  </si>
  <si>
    <t>15-Phone-67</t>
  </si>
  <si>
    <t>15-phone-72</t>
  </si>
  <si>
    <t>15-phone-90</t>
  </si>
  <si>
    <t>15-phone-113</t>
  </si>
  <si>
    <t>15-Phone-126</t>
  </si>
  <si>
    <t>15-Phone-147</t>
  </si>
  <si>
    <t>15-phone-155</t>
  </si>
  <si>
    <t>15-phone-168</t>
  </si>
  <si>
    <t>15-phone-179</t>
  </si>
  <si>
    <t>15-phone-187</t>
  </si>
  <si>
    <t>15-phone-191</t>
  </si>
  <si>
    <t>15-phone-195</t>
  </si>
  <si>
    <t>15-phone-202</t>
  </si>
  <si>
    <t>15-Phone-215-216</t>
  </si>
  <si>
    <t>15-Phone-217</t>
  </si>
  <si>
    <t>15-Phone-227</t>
  </si>
  <si>
    <t>15-phone-249</t>
  </si>
  <si>
    <t>15-phone-258</t>
  </si>
  <si>
    <t>15-phone-263</t>
  </si>
  <si>
    <t>15-i26-r</t>
  </si>
  <si>
    <t>Photocopy</t>
  </si>
  <si>
    <t>15-i26-1</t>
  </si>
  <si>
    <t>bank file</t>
  </si>
  <si>
    <t>Bonus</t>
  </si>
  <si>
    <t>CNPS</t>
  </si>
  <si>
    <t>Personnel</t>
  </si>
  <si>
    <t>operations</t>
  </si>
  <si>
    <t xml:space="preserve">Mission </t>
  </si>
  <si>
    <t>26/2/2010</t>
  </si>
  <si>
    <t>Douala-Limbe</t>
  </si>
  <si>
    <t>operation</t>
  </si>
  <si>
    <t>travelling expenses</t>
  </si>
  <si>
    <t>al-9</t>
  </si>
  <si>
    <t>alain</t>
  </si>
  <si>
    <t>transport</t>
  </si>
  <si>
    <t>local transport</t>
  </si>
  <si>
    <t>al-10</t>
  </si>
  <si>
    <t>Legal</t>
  </si>
  <si>
    <t>Alain</t>
  </si>
  <si>
    <t>Phone-1-3</t>
  </si>
  <si>
    <t>Phone-39-40</t>
  </si>
  <si>
    <t>Phone-60-61</t>
  </si>
  <si>
    <t>phone-77</t>
  </si>
  <si>
    <t>phone-89</t>
  </si>
  <si>
    <t>phone-108</t>
  </si>
  <si>
    <t>Phone-123-124</t>
  </si>
  <si>
    <t>Phone-151</t>
  </si>
  <si>
    <t>phone-159</t>
  </si>
  <si>
    <t>phone-172</t>
  </si>
  <si>
    <t>phone-183</t>
  </si>
  <si>
    <t>Phone-222-223</t>
  </si>
  <si>
    <t>Phone-231</t>
  </si>
  <si>
    <t>Phone-244-245</t>
  </si>
  <si>
    <t>phone-246a</t>
  </si>
  <si>
    <t>20/2</t>
  </si>
  <si>
    <t>phone-250</t>
  </si>
  <si>
    <t>phone-254-255</t>
  </si>
  <si>
    <t>phone-266-268</t>
  </si>
  <si>
    <t>Phone-281-282</t>
  </si>
  <si>
    <t>Phone-292-293</t>
  </si>
  <si>
    <t>Phone-300</t>
  </si>
  <si>
    <t>Aime</t>
  </si>
  <si>
    <t>Phone-13</t>
  </si>
  <si>
    <t>Phone25-26</t>
  </si>
  <si>
    <t>Phone-44</t>
  </si>
  <si>
    <t>Phone-63</t>
  </si>
  <si>
    <t>Phone-79a</t>
  </si>
  <si>
    <t>phone-100</t>
  </si>
  <si>
    <t>phone-105</t>
  </si>
  <si>
    <t>Phone-132</t>
  </si>
  <si>
    <t>Phone-141</t>
  </si>
  <si>
    <t>phone-169</t>
  </si>
  <si>
    <t>phone-176</t>
  </si>
  <si>
    <t>aime</t>
  </si>
  <si>
    <t>phone-189</t>
  </si>
  <si>
    <t>Phone-241</t>
  </si>
  <si>
    <t>phone-253</t>
  </si>
  <si>
    <t>Phone-276</t>
  </si>
  <si>
    <t>Phone-297</t>
  </si>
  <si>
    <t>Felix</t>
  </si>
  <si>
    <t>Phone-11-12</t>
  </si>
  <si>
    <t>Phone-31</t>
  </si>
  <si>
    <t>Phone-51</t>
  </si>
  <si>
    <t>Phone-69</t>
  </si>
  <si>
    <t>phone-79</t>
  </si>
  <si>
    <t>phone-96</t>
  </si>
  <si>
    <t>phone-116</t>
  </si>
  <si>
    <t>Phone-131</t>
  </si>
  <si>
    <t>Phone-139</t>
  </si>
  <si>
    <t>felix</t>
  </si>
  <si>
    <t>phone-171</t>
  </si>
  <si>
    <t>Phone-240</t>
  </si>
  <si>
    <t>phone-264</t>
  </si>
  <si>
    <t>Phone-279</t>
  </si>
  <si>
    <t>Phone-288</t>
  </si>
  <si>
    <t>Rollin</t>
  </si>
  <si>
    <t>Phone-16</t>
  </si>
  <si>
    <t>Phone-37</t>
  </si>
  <si>
    <t>Phone-55</t>
  </si>
  <si>
    <t>phone-120</t>
  </si>
  <si>
    <t>Phone-150</t>
  </si>
  <si>
    <t>phone-162</t>
  </si>
  <si>
    <t>phone-199</t>
  </si>
  <si>
    <t>Phone-228</t>
  </si>
  <si>
    <t>Phone-239</t>
  </si>
  <si>
    <t>phone-262</t>
  </si>
  <si>
    <t>Djimi</t>
  </si>
  <si>
    <t>Phone-30</t>
  </si>
  <si>
    <t>Yde-Dla</t>
  </si>
  <si>
    <t>al-1</t>
  </si>
  <si>
    <t>Dla-Yde</t>
  </si>
  <si>
    <t>al-3</t>
  </si>
  <si>
    <t>al-4</t>
  </si>
  <si>
    <t>al-6</t>
  </si>
  <si>
    <t>al-7</t>
  </si>
  <si>
    <t>al-11</t>
  </si>
  <si>
    <t>Yde-Douala</t>
  </si>
  <si>
    <t>aim-1</t>
  </si>
  <si>
    <t>Douala-Yde</t>
  </si>
  <si>
    <t>aim-2</t>
  </si>
  <si>
    <t>aim-r</t>
  </si>
  <si>
    <t>Yde-Sangmelima</t>
  </si>
  <si>
    <t>aim-3</t>
  </si>
  <si>
    <t>Sangmelima-Djoum</t>
  </si>
  <si>
    <t>Djoum-Sangmelima</t>
  </si>
  <si>
    <t>aim-10</t>
  </si>
  <si>
    <t>Sangmelima-Yde</t>
  </si>
  <si>
    <t>Yde-Ntui</t>
  </si>
  <si>
    <t>aim-14</t>
  </si>
  <si>
    <t>Ntui-Yde</t>
  </si>
  <si>
    <t>Yde-Bfsam</t>
  </si>
  <si>
    <t>rol-1</t>
  </si>
  <si>
    <t>rollin</t>
  </si>
  <si>
    <t>Bfsam-Yde</t>
  </si>
  <si>
    <t>rol-3</t>
  </si>
  <si>
    <t>Yde-Kumba</t>
  </si>
  <si>
    <t>rol-5</t>
  </si>
  <si>
    <t>Kumba-Mamfe</t>
  </si>
  <si>
    <t>rol-6</t>
  </si>
  <si>
    <t>Mamfe-Kumba</t>
  </si>
  <si>
    <t>rol-10</t>
  </si>
  <si>
    <t>kumba-Yde</t>
  </si>
  <si>
    <t>rol-12</t>
  </si>
  <si>
    <t>Yde- Bda</t>
  </si>
  <si>
    <t>fel-1</t>
  </si>
  <si>
    <t>Bda-Bafsam</t>
  </si>
  <si>
    <t>fel-r</t>
  </si>
  <si>
    <t>Bafsam-Yde</t>
  </si>
  <si>
    <t>fel-3</t>
  </si>
  <si>
    <t>Yde-Sgmelima</t>
  </si>
  <si>
    <t>fel-6</t>
  </si>
  <si>
    <t>Sgmelima- djoum</t>
  </si>
  <si>
    <t>Djoum-Sgmelima</t>
  </si>
  <si>
    <t>fel-9</t>
  </si>
  <si>
    <t>Sgmelima-Yde</t>
  </si>
  <si>
    <t>inter city transport</t>
  </si>
  <si>
    <t>al-r</t>
  </si>
  <si>
    <t>rol-r</t>
  </si>
  <si>
    <t>lodging</t>
  </si>
  <si>
    <t>al-2</t>
  </si>
  <si>
    <t>al-5</t>
  </si>
  <si>
    <t>al-8</t>
  </si>
  <si>
    <t>aim-4</t>
  </si>
  <si>
    <t>aim-6</t>
  </si>
  <si>
    <t>aim-15</t>
  </si>
  <si>
    <t>rol-2</t>
  </si>
  <si>
    <t>rol-7</t>
  </si>
  <si>
    <t>rol-8</t>
  </si>
  <si>
    <t>rol-9</t>
  </si>
  <si>
    <t>rol-11</t>
  </si>
  <si>
    <t>fel-2</t>
  </si>
  <si>
    <t>fel-7</t>
  </si>
  <si>
    <t>fel-8</t>
  </si>
  <si>
    <t>feeding</t>
  </si>
  <si>
    <t>x 14 photocopies</t>
  </si>
  <si>
    <t>office</t>
  </si>
  <si>
    <t>x 32 photocopies</t>
  </si>
  <si>
    <t>aim-5</t>
  </si>
  <si>
    <t>x 64 photocopies</t>
  </si>
  <si>
    <t>aim-11</t>
  </si>
  <si>
    <t>x 5 printing</t>
  </si>
  <si>
    <t>aim-13</t>
  </si>
  <si>
    <t>x 20 photocopies</t>
  </si>
  <si>
    <t>rol-4</t>
  </si>
  <si>
    <t>68 x photocopies</t>
  </si>
  <si>
    <t>fel-4</t>
  </si>
  <si>
    <t>2 x printing</t>
  </si>
  <si>
    <t>fel-10</t>
  </si>
  <si>
    <t>9 x printing</t>
  </si>
  <si>
    <t>fel-11</t>
  </si>
  <si>
    <t>90 x photocopies</t>
  </si>
  <si>
    <t>fel-12</t>
  </si>
  <si>
    <t>postage</t>
  </si>
  <si>
    <t>case file of parrots case</t>
  </si>
  <si>
    <t>aim-12</t>
  </si>
  <si>
    <t>lawyer fees</t>
  </si>
  <si>
    <t>Me Tambe</t>
  </si>
  <si>
    <t>fel-5</t>
  </si>
  <si>
    <t>Nya Aime</t>
  </si>
  <si>
    <t>11/3</t>
  </si>
  <si>
    <t>Alain Bernard</t>
  </si>
  <si>
    <t xml:space="preserve">Josias Sipehovo  Mentchebong  </t>
  </si>
  <si>
    <t>personel</t>
  </si>
  <si>
    <t>media</t>
  </si>
  <si>
    <t>Vincent</t>
  </si>
  <si>
    <t>Phone-9-10</t>
  </si>
  <si>
    <t>Phone-27</t>
  </si>
  <si>
    <t>Phone-45-46</t>
  </si>
  <si>
    <t>Phone-70</t>
  </si>
  <si>
    <t>phone-84</t>
  </si>
  <si>
    <t>phone-92</t>
  </si>
  <si>
    <t>phone-117</t>
  </si>
  <si>
    <t>Phone-129</t>
  </si>
  <si>
    <t>Phone-134</t>
  </si>
  <si>
    <t>Phone-144</t>
  </si>
  <si>
    <t>phone-157</t>
  </si>
  <si>
    <t>phone-167</t>
  </si>
  <si>
    <t>phone-178</t>
  </si>
  <si>
    <t>phone-197</t>
  </si>
  <si>
    <t>Phone-220</t>
  </si>
  <si>
    <t>phone-226</t>
  </si>
  <si>
    <t>phone-260</t>
  </si>
  <si>
    <t>Phone-280</t>
  </si>
  <si>
    <t>Phone-298</t>
  </si>
  <si>
    <t>Eric</t>
  </si>
  <si>
    <t>Phone-18</t>
  </si>
  <si>
    <t>Phone-35</t>
  </si>
  <si>
    <t>Phone-52</t>
  </si>
  <si>
    <t>Phone-64</t>
  </si>
  <si>
    <t>phone-85</t>
  </si>
  <si>
    <t>phone-118</t>
  </si>
  <si>
    <t>Phone-130</t>
  </si>
  <si>
    <t>Phone-135-136</t>
  </si>
  <si>
    <t>phone-165</t>
  </si>
  <si>
    <t>phone-181</t>
  </si>
  <si>
    <t>phone-190</t>
  </si>
  <si>
    <t>Phone-230</t>
  </si>
  <si>
    <t>Phone-236-237</t>
  </si>
  <si>
    <t>phone-259</t>
  </si>
  <si>
    <t>Phone-277</t>
  </si>
  <si>
    <t>Phone-287</t>
  </si>
  <si>
    <t>Anna</t>
  </si>
  <si>
    <t>Phone-14</t>
  </si>
  <si>
    <t>Phone-29</t>
  </si>
  <si>
    <t>Phone-56</t>
  </si>
  <si>
    <t>Phone-65</t>
  </si>
  <si>
    <t>phone-80</t>
  </si>
  <si>
    <t>phone-99</t>
  </si>
  <si>
    <t>phone-114</t>
  </si>
  <si>
    <t>Phone-128</t>
  </si>
  <si>
    <t>Phone-148</t>
  </si>
  <si>
    <t>phone-156</t>
  </si>
  <si>
    <t>phone-163</t>
  </si>
  <si>
    <t>phone-177</t>
  </si>
  <si>
    <t>phone-201</t>
  </si>
  <si>
    <t>Phone-214a</t>
  </si>
  <si>
    <t>Phone-234</t>
  </si>
  <si>
    <t>Phone-242</t>
  </si>
  <si>
    <t>serge</t>
  </si>
  <si>
    <t>Phone-17</t>
  </si>
  <si>
    <t>Serge</t>
  </si>
  <si>
    <t>Phone-57</t>
  </si>
  <si>
    <t>phone-78</t>
  </si>
  <si>
    <t>Phone-140</t>
  </si>
  <si>
    <t>x2 hrs internet</t>
  </si>
  <si>
    <t>eri-18</t>
  </si>
  <si>
    <t>x2hours internet</t>
  </si>
  <si>
    <t>ann-4</t>
  </si>
  <si>
    <t>anna</t>
  </si>
  <si>
    <t>ann-r</t>
  </si>
  <si>
    <t>eri-r</t>
  </si>
  <si>
    <t>ser-r</t>
  </si>
  <si>
    <t>vin-r</t>
  </si>
  <si>
    <t>vincent</t>
  </si>
  <si>
    <t>21/2</t>
  </si>
  <si>
    <t>28/2</t>
  </si>
  <si>
    <t>Bonuses scaled to results</t>
  </si>
  <si>
    <t>Cameroon Tribune newspaper E</t>
  </si>
  <si>
    <t>3 ivory dealers arrested in Meyomessala</t>
  </si>
  <si>
    <t>L'Equation newspaper F</t>
  </si>
  <si>
    <t>4 ivory dealers arrested in Meyomessala</t>
  </si>
  <si>
    <t>radio news flash F</t>
  </si>
  <si>
    <t>Internet wildlife trade dealer arrested in Buea</t>
  </si>
  <si>
    <t>Buea internet wildlife trade dealer arrest</t>
  </si>
  <si>
    <t>The Horizon newspaper E</t>
  </si>
  <si>
    <t>Buea internet wildlife trader arrest &amp; more than 1000 grey parrots seized in Douala</t>
  </si>
  <si>
    <t>La Nouvelle Expression newspaper F</t>
  </si>
  <si>
    <t>radio talk show E</t>
  </si>
  <si>
    <t>The Post newspaper E</t>
  </si>
  <si>
    <t>radio news flash E</t>
  </si>
  <si>
    <t>radio talk show F</t>
  </si>
  <si>
    <t xml:space="preserve">ministerial decision on bushmeat market- Yaounde bushmeat seizure </t>
  </si>
  <si>
    <t>Le Jeune Observateur newspaper F</t>
  </si>
  <si>
    <t>The Horizon newspaperE</t>
  </si>
  <si>
    <t xml:space="preserve"> Yaounde bushmeat seizure -ministerial decision on bushmeat market</t>
  </si>
  <si>
    <t xml:space="preserve">parrot dealers arrested in Douala </t>
  </si>
  <si>
    <t>prosecution of ivory dealer - arrest of ivory dealer in Yaounde</t>
  </si>
  <si>
    <t>Seizure of more than 1000 parrots in Douala</t>
  </si>
  <si>
    <t>TV news feature E</t>
  </si>
  <si>
    <t>TV news feature F</t>
  </si>
  <si>
    <t>Editing cost</t>
  </si>
  <si>
    <t>cd production</t>
  </si>
  <si>
    <t xml:space="preserve">February recording </t>
  </si>
  <si>
    <t>radio news flashes, feature &amp; talk show</t>
  </si>
  <si>
    <t>Distributor</t>
  </si>
  <si>
    <t>ann-1</t>
  </si>
  <si>
    <t>x18 news papers</t>
  </si>
  <si>
    <t>ann-2</t>
  </si>
  <si>
    <t>ann-3</t>
  </si>
  <si>
    <t>ann-5</t>
  </si>
  <si>
    <t>ann-6</t>
  </si>
  <si>
    <t>ann-7</t>
  </si>
  <si>
    <t xml:space="preserve">x24 photocopy </t>
  </si>
  <si>
    <t>eri-1</t>
  </si>
  <si>
    <t>2/6</t>
  </si>
  <si>
    <t>x103 photocopy</t>
  </si>
  <si>
    <t>eri-2</t>
  </si>
  <si>
    <t>x19 photocopy</t>
  </si>
  <si>
    <t>eri-3</t>
  </si>
  <si>
    <t>1 mini dv cassette</t>
  </si>
  <si>
    <t>eri-4</t>
  </si>
  <si>
    <t>x2 file jackets</t>
  </si>
  <si>
    <t>eri-5</t>
  </si>
  <si>
    <t>1 pack plastic sleeves</t>
  </si>
  <si>
    <t>eri-6</t>
  </si>
  <si>
    <t>x 20 photocopy</t>
  </si>
  <si>
    <t>eri-9</t>
  </si>
  <si>
    <t>x 17 photocopy</t>
  </si>
  <si>
    <t>eri-10</t>
  </si>
  <si>
    <t>fax</t>
  </si>
  <si>
    <t>eri-11</t>
  </si>
  <si>
    <t>x36 photocopy</t>
  </si>
  <si>
    <t>eri-12</t>
  </si>
  <si>
    <t>x7 printing</t>
  </si>
  <si>
    <t>eri-14</t>
  </si>
  <si>
    <t xml:space="preserve"> fax</t>
  </si>
  <si>
    <t>eri-15</t>
  </si>
  <si>
    <t>eri-16</t>
  </si>
  <si>
    <t>x2 photo</t>
  </si>
  <si>
    <t>eri-17</t>
  </si>
  <si>
    <t>x9 photocopy</t>
  </si>
  <si>
    <t>ser-1</t>
  </si>
  <si>
    <t>ser-2</t>
  </si>
  <si>
    <t>x20 photocopy</t>
  </si>
  <si>
    <t>x93 photocopy</t>
  </si>
  <si>
    <t>media officer</t>
  </si>
  <si>
    <t>personnel</t>
  </si>
  <si>
    <t>Phone international</t>
  </si>
  <si>
    <t>policy and external relations</t>
  </si>
  <si>
    <t>CAR</t>
  </si>
  <si>
    <t>phone-38</t>
  </si>
  <si>
    <t>Phone-43</t>
  </si>
  <si>
    <t>Phone-58</t>
  </si>
  <si>
    <t>phone-82</t>
  </si>
  <si>
    <t>Phone-87</t>
  </si>
  <si>
    <t>phone-104</t>
  </si>
  <si>
    <t>phone-107</t>
  </si>
  <si>
    <t>phone-109</t>
  </si>
  <si>
    <t>Phone-224</t>
  </si>
  <si>
    <t>Phone-235</t>
  </si>
  <si>
    <t>Phone-294</t>
  </si>
  <si>
    <t>Phone-295</t>
  </si>
  <si>
    <t>CAR-LAGA-Replication</t>
  </si>
  <si>
    <t>Congo</t>
  </si>
  <si>
    <t>Phone-42</t>
  </si>
  <si>
    <t>Phone-122</t>
  </si>
  <si>
    <t>phone-207</t>
  </si>
  <si>
    <t>Phone-232a</t>
  </si>
  <si>
    <t>USA</t>
  </si>
  <si>
    <t>phone-272</t>
  </si>
  <si>
    <t>Phone-302</t>
  </si>
  <si>
    <t>Hr-internet 2009.12</t>
  </si>
  <si>
    <t>1 stamp certified copy birth certificate</t>
  </si>
  <si>
    <t>eri-7</t>
  </si>
  <si>
    <t>1 stamp certified copy national identity</t>
  </si>
  <si>
    <t>eri-8</t>
  </si>
  <si>
    <t>Ofir</t>
  </si>
  <si>
    <t>Phone-21-22</t>
  </si>
  <si>
    <t>Phone-41</t>
  </si>
  <si>
    <t>Phone-71</t>
  </si>
  <si>
    <t>phone-76</t>
  </si>
  <si>
    <t>phone-88</t>
  </si>
  <si>
    <t>phone-101</t>
  </si>
  <si>
    <t>phone-112</t>
  </si>
  <si>
    <t>Phone-121</t>
  </si>
  <si>
    <t>Phone-152</t>
  </si>
  <si>
    <t>phone-161</t>
  </si>
  <si>
    <t>phone-175</t>
  </si>
  <si>
    <t>phone-184</t>
  </si>
  <si>
    <t>phone-208</t>
  </si>
  <si>
    <t>Phone-225</t>
  </si>
  <si>
    <t>management</t>
  </si>
  <si>
    <t>Phone-232</t>
  </si>
  <si>
    <t>Phone-246</t>
  </si>
  <si>
    <t>phone-246b</t>
  </si>
  <si>
    <t>phone-251-252</t>
  </si>
  <si>
    <t>phone-269-271</t>
  </si>
  <si>
    <t>Phone-283</t>
  </si>
  <si>
    <t>Phone-290-291</t>
  </si>
  <si>
    <t>Phone-301</t>
  </si>
  <si>
    <t>Phone-303</t>
  </si>
  <si>
    <t>28/3</t>
  </si>
  <si>
    <t>Ofir-r</t>
  </si>
  <si>
    <t>Director</t>
  </si>
  <si>
    <t>salary</t>
  </si>
  <si>
    <t>Emeline</t>
  </si>
  <si>
    <t>Phone-15</t>
  </si>
  <si>
    <t>Phone-36</t>
  </si>
  <si>
    <t>Phone-47</t>
  </si>
  <si>
    <t>Phone-62</t>
  </si>
  <si>
    <t>phone-83</t>
  </si>
  <si>
    <t>phone-95</t>
  </si>
  <si>
    <t>phone-102</t>
  </si>
  <si>
    <t>phone-106-106a</t>
  </si>
  <si>
    <t>Phone-125</t>
  </si>
  <si>
    <t>Phone-137</t>
  </si>
  <si>
    <t>phone158</t>
  </si>
  <si>
    <t>phone-170</t>
  </si>
  <si>
    <t>phone-182</t>
  </si>
  <si>
    <t>phone-186</t>
  </si>
  <si>
    <t>phone-188</t>
  </si>
  <si>
    <t>phone-198</t>
  </si>
  <si>
    <t>Phone-243</t>
  </si>
  <si>
    <t>Phone-278</t>
  </si>
  <si>
    <t>Phone-289</t>
  </si>
  <si>
    <t>Arrey</t>
  </si>
  <si>
    <t>Phone-5-6</t>
  </si>
  <si>
    <t>Phone-34</t>
  </si>
  <si>
    <t>Phone-53</t>
  </si>
  <si>
    <t>Phone-59</t>
  </si>
  <si>
    <t>phone-81</t>
  </si>
  <si>
    <t>2/5</t>
  </si>
  <si>
    <t>phone-98</t>
  </si>
  <si>
    <t>phone-103</t>
  </si>
  <si>
    <t>phone-110-111</t>
  </si>
  <si>
    <t>Phone-127</t>
  </si>
  <si>
    <t>Phone-146</t>
  </si>
  <si>
    <t>phone-174</t>
  </si>
  <si>
    <t>phone-192</t>
  </si>
  <si>
    <t>phone-206a</t>
  </si>
  <si>
    <t>Phone-211-212</t>
  </si>
  <si>
    <t>Phone-229</t>
  </si>
  <si>
    <t>Phone-233</t>
  </si>
  <si>
    <t>Phone-234a</t>
  </si>
  <si>
    <t>phone-248</t>
  </si>
  <si>
    <t>phone-257</t>
  </si>
  <si>
    <t>phone-265</t>
  </si>
  <si>
    <t>Phone-273</t>
  </si>
  <si>
    <t>Phone-285</t>
  </si>
  <si>
    <t>Phone-286</t>
  </si>
  <si>
    <t>Phone-296</t>
  </si>
  <si>
    <t>Eme-r</t>
  </si>
  <si>
    <t>arrey-r</t>
  </si>
  <si>
    <t>arrey</t>
  </si>
  <si>
    <t>office cleaner</t>
  </si>
  <si>
    <t>Eme-1</t>
  </si>
  <si>
    <t>Eme-3</t>
  </si>
  <si>
    <t>Eme-4</t>
  </si>
  <si>
    <t>Eme-5</t>
  </si>
  <si>
    <t>Black Ink</t>
  </si>
  <si>
    <t>arrey-5</t>
  </si>
  <si>
    <t>Colour Ink</t>
  </si>
  <si>
    <t>arrey-6</t>
  </si>
  <si>
    <t>x20 photocopies</t>
  </si>
  <si>
    <t>arrey-7</t>
  </si>
  <si>
    <t>rim of papers</t>
  </si>
  <si>
    <t>arrey-8</t>
  </si>
  <si>
    <t>arrey-9</t>
  </si>
  <si>
    <t>x30 photocopies</t>
  </si>
  <si>
    <t>arrey-11</t>
  </si>
  <si>
    <t>X2L flour cleaning liquid</t>
  </si>
  <si>
    <t>arrey-15</t>
  </si>
  <si>
    <t>x2L Liquid soap</t>
  </si>
  <si>
    <t>Air freshner</t>
  </si>
  <si>
    <t>window cleaning liquid</t>
  </si>
  <si>
    <t>gabbage bags</t>
  </si>
  <si>
    <t>arrey-20</t>
  </si>
  <si>
    <t>stapling pins</t>
  </si>
  <si>
    <t>x100 photocopies</t>
  </si>
  <si>
    <t>arrey-22</t>
  </si>
  <si>
    <t>computer Mouse</t>
  </si>
  <si>
    <t>arrey-23</t>
  </si>
  <si>
    <t>eri-13</t>
  </si>
  <si>
    <t>Transfer fees</t>
  </si>
  <si>
    <t>Express union</t>
  </si>
  <si>
    <t>arrey-1</t>
  </si>
  <si>
    <t>arrey-2</t>
  </si>
  <si>
    <t>arrey-3</t>
  </si>
  <si>
    <t>arrey-4</t>
  </si>
  <si>
    <t>1/3</t>
  </si>
  <si>
    <t>arrey-10</t>
  </si>
  <si>
    <t>arrey-12</t>
  </si>
  <si>
    <t>arrey-13</t>
  </si>
  <si>
    <t>arrey-14</t>
  </si>
  <si>
    <t>arrey-16</t>
  </si>
  <si>
    <t>arrey-17</t>
  </si>
  <si>
    <t>arrey-18</t>
  </si>
  <si>
    <t>arrey-19</t>
  </si>
  <si>
    <t>arrey-21</t>
  </si>
  <si>
    <t>Bank charges</t>
  </si>
  <si>
    <t>UNICS</t>
  </si>
  <si>
    <t>Afriland</t>
  </si>
  <si>
    <t>Electricity-SONEL</t>
  </si>
  <si>
    <t>Rent + Bills</t>
  </si>
  <si>
    <t>Hr-Electricity 10.2</t>
  </si>
  <si>
    <t>Water-SNEC</t>
  </si>
  <si>
    <t>Hr-Water 10.2</t>
  </si>
  <si>
    <t>Rent + bills</t>
  </si>
  <si>
    <t xml:space="preserve">      TOTAL EXPENDITURE FEBRUARY</t>
  </si>
  <si>
    <t>AmountCFA</t>
  </si>
  <si>
    <t>Donor</t>
  </si>
  <si>
    <t>FWS</t>
  </si>
  <si>
    <t>Used</t>
  </si>
  <si>
    <t>February</t>
  </si>
  <si>
    <t>NEU Foundation</t>
  </si>
  <si>
    <t>ARCUS Foundation</t>
  </si>
  <si>
    <t>World Parrot Trust</t>
  </si>
  <si>
    <t>Safari Zoo Israel</t>
  </si>
  <si>
    <t>TOTAL</t>
  </si>
  <si>
    <t>US FWS</t>
  </si>
  <si>
    <t>Used June</t>
  </si>
  <si>
    <t>Used July</t>
  </si>
  <si>
    <t>Used August</t>
  </si>
  <si>
    <t>Donated September</t>
  </si>
  <si>
    <t>Used September</t>
  </si>
  <si>
    <t>Used October</t>
  </si>
  <si>
    <t>Used November</t>
  </si>
  <si>
    <t>Used December</t>
  </si>
  <si>
    <t>Used January 2010</t>
  </si>
  <si>
    <t>Used February</t>
  </si>
  <si>
    <t>Passing to March  2010</t>
  </si>
  <si>
    <t>Donated  April</t>
  </si>
  <si>
    <t>Used April</t>
  </si>
  <si>
    <t>Used May</t>
  </si>
  <si>
    <t>Used January</t>
  </si>
  <si>
    <t>Passing to March 2010</t>
  </si>
  <si>
    <t>Donated February</t>
  </si>
  <si>
    <t>"Safari"Zoo Israel</t>
  </si>
  <si>
    <t xml:space="preserve">             </t>
  </si>
  <si>
    <t>Real Ex Rate=480</t>
  </si>
  <si>
    <t>Money transferred to the Bank</t>
  </si>
  <si>
    <t>Bank Ex Rate=469.562</t>
  </si>
  <si>
    <t>Bank commission+tax</t>
  </si>
  <si>
    <t>Transaction to the account</t>
  </si>
  <si>
    <t>$1=480CFA</t>
  </si>
  <si>
    <t xml:space="preserve">FINANCIAL REPORT      -  FEBRUARY     2010     </t>
  </si>
  <si>
    <t>Congo/CAR/USA</t>
  </si>
  <si>
    <t>8-10/2/2010</t>
  </si>
  <si>
    <t>Phone-213-214</t>
  </si>
  <si>
    <t>phone-203/106</t>
  </si>
  <si>
    <t>phone-193-194</t>
  </si>
  <si>
    <t>Phone-209-210</t>
  </si>
  <si>
    <t>failed operation</t>
  </si>
  <si>
    <t>X48 Photocopy</t>
  </si>
  <si>
    <t xml:space="preserve">Ghanian parrot dealers arrested in Douala </t>
  </si>
  <si>
    <t>Buea internet&amp; more than 1000 grey parrots seized in Douala</t>
  </si>
  <si>
    <t>Congo-LAGA Replication</t>
  </si>
  <si>
    <t>x1 projector hire</t>
  </si>
  <si>
    <t>x40 photocopies</t>
  </si>
  <si>
    <t>Internet Fraud</t>
  </si>
  <si>
    <t>Hired car</t>
  </si>
  <si>
    <t>larryt</t>
  </si>
  <si>
    <t>larry</t>
  </si>
  <si>
    <t>14-Phone-286</t>
  </si>
  <si>
    <t>Bank Ex Rate=465.234</t>
  </si>
  <si>
    <t>Protected Species</t>
  </si>
  <si>
    <t>school fees</t>
  </si>
  <si>
    <t>Capacity bulding</t>
  </si>
  <si>
    <t>EIA</t>
  </si>
  <si>
    <t>Donated November</t>
  </si>
  <si>
    <t xml:space="preserve">FINANCIAL REPORT      -  FEBRUARY     2010   SUMMARY  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</si>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</sst>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&quot;₪&quot;\ #,##0;&quot;₪&quot;\ \-#,##0"/>
    <numFmt numFmtId="193" formatCode="&quot;₪&quot;\ #,##0;[Red]&quot;₪&quot;\ \-#,##0"/>
    <numFmt numFmtId="194" formatCode="&quot;₪&quot;\ #,##0.00;&quot;₪&quot;\ \-#,##0.00"/>
    <numFmt numFmtId="195" formatCode="&quot;₪&quot;\ #,##0.00;[Red]&quot;₪&quot;\ \-#,##0.00"/>
    <numFmt numFmtId="196" formatCode="_ &quot;₪&quot;\ * #,##0_ ;_ &quot;₪&quot;\ * \-#,##0_ ;_ &quot;₪&quot;\ * &quot;-&quot;_ ;_ @_ "/>
    <numFmt numFmtId="197" formatCode="_ * #,##0_ ;_ * \-#,##0_ ;_ * &quot;-&quot;_ ;_ @_ "/>
    <numFmt numFmtId="198" formatCode="_ &quot;₪&quot;\ * #,##0.00_ ;_ &quot;₪&quot;\ * \-#,##0.00_ ;_ &quot;₪&quot;\ * &quot;-&quot;??_ ;_ @_ "/>
    <numFmt numFmtId="199" formatCode="_ * #,##0.00_ ;_ * \-#,##0.00_ ;_ * &quot;-&quot;??_ ;_ @_ "/>
    <numFmt numFmtId="200" formatCode="m/d"/>
    <numFmt numFmtId="201" formatCode="m/d/yy"/>
    <numFmt numFmtId="202" formatCode="#,##0;[Red]#,##0"/>
    <numFmt numFmtId="203" formatCode="#,##0_ ;[Red]\-#,##0\ "/>
    <numFmt numFmtId="204" formatCode="[$$-409]#,##0.0;[Red][$$-409]#,##0.0"/>
    <numFmt numFmtId="205" formatCode="[$$-409]#,##0;[Red][$$-409]#,##0"/>
    <numFmt numFmtId="206" formatCode="[$$-409]#,##0"/>
    <numFmt numFmtId="207" formatCode="#,##0.00;[Red]#,##0.00"/>
    <numFmt numFmtId="208" formatCode="#,##0.000"/>
    <numFmt numFmtId="209" formatCode="#,##0.0"/>
    <numFmt numFmtId="210" formatCode="&quot;£&quot;#,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9"/>
      <color indexed="12"/>
      <name val="Arial"/>
      <family val="2"/>
    </font>
    <font>
      <sz val="10"/>
      <color indexed="49"/>
      <name val="Arial"/>
      <family val="2"/>
    </font>
    <font>
      <sz val="9"/>
      <color indexed="49"/>
      <name val="Arial"/>
      <family val="2"/>
    </font>
    <font>
      <sz val="8"/>
      <color indexed="14"/>
      <name val="Arial"/>
      <family val="2"/>
    </font>
    <font>
      <sz val="10"/>
      <color indexed="53"/>
      <name val="Arial"/>
      <family val="0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10"/>
      <name val="Arial"/>
      <family val="0"/>
    </font>
    <font>
      <sz val="8"/>
      <color indexed="60"/>
      <name val="Arial"/>
      <family val="0"/>
    </font>
    <font>
      <sz val="8"/>
      <color indexed="49"/>
      <name val="Arial"/>
      <family val="0"/>
    </font>
    <font>
      <sz val="8"/>
      <color indexed="12"/>
      <name val="Arial"/>
      <family val="0"/>
    </font>
    <font>
      <b/>
      <sz val="10"/>
      <color indexed="49"/>
      <name val="Arial"/>
      <family val="0"/>
    </font>
    <font>
      <b/>
      <sz val="10"/>
      <color indexed="12"/>
      <name val="Arial"/>
      <family val="0"/>
    </font>
    <font>
      <b/>
      <sz val="10"/>
      <color indexed="53"/>
      <name val="Arial"/>
      <family val="0"/>
    </font>
    <font>
      <sz val="9"/>
      <color indexed="53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202" fontId="1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20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02" fontId="0" fillId="2" borderId="0" xfId="0" applyNumberFormat="1" applyFill="1" applyAlignment="1">
      <alignment/>
    </xf>
    <xf numFmtId="202" fontId="7" fillId="2" borderId="0" xfId="0" applyNumberFormat="1" applyFont="1" applyFill="1" applyAlignment="1">
      <alignment/>
    </xf>
    <xf numFmtId="204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202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204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205" fontId="0" fillId="0" borderId="4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5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20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204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49" fontId="0" fillId="0" borderId="0" xfId="20" applyNumberFormat="1" applyFont="1" applyFill="1">
      <alignment/>
      <protection/>
    </xf>
    <xf numFmtId="49" fontId="0" fillId="0" borderId="0" xfId="20" applyNumberFormat="1" applyFont="1" applyFill="1" applyAlignment="1">
      <alignment horizontal="center"/>
      <protection/>
    </xf>
    <xf numFmtId="49" fontId="0" fillId="0" borderId="0" xfId="20" applyNumberFormat="1" applyFont="1" applyFill="1" applyAlignment="1">
      <alignment horizontal="center"/>
      <protection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20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20" applyNumberFormat="1" applyFont="1" applyFill="1">
      <alignment/>
      <protection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" fillId="2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19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204" fontId="0" fillId="0" borderId="5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/>
    </xf>
    <xf numFmtId="20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204" fontId="15" fillId="0" borderId="5" xfId="0" applyNumberFormat="1" applyFont="1" applyBorder="1" applyAlignment="1">
      <alignment/>
    </xf>
    <xf numFmtId="0" fontId="0" fillId="0" borderId="5" xfId="0" applyFill="1" applyBorder="1" applyAlignment="1">
      <alignment/>
    </xf>
    <xf numFmtId="0" fontId="16" fillId="0" borderId="0" xfId="0" applyFont="1" applyFill="1" applyAlignment="1">
      <alignment/>
    </xf>
    <xf numFmtId="3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204" fontId="0" fillId="0" borderId="4" xfId="0" applyNumberFormat="1" applyBorder="1" applyAlignment="1">
      <alignment/>
    </xf>
    <xf numFmtId="204" fontId="0" fillId="0" borderId="0" xfId="0" applyNumberFormat="1" applyBorder="1" applyAlignment="1">
      <alignment/>
    </xf>
    <xf numFmtId="49" fontId="17" fillId="0" borderId="0" xfId="0" applyNumberFormat="1" applyFont="1" applyFill="1" applyAlignment="1">
      <alignment/>
    </xf>
    <xf numFmtId="3" fontId="18" fillId="0" borderId="4" xfId="0" applyNumberFormat="1" applyFont="1" applyFill="1" applyBorder="1" applyAlignment="1">
      <alignment/>
    </xf>
    <xf numFmtId="49" fontId="18" fillId="0" borderId="4" xfId="0" applyNumberFormat="1" applyFont="1" applyFill="1" applyBorder="1" applyAlignment="1">
      <alignment/>
    </xf>
    <xf numFmtId="49" fontId="17" fillId="0" borderId="4" xfId="0" applyNumberFormat="1" applyFont="1" applyBorder="1" applyAlignment="1">
      <alignment horizontal="center"/>
    </xf>
    <xf numFmtId="49" fontId="19" fillId="0" borderId="0" xfId="0" applyNumberFormat="1" applyFont="1" applyFill="1" applyAlignment="1">
      <alignment/>
    </xf>
    <xf numFmtId="3" fontId="19" fillId="0" borderId="4" xfId="0" applyNumberFormat="1" applyFont="1" applyFill="1" applyBorder="1" applyAlignment="1">
      <alignment/>
    </xf>
    <xf numFmtId="49" fontId="19" fillId="0" borderId="4" xfId="0" applyNumberFormat="1" applyFont="1" applyFill="1" applyBorder="1" applyAlignment="1">
      <alignment/>
    </xf>
    <xf numFmtId="49" fontId="19" fillId="0" borderId="4" xfId="0" applyNumberFormat="1" applyFont="1" applyFill="1" applyBorder="1" applyAlignment="1">
      <alignment horizontal="left"/>
    </xf>
    <xf numFmtId="49" fontId="19" fillId="0" borderId="4" xfId="0" applyNumberFormat="1" applyFont="1" applyFill="1" applyBorder="1" applyAlignment="1">
      <alignment horizontal="center"/>
    </xf>
    <xf numFmtId="204" fontId="0" fillId="0" borderId="4" xfId="0" applyNumberFormat="1" applyFont="1" applyBorder="1" applyAlignment="1">
      <alignment/>
    </xf>
    <xf numFmtId="204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3" fontId="11" fillId="0" borderId="4" xfId="0" applyNumberFormat="1" applyFont="1" applyFill="1" applyBorder="1" applyAlignment="1">
      <alignment/>
    </xf>
    <xf numFmtId="49" fontId="11" fillId="0" borderId="4" xfId="0" applyNumberFormat="1" applyFont="1" applyFill="1" applyBorder="1" applyAlignment="1">
      <alignment/>
    </xf>
    <xf numFmtId="49" fontId="11" fillId="0" borderId="4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/>
    </xf>
    <xf numFmtId="20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3" fontId="20" fillId="0" borderId="4" xfId="0" applyNumberFormat="1" applyFont="1" applyBorder="1" applyAlignment="1">
      <alignment/>
    </xf>
    <xf numFmtId="204" fontId="3" fillId="0" borderId="4" xfId="0" applyNumberFormat="1" applyFont="1" applyBorder="1" applyAlignment="1">
      <alignment/>
    </xf>
    <xf numFmtId="20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1" fillId="0" borderId="0" xfId="0" applyNumberFormat="1" applyFont="1" applyFill="1" applyAlignment="1">
      <alignment/>
    </xf>
    <xf numFmtId="3" fontId="21" fillId="0" borderId="4" xfId="0" applyNumberFormat="1" applyFont="1" applyFill="1" applyBorder="1" applyAlignment="1">
      <alignment/>
    </xf>
    <xf numFmtId="49" fontId="21" fillId="0" borderId="4" xfId="0" applyNumberFormat="1" applyFont="1" applyFill="1" applyBorder="1" applyAlignment="1">
      <alignment/>
    </xf>
    <xf numFmtId="49" fontId="21" fillId="0" borderId="4" xfId="0" applyNumberFormat="1" applyFont="1" applyFill="1" applyBorder="1" applyAlignment="1">
      <alignment horizontal="left"/>
    </xf>
    <xf numFmtId="49" fontId="21" fillId="0" borderId="4" xfId="0" applyNumberFormat="1" applyFont="1" applyFill="1" applyBorder="1" applyAlignment="1">
      <alignment horizontal="center"/>
    </xf>
    <xf numFmtId="3" fontId="22" fillId="0" borderId="4" xfId="0" applyNumberFormat="1" applyFont="1" applyBorder="1" applyAlignment="1">
      <alignment/>
    </xf>
    <xf numFmtId="204" fontId="21" fillId="0" borderId="4" xfId="0" applyNumberFormat="1" applyFont="1" applyBorder="1" applyAlignment="1">
      <alignment/>
    </xf>
    <xf numFmtId="204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204" fontId="1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/>
    </xf>
    <xf numFmtId="204" fontId="23" fillId="0" borderId="0" xfId="0" applyNumberFormat="1" applyFont="1" applyFill="1" applyAlignment="1">
      <alignment/>
    </xf>
    <xf numFmtId="204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3" fontId="25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204" fontId="15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204" fontId="2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3" fontId="19" fillId="0" borderId="0" xfId="0" applyNumberFormat="1" applyFont="1" applyFill="1" applyAlignment="1">
      <alignment/>
    </xf>
    <xf numFmtId="204" fontId="23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Border="1" applyAlignment="1">
      <alignment/>
    </xf>
    <xf numFmtId="4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left"/>
    </xf>
    <xf numFmtId="49" fontId="19" fillId="2" borderId="0" xfId="0" applyNumberFormat="1" applyFont="1" applyFill="1" applyAlignment="1">
      <alignment horizontal="center"/>
    </xf>
    <xf numFmtId="204" fontId="23" fillId="2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204" fontId="29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2" borderId="0" xfId="0" applyFont="1" applyFill="1" applyAlignment="1">
      <alignment/>
    </xf>
    <xf numFmtId="3" fontId="11" fillId="0" borderId="0" xfId="0" applyNumberFormat="1" applyFont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204" fontId="29" fillId="2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204" fontId="3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20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2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204" fontId="31" fillId="2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202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204" fontId="3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204" fontId="32" fillId="2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quotePrefix="1">
      <alignment/>
    </xf>
    <xf numFmtId="49" fontId="21" fillId="0" borderId="0" xfId="0" applyNumberFormat="1" applyFont="1" applyFill="1" applyAlignment="1">
      <alignment horizontal="center"/>
    </xf>
    <xf numFmtId="204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49" fontId="33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202" fontId="21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206" fontId="21" fillId="0" borderId="0" xfId="0" applyNumberFormat="1" applyFont="1" applyFill="1" applyAlignment="1">
      <alignment/>
    </xf>
    <xf numFmtId="207" fontId="21" fillId="0" borderId="0" xfId="0" applyNumberFormat="1" applyFont="1" applyFill="1" applyBorder="1" applyAlignment="1">
      <alignment/>
    </xf>
    <xf numFmtId="208" fontId="21" fillId="0" borderId="0" xfId="0" applyNumberFormat="1" applyFont="1" applyFill="1" applyAlignment="1">
      <alignment/>
    </xf>
    <xf numFmtId="209" fontId="21" fillId="0" borderId="0" xfId="0" applyNumberFormat="1" applyFont="1" applyFill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49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 quotePrefix="1">
      <alignment/>
    </xf>
    <xf numFmtId="49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204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3" fontId="3" fillId="0" borderId="0" xfId="0" applyNumberFormat="1" applyFont="1" applyAlignment="1" quotePrefix="1">
      <alignment/>
    </xf>
    <xf numFmtId="49" fontId="3" fillId="0" borderId="0" xfId="0" applyNumberFormat="1" applyFont="1" applyFill="1" applyAlignment="1">
      <alignment/>
    </xf>
    <xf numFmtId="204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49" fontId="3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20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206" fontId="3" fillId="0" borderId="0" xfId="0" applyNumberFormat="1" applyFont="1" applyFill="1" applyAlignment="1">
      <alignment/>
    </xf>
    <xf numFmtId="207" fontId="3" fillId="0" borderId="0" xfId="0" applyNumberFormat="1" applyFont="1" applyFill="1" applyBorder="1" applyAlignment="1">
      <alignment/>
    </xf>
    <xf numFmtId="208" fontId="3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left"/>
    </xf>
    <xf numFmtId="202" fontId="24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210" fontId="24" fillId="0" borderId="0" xfId="0" applyNumberFormat="1" applyFont="1" applyFill="1" applyAlignment="1">
      <alignment/>
    </xf>
    <xf numFmtId="207" fontId="24" fillId="0" borderId="0" xfId="0" applyNumberFormat="1" applyFont="1" applyFill="1" applyBorder="1" applyAlignment="1">
      <alignment/>
    </xf>
    <xf numFmtId="208" fontId="24" fillId="0" borderId="0" xfId="0" applyNumberFormat="1" applyFont="1" applyFill="1" applyAlignment="1">
      <alignment/>
    </xf>
    <xf numFmtId="209" fontId="2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0" fillId="0" borderId="3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20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37" fillId="0" borderId="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11" fillId="2" borderId="0" xfId="0" applyNumberFormat="1" applyFont="1" applyFill="1" applyAlignment="1" quotePrefix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 quotePrefix="1">
      <alignment/>
    </xf>
    <xf numFmtId="1" fontId="18" fillId="0" borderId="0" xfId="0" applyNumberFormat="1" applyFont="1" applyAlignment="1">
      <alignment/>
    </xf>
    <xf numFmtId="3" fontId="38" fillId="0" borderId="5" xfId="0" applyNumberFormat="1" applyFont="1" applyFill="1" applyBorder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20" applyNumberFormat="1" applyFont="1" applyFill="1">
      <alignment/>
      <protection/>
    </xf>
    <xf numFmtId="3" fontId="18" fillId="2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3" fontId="39" fillId="2" borderId="0" xfId="0" applyNumberFormat="1" applyFont="1" applyFill="1" applyAlignment="1">
      <alignment/>
    </xf>
    <xf numFmtId="3" fontId="19" fillId="0" borderId="0" xfId="0" applyNumberFormat="1" applyFont="1" applyFill="1" applyAlignment="1" quotePrefix="1">
      <alignment/>
    </xf>
    <xf numFmtId="3" fontId="19" fillId="0" borderId="0" xfId="0" applyNumberFormat="1" applyFont="1" applyFill="1" applyBorder="1" applyAlignment="1" quotePrefix="1">
      <alignment/>
    </xf>
    <xf numFmtId="1" fontId="21" fillId="0" borderId="0" xfId="0" applyNumberFormat="1" applyFont="1" applyAlignment="1">
      <alignment/>
    </xf>
    <xf numFmtId="3" fontId="21" fillId="0" borderId="0" xfId="20" applyNumberFormat="1" applyFont="1" applyFill="1">
      <alignment/>
      <protection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9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49" fontId="40" fillId="0" borderId="0" xfId="0" applyNumberFormat="1" applyFont="1" applyFill="1" applyAlignment="1">
      <alignment/>
    </xf>
    <xf numFmtId="49" fontId="40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center"/>
    </xf>
    <xf numFmtId="3" fontId="40" fillId="0" borderId="0" xfId="0" applyNumberFormat="1" applyFont="1" applyFill="1" applyAlignment="1">
      <alignment/>
    </xf>
    <xf numFmtId="204" fontId="41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2" borderId="0" xfId="0" applyFont="1" applyFill="1" applyAlignment="1">
      <alignment/>
    </xf>
    <xf numFmtId="49" fontId="40" fillId="2" borderId="0" xfId="0" applyNumberFormat="1" applyFont="1" applyFill="1" applyAlignment="1">
      <alignment/>
    </xf>
    <xf numFmtId="3" fontId="40" fillId="2" borderId="0" xfId="0" applyNumberFormat="1" applyFont="1" applyFill="1" applyAlignment="1">
      <alignment/>
    </xf>
    <xf numFmtId="49" fontId="40" fillId="2" borderId="0" xfId="0" applyNumberFormat="1" applyFont="1" applyFill="1" applyAlignment="1">
      <alignment horizontal="left"/>
    </xf>
    <xf numFmtId="49" fontId="40" fillId="2" borderId="0" xfId="0" applyNumberFormat="1" applyFont="1" applyFill="1" applyAlignment="1">
      <alignment horizontal="center"/>
    </xf>
    <xf numFmtId="204" fontId="4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3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9"/>
  <sheetViews>
    <sheetView workbookViewId="0" topLeftCell="A1">
      <pane ySplit="5" topLeftCell="BM115" activePane="bottomLeft" state="frozen"/>
      <selection pane="topLeft" activeCell="A1" sqref="A1"/>
      <selection pane="bottomLeft" activeCell="A126" sqref="A126:IV126"/>
    </sheetView>
  </sheetViews>
  <sheetFormatPr defaultColWidth="9.140625" defaultRowHeight="12.75" zeroHeight="1"/>
  <cols>
    <col min="1" max="1" width="5.140625" style="22" customWidth="1"/>
    <col min="2" max="2" width="10.85156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8" customWidth="1"/>
    <col min="9" max="9" width="9.421875" style="6" customWidth="1"/>
    <col min="10" max="10" width="18.28125" style="0" customWidth="1"/>
    <col min="11" max="11" width="18.28125" style="0" hidden="1" customWidth="1"/>
    <col min="12" max="12" width="17.003906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350"/>
      <c r="B1" s="18"/>
      <c r="C1" s="19"/>
      <c r="D1" s="19"/>
      <c r="E1" s="20"/>
      <c r="F1" s="19"/>
      <c r="G1" s="19"/>
      <c r="H1" s="18"/>
      <c r="I1" s="5"/>
    </row>
    <row r="2" spans="2:9" ht="17.25" customHeight="1">
      <c r="B2" s="414" t="s">
        <v>828</v>
      </c>
      <c r="C2" s="414"/>
      <c r="D2" s="414"/>
      <c r="E2" s="414"/>
      <c r="F2" s="414"/>
      <c r="G2" s="414"/>
      <c r="H2" s="414"/>
      <c r="I2" s="30"/>
    </row>
    <row r="3" spans="1:256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  <c r="IV3"/>
    </row>
    <row r="4" spans="2:9" ht="15" customHeight="1"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6" t="s">
        <v>7</v>
      </c>
      <c r="H4" s="28" t="s">
        <v>6</v>
      </c>
      <c r="I4" s="29" t="s">
        <v>8</v>
      </c>
    </row>
    <row r="5" spans="1:13" ht="18.75" customHeight="1">
      <c r="A5" s="351"/>
      <c r="B5" s="32" t="s">
        <v>802</v>
      </c>
      <c r="C5" s="32"/>
      <c r="D5" s="32"/>
      <c r="E5" s="32"/>
      <c r="F5" s="38"/>
      <c r="G5" s="35"/>
      <c r="H5" s="33">
        <v>0</v>
      </c>
      <c r="I5" s="34">
        <v>480</v>
      </c>
      <c r="K5" t="s">
        <v>11</v>
      </c>
      <c r="L5" t="s">
        <v>12</v>
      </c>
      <c r="M5" s="2">
        <v>480</v>
      </c>
    </row>
    <row r="6" spans="2:13" ht="12.75">
      <c r="B6" s="39"/>
      <c r="C6" s="22"/>
      <c r="D6" s="22"/>
      <c r="E6" s="22"/>
      <c r="F6" s="40"/>
      <c r="H6" s="8">
        <v>0</v>
      </c>
      <c r="I6" s="31">
        <v>0</v>
      </c>
      <c r="M6" s="2">
        <v>500</v>
      </c>
    </row>
    <row r="7" spans="4:13" ht="12.75">
      <c r="D7" s="22"/>
      <c r="H7" s="8">
        <v>0</v>
      </c>
      <c r="I7" s="31">
        <v>0</v>
      </c>
      <c r="M7" s="2">
        <v>500</v>
      </c>
    </row>
    <row r="8" spans="4:13" ht="12.75">
      <c r="D8" s="22"/>
      <c r="H8" s="8">
        <v>0</v>
      </c>
      <c r="I8" s="31">
        <v>0</v>
      </c>
      <c r="M8" s="2">
        <v>480</v>
      </c>
    </row>
    <row r="9" spans="1:13" s="25" customFormat="1" ht="12.75">
      <c r="A9" s="53"/>
      <c r="B9" s="54" t="s">
        <v>13</v>
      </c>
      <c r="C9" s="55"/>
      <c r="D9" s="55" t="s">
        <v>14</v>
      </c>
      <c r="E9" s="55" t="s">
        <v>15</v>
      </c>
      <c r="F9" s="56"/>
      <c r="G9" s="56"/>
      <c r="H9" s="54"/>
      <c r="I9" s="57" t="s">
        <v>16</v>
      </c>
      <c r="J9" s="58"/>
      <c r="K9" s="50"/>
      <c r="M9" s="2">
        <v>480</v>
      </c>
    </row>
    <row r="10" spans="1:13" s="25" customFormat="1" ht="12.75">
      <c r="A10" s="53"/>
      <c r="B10" s="54">
        <v>925665</v>
      </c>
      <c r="C10" s="59"/>
      <c r="D10" s="55" t="s">
        <v>17</v>
      </c>
      <c r="E10" s="60" t="s">
        <v>18</v>
      </c>
      <c r="F10" s="61"/>
      <c r="G10" s="62"/>
      <c r="H10" s="63">
        <v>925665</v>
      </c>
      <c r="I10" s="64">
        <v>1928.46875</v>
      </c>
      <c r="J10" s="50"/>
      <c r="K10" s="50"/>
      <c r="L10" s="50"/>
      <c r="M10" s="2">
        <v>480</v>
      </c>
    </row>
    <row r="11" spans="1:13" s="25" customFormat="1" ht="12.75">
      <c r="A11" s="53"/>
      <c r="B11" s="54">
        <v>360000</v>
      </c>
      <c r="C11" s="59"/>
      <c r="D11" s="55" t="s">
        <v>19</v>
      </c>
      <c r="E11" s="60" t="s">
        <v>20</v>
      </c>
      <c r="F11" s="61"/>
      <c r="G11" s="62"/>
      <c r="H11" s="63">
        <v>360000</v>
      </c>
      <c r="I11" s="64">
        <v>750</v>
      </c>
      <c r="J11" s="50"/>
      <c r="K11" s="50"/>
      <c r="L11" s="50"/>
      <c r="M11" s="2">
        <v>480</v>
      </c>
    </row>
    <row r="12" spans="1:13" s="25" customFormat="1" ht="12.75">
      <c r="A12" s="53"/>
      <c r="B12" s="54">
        <v>1500370</v>
      </c>
      <c r="C12" s="59"/>
      <c r="D12" s="55" t="s">
        <v>21</v>
      </c>
      <c r="E12" s="60" t="s">
        <v>22</v>
      </c>
      <c r="F12" s="61"/>
      <c r="G12" s="62"/>
      <c r="H12" s="63">
        <v>1500370</v>
      </c>
      <c r="I12" s="64">
        <v>3125.7708333333335</v>
      </c>
      <c r="J12" s="50"/>
      <c r="K12" s="50"/>
      <c r="L12" s="50"/>
      <c r="M12" s="2">
        <v>480</v>
      </c>
    </row>
    <row r="13" spans="1:13" s="25" customFormat="1" ht="12.75">
      <c r="A13" s="53"/>
      <c r="B13" s="54">
        <v>1325925</v>
      </c>
      <c r="C13" s="59"/>
      <c r="D13" s="55" t="s">
        <v>23</v>
      </c>
      <c r="E13" s="60" t="s">
        <v>24</v>
      </c>
      <c r="F13" s="61"/>
      <c r="G13" s="62"/>
      <c r="H13" s="63">
        <v>1325925</v>
      </c>
      <c r="I13" s="64">
        <v>2762.34375</v>
      </c>
      <c r="J13" s="50"/>
      <c r="K13" s="50"/>
      <c r="L13" s="50"/>
      <c r="M13" s="2">
        <v>480</v>
      </c>
    </row>
    <row r="14" spans="1:13" s="25" customFormat="1" ht="12.75">
      <c r="A14" s="53"/>
      <c r="B14" s="54">
        <v>131500</v>
      </c>
      <c r="C14" s="59"/>
      <c r="D14" s="55" t="s">
        <v>25</v>
      </c>
      <c r="E14" s="60" t="s">
        <v>804</v>
      </c>
      <c r="F14" s="61"/>
      <c r="G14" s="62"/>
      <c r="H14" s="63">
        <v>131500</v>
      </c>
      <c r="I14" s="64">
        <v>273.9583333333333</v>
      </c>
      <c r="J14" s="50"/>
      <c r="K14" s="50"/>
      <c r="L14" s="50"/>
      <c r="M14" s="2">
        <v>480</v>
      </c>
    </row>
    <row r="15" spans="1:13" s="25" customFormat="1" ht="12.75">
      <c r="A15" s="53"/>
      <c r="B15" s="54">
        <v>947600</v>
      </c>
      <c r="C15" s="59"/>
      <c r="D15" s="55" t="s">
        <v>26</v>
      </c>
      <c r="E15" s="59" t="s">
        <v>27</v>
      </c>
      <c r="F15" s="61"/>
      <c r="G15" s="62" t="s">
        <v>28</v>
      </c>
      <c r="H15" s="63">
        <v>947600</v>
      </c>
      <c r="I15" s="64">
        <v>1974.1666666666667</v>
      </c>
      <c r="J15" s="50"/>
      <c r="K15" s="50"/>
      <c r="L15" s="50"/>
      <c r="M15" s="2">
        <v>480</v>
      </c>
    </row>
    <row r="16" spans="1:13" s="25" customFormat="1" ht="12.75">
      <c r="A16" s="53"/>
      <c r="B16" s="54">
        <v>723231</v>
      </c>
      <c r="C16" s="59"/>
      <c r="D16" s="55" t="s">
        <v>29</v>
      </c>
      <c r="E16" s="59"/>
      <c r="F16" s="61"/>
      <c r="G16" s="62"/>
      <c r="H16" s="63">
        <v>723231</v>
      </c>
      <c r="I16" s="64">
        <v>1506.73125</v>
      </c>
      <c r="J16" s="50"/>
      <c r="K16" s="50"/>
      <c r="L16" s="50"/>
      <c r="M16" s="2">
        <v>480</v>
      </c>
    </row>
    <row r="17" spans="1:13" ht="12.75">
      <c r="A17" s="53"/>
      <c r="B17" s="54">
        <v>5914291</v>
      </c>
      <c r="C17" s="55" t="s">
        <v>30</v>
      </c>
      <c r="D17" s="59"/>
      <c r="E17" s="59"/>
      <c r="F17" s="61"/>
      <c r="G17" s="62"/>
      <c r="H17" s="63">
        <v>0</v>
      </c>
      <c r="I17" s="64">
        <v>12321.439583333333</v>
      </c>
      <c r="J17" s="2"/>
      <c r="K17" s="2"/>
      <c r="L17" s="2"/>
      <c r="M17" s="2">
        <v>480</v>
      </c>
    </row>
    <row r="18" spans="2:13" ht="12.75">
      <c r="B18" s="51"/>
      <c r="F18" s="66"/>
      <c r="G18" s="67"/>
      <c r="I18" s="31"/>
      <c r="M18" s="2">
        <v>480</v>
      </c>
    </row>
    <row r="19" spans="1:13" s="76" customFormat="1" ht="13.5" thickBot="1">
      <c r="A19" s="71"/>
      <c r="B19" s="69">
        <v>5914291</v>
      </c>
      <c r="C19" s="70" t="s">
        <v>31</v>
      </c>
      <c r="D19" s="71"/>
      <c r="E19" s="71"/>
      <c r="F19" s="72"/>
      <c r="G19" s="73"/>
      <c r="H19" s="74"/>
      <c r="I19" s="75"/>
      <c r="M19" s="2">
        <v>480</v>
      </c>
    </row>
    <row r="20" spans="4:13" ht="12.75">
      <c r="D20" s="22"/>
      <c r="F20" s="67"/>
      <c r="G20" s="67"/>
      <c r="I20" s="31"/>
      <c r="M20" s="2">
        <v>480</v>
      </c>
    </row>
    <row r="21" spans="4:13" ht="12.75">
      <c r="D21" s="22"/>
      <c r="F21" s="67"/>
      <c r="G21" s="67"/>
      <c r="I21" s="31"/>
      <c r="M21" s="2">
        <v>480</v>
      </c>
    </row>
    <row r="22" spans="1:13" s="76" customFormat="1" ht="13.5" thickBot="1">
      <c r="A22" s="71"/>
      <c r="B22" s="362">
        <v>925665</v>
      </c>
      <c r="C22" s="68"/>
      <c r="D22" s="78" t="s">
        <v>17</v>
      </c>
      <c r="E22" s="71"/>
      <c r="F22" s="72"/>
      <c r="G22" s="73"/>
      <c r="H22" s="79">
        <v>-925665</v>
      </c>
      <c r="I22" s="75">
        <v>1928.46875</v>
      </c>
      <c r="M22" s="2">
        <v>480</v>
      </c>
    </row>
    <row r="23" spans="2:13" ht="12.75">
      <c r="B23" s="363"/>
      <c r="D23" s="22"/>
      <c r="F23" s="67"/>
      <c r="G23" s="67"/>
      <c r="H23" s="8">
        <v>0</v>
      </c>
      <c r="I23" s="31">
        <v>0</v>
      </c>
      <c r="M23" s="2">
        <v>480</v>
      </c>
    </row>
    <row r="24" spans="2:13" ht="12.75">
      <c r="B24" s="363"/>
      <c r="D24" s="22"/>
      <c r="F24" s="67"/>
      <c r="G24" s="67"/>
      <c r="H24" s="8">
        <v>0</v>
      </c>
      <c r="I24" s="31">
        <v>0</v>
      </c>
      <c r="M24" s="2">
        <v>480</v>
      </c>
    </row>
    <row r="25" spans="1:13" s="150" customFormat="1" ht="12.75">
      <c r="A25" s="145"/>
      <c r="B25" s="364">
        <v>40200</v>
      </c>
      <c r="C25" s="353" t="s">
        <v>32</v>
      </c>
      <c r="D25" s="354" t="s">
        <v>33</v>
      </c>
      <c r="E25" s="353" t="s">
        <v>34</v>
      </c>
      <c r="F25" s="355" t="s">
        <v>35</v>
      </c>
      <c r="G25" s="356" t="s">
        <v>823</v>
      </c>
      <c r="H25" s="357"/>
      <c r="I25" s="149">
        <v>83.75</v>
      </c>
      <c r="J25" s="149"/>
      <c r="K25" s="149"/>
      <c r="M25" s="413">
        <v>480</v>
      </c>
    </row>
    <row r="26" spans="2:13" ht="12.75">
      <c r="B26" s="363"/>
      <c r="D26" s="22"/>
      <c r="H26" s="8">
        <v>0</v>
      </c>
      <c r="I26" s="31">
        <v>0</v>
      </c>
      <c r="M26" s="2">
        <v>480</v>
      </c>
    </row>
    <row r="27" spans="1:13" s="87" customFormat="1" ht="12.75">
      <c r="A27" s="21"/>
      <c r="B27" s="364">
        <v>18000</v>
      </c>
      <c r="C27" s="81" t="s">
        <v>61</v>
      </c>
      <c r="D27" s="82" t="s">
        <v>62</v>
      </c>
      <c r="E27" s="81" t="s">
        <v>63</v>
      </c>
      <c r="F27" s="83" t="s">
        <v>64</v>
      </c>
      <c r="G27" s="84" t="s">
        <v>65</v>
      </c>
      <c r="H27" s="85"/>
      <c r="I27" s="86">
        <v>37.5</v>
      </c>
      <c r="J27" s="86"/>
      <c r="K27" s="86"/>
      <c r="M27" s="361">
        <v>480</v>
      </c>
    </row>
    <row r="28" spans="2:13" ht="12.75">
      <c r="B28" s="363"/>
      <c r="D28" s="22"/>
      <c r="H28" s="8">
        <v>0</v>
      </c>
      <c r="I28" s="31">
        <v>0</v>
      </c>
      <c r="M28" s="2">
        <v>480</v>
      </c>
    </row>
    <row r="29" spans="1:13" s="87" customFormat="1" ht="12.75">
      <c r="A29" s="21"/>
      <c r="B29" s="364">
        <v>34000</v>
      </c>
      <c r="C29" s="81" t="s">
        <v>82</v>
      </c>
      <c r="D29" s="82" t="s">
        <v>83</v>
      </c>
      <c r="E29" s="81" t="s">
        <v>63</v>
      </c>
      <c r="F29" s="83" t="s">
        <v>84</v>
      </c>
      <c r="G29" s="84" t="s">
        <v>36</v>
      </c>
      <c r="H29" s="88">
        <v>0</v>
      </c>
      <c r="I29" s="86">
        <v>70.83333333333333</v>
      </c>
      <c r="J29" s="86"/>
      <c r="K29" s="86"/>
      <c r="M29" s="2">
        <v>480</v>
      </c>
    </row>
    <row r="30" spans="2:13" ht="12.75">
      <c r="B30" s="363"/>
      <c r="H30" s="8">
        <v>0</v>
      </c>
      <c r="I30" s="31">
        <v>0</v>
      </c>
      <c r="M30" s="2">
        <v>480</v>
      </c>
    </row>
    <row r="31" spans="1:13" s="87" customFormat="1" ht="12.75">
      <c r="A31" s="21"/>
      <c r="B31" s="364">
        <v>33300</v>
      </c>
      <c r="C31" s="81" t="s">
        <v>101</v>
      </c>
      <c r="D31" s="82" t="s">
        <v>805</v>
      </c>
      <c r="E31" s="81" t="s">
        <v>102</v>
      </c>
      <c r="F31" s="83" t="s">
        <v>103</v>
      </c>
      <c r="G31" s="84" t="s">
        <v>65</v>
      </c>
      <c r="H31" s="85"/>
      <c r="I31" s="86">
        <v>69.375</v>
      </c>
      <c r="J31" s="86"/>
      <c r="K31" s="86"/>
      <c r="M31" s="2">
        <v>480</v>
      </c>
    </row>
    <row r="32" spans="2:13" ht="12.75">
      <c r="B32" s="365"/>
      <c r="H32" s="8">
        <v>0</v>
      </c>
      <c r="I32" s="31">
        <v>0</v>
      </c>
      <c r="M32" s="2">
        <v>480</v>
      </c>
    </row>
    <row r="33" spans="1:13" s="87" customFormat="1" ht="12.75">
      <c r="A33" s="21"/>
      <c r="B33" s="364">
        <v>40450</v>
      </c>
      <c r="C33" s="81" t="s">
        <v>114</v>
      </c>
      <c r="D33" s="82" t="s">
        <v>115</v>
      </c>
      <c r="E33" s="81" t="s">
        <v>34</v>
      </c>
      <c r="F33" s="83" t="s">
        <v>116</v>
      </c>
      <c r="G33" s="84" t="s">
        <v>65</v>
      </c>
      <c r="H33" s="85"/>
      <c r="I33" s="86">
        <v>84.27083333333333</v>
      </c>
      <c r="J33" s="86"/>
      <c r="K33" s="86"/>
      <c r="M33" s="2">
        <v>480</v>
      </c>
    </row>
    <row r="34" spans="2:13" ht="12.75">
      <c r="B34" s="363"/>
      <c r="H34" s="8">
        <v>0</v>
      </c>
      <c r="I34" s="31">
        <v>0</v>
      </c>
      <c r="M34" s="2">
        <v>480</v>
      </c>
    </row>
    <row r="35" spans="1:13" s="87" customFormat="1" ht="12.75">
      <c r="A35" s="21"/>
      <c r="B35" s="364">
        <v>37100</v>
      </c>
      <c r="C35" s="81" t="s">
        <v>132</v>
      </c>
      <c r="D35" s="82" t="s">
        <v>115</v>
      </c>
      <c r="E35" s="81" t="s">
        <v>63</v>
      </c>
      <c r="F35" s="83" t="s">
        <v>133</v>
      </c>
      <c r="G35" s="84" t="s">
        <v>134</v>
      </c>
      <c r="H35" s="85"/>
      <c r="I35" s="86">
        <v>77.29166666666667</v>
      </c>
      <c r="J35" s="86"/>
      <c r="K35" s="86"/>
      <c r="M35" s="2">
        <v>480</v>
      </c>
    </row>
    <row r="36" spans="1:13" s="25" customFormat="1" ht="12.75">
      <c r="A36" s="22"/>
      <c r="B36" s="365"/>
      <c r="C36" s="22"/>
      <c r="D36" s="22"/>
      <c r="E36" s="22"/>
      <c r="F36" s="40"/>
      <c r="G36" s="40"/>
      <c r="H36" s="39">
        <v>0</v>
      </c>
      <c r="I36" s="89">
        <v>0</v>
      </c>
      <c r="M36" s="2">
        <v>480</v>
      </c>
    </row>
    <row r="37" spans="1:13" s="87" customFormat="1" ht="12.75">
      <c r="A37" s="21"/>
      <c r="B37" s="364">
        <v>39700</v>
      </c>
      <c r="C37" s="81" t="s">
        <v>145</v>
      </c>
      <c r="D37" s="82" t="s">
        <v>146</v>
      </c>
      <c r="E37" s="81" t="s">
        <v>102</v>
      </c>
      <c r="F37" s="83" t="s">
        <v>103</v>
      </c>
      <c r="G37" s="84" t="s">
        <v>65</v>
      </c>
      <c r="H37" s="88">
        <v>0</v>
      </c>
      <c r="I37" s="86">
        <v>82.70833333333333</v>
      </c>
      <c r="J37" s="86"/>
      <c r="K37" s="86"/>
      <c r="M37" s="2">
        <v>480</v>
      </c>
    </row>
    <row r="38" spans="2:13" ht="12.75">
      <c r="B38" s="363"/>
      <c r="H38" s="8">
        <v>0</v>
      </c>
      <c r="I38" s="31">
        <v>0</v>
      </c>
      <c r="M38" s="2">
        <v>480</v>
      </c>
    </row>
    <row r="39" spans="1:13" s="87" customFormat="1" ht="12.75">
      <c r="A39" s="21"/>
      <c r="B39" s="364">
        <v>10000</v>
      </c>
      <c r="C39" s="81" t="s">
        <v>153</v>
      </c>
      <c r="D39" s="82" t="s">
        <v>154</v>
      </c>
      <c r="E39" s="81" t="s">
        <v>34</v>
      </c>
      <c r="F39" s="83" t="s">
        <v>116</v>
      </c>
      <c r="G39" s="84" t="s">
        <v>155</v>
      </c>
      <c r="H39" s="88">
        <v>0</v>
      </c>
      <c r="I39" s="86">
        <v>20.833333333333332</v>
      </c>
      <c r="J39" s="86"/>
      <c r="K39" s="86"/>
      <c r="M39" s="2">
        <v>480</v>
      </c>
    </row>
    <row r="40" spans="2:13" ht="12.75">
      <c r="B40" s="363"/>
      <c r="H40" s="8">
        <v>0</v>
      </c>
      <c r="I40" s="31">
        <v>0</v>
      </c>
      <c r="M40" s="2">
        <v>480</v>
      </c>
    </row>
    <row r="41" spans="1:13" s="87" customFormat="1" ht="12.75">
      <c r="A41" s="21"/>
      <c r="B41" s="364">
        <v>65200</v>
      </c>
      <c r="C41" s="81" t="s">
        <v>161</v>
      </c>
      <c r="D41" s="82" t="s">
        <v>162</v>
      </c>
      <c r="E41" s="81" t="s">
        <v>102</v>
      </c>
      <c r="F41" s="83" t="s">
        <v>103</v>
      </c>
      <c r="G41" s="84" t="s">
        <v>65</v>
      </c>
      <c r="H41" s="88">
        <v>0</v>
      </c>
      <c r="I41" s="86">
        <v>135.83333333333334</v>
      </c>
      <c r="J41" s="86"/>
      <c r="K41" s="86"/>
      <c r="M41" s="2">
        <v>480</v>
      </c>
    </row>
    <row r="42" spans="2:13" ht="12.75">
      <c r="B42" s="365"/>
      <c r="H42" s="8">
        <v>0</v>
      </c>
      <c r="I42" s="31">
        <v>0</v>
      </c>
      <c r="M42" s="2">
        <v>480</v>
      </c>
    </row>
    <row r="43" spans="1:13" s="87" customFormat="1" ht="12.75">
      <c r="A43" s="21"/>
      <c r="B43" s="364">
        <v>31000</v>
      </c>
      <c r="C43" s="81" t="s">
        <v>187</v>
      </c>
      <c r="D43" s="82" t="s">
        <v>188</v>
      </c>
      <c r="E43" s="81" t="s">
        <v>189</v>
      </c>
      <c r="F43" s="83" t="s">
        <v>190</v>
      </c>
      <c r="G43" s="84" t="s">
        <v>65</v>
      </c>
      <c r="H43" s="88">
        <v>0</v>
      </c>
      <c r="I43" s="86">
        <v>64.58333333333333</v>
      </c>
      <c r="J43" s="86"/>
      <c r="K43" s="86"/>
      <c r="M43" s="2">
        <v>480</v>
      </c>
    </row>
    <row r="44" spans="2:13" ht="12.75">
      <c r="B44" s="365"/>
      <c r="H44" s="8">
        <v>0</v>
      </c>
      <c r="I44" s="31">
        <v>0</v>
      </c>
      <c r="M44" s="2">
        <v>480</v>
      </c>
    </row>
    <row r="45" spans="1:13" s="87" customFormat="1" ht="12.75">
      <c r="A45" s="21"/>
      <c r="B45" s="364">
        <v>13300</v>
      </c>
      <c r="C45" s="81" t="s">
        <v>197</v>
      </c>
      <c r="D45" s="82" t="s">
        <v>198</v>
      </c>
      <c r="E45" s="81" t="s">
        <v>102</v>
      </c>
      <c r="F45" s="83" t="s">
        <v>103</v>
      </c>
      <c r="G45" s="84" t="s">
        <v>65</v>
      </c>
      <c r="H45" s="88">
        <v>0</v>
      </c>
      <c r="I45" s="86">
        <v>27.708333333333332</v>
      </c>
      <c r="J45" s="86"/>
      <c r="K45" s="86"/>
      <c r="M45" s="2">
        <v>480</v>
      </c>
    </row>
    <row r="46" spans="2:13" ht="12.75">
      <c r="B46" s="363"/>
      <c r="H46" s="8">
        <v>0</v>
      </c>
      <c r="I46" s="31">
        <v>0</v>
      </c>
      <c r="M46" s="2">
        <v>480</v>
      </c>
    </row>
    <row r="47" spans="1:13" s="87" customFormat="1" ht="12.75">
      <c r="A47" s="21"/>
      <c r="B47" s="364">
        <v>8300</v>
      </c>
      <c r="C47" s="81" t="s">
        <v>206</v>
      </c>
      <c r="D47" s="82" t="s">
        <v>198</v>
      </c>
      <c r="E47" s="81" t="s">
        <v>102</v>
      </c>
      <c r="F47" s="83" t="s">
        <v>103</v>
      </c>
      <c r="G47" s="84" t="s">
        <v>65</v>
      </c>
      <c r="H47" s="88">
        <v>0</v>
      </c>
      <c r="I47" s="86">
        <v>17.291666666666668</v>
      </c>
      <c r="J47" s="86"/>
      <c r="K47" s="86"/>
      <c r="M47" s="2">
        <v>480</v>
      </c>
    </row>
    <row r="48" spans="2:13" ht="12.75">
      <c r="B48" s="363"/>
      <c r="H48" s="8">
        <v>0</v>
      </c>
      <c r="I48" s="31">
        <v>0</v>
      </c>
      <c r="M48" s="2">
        <v>480</v>
      </c>
    </row>
    <row r="49" spans="1:13" s="87" customFormat="1" ht="12.75">
      <c r="A49" s="21"/>
      <c r="B49" s="364">
        <v>20000</v>
      </c>
      <c r="C49" s="81" t="s">
        <v>214</v>
      </c>
      <c r="D49" s="82" t="s">
        <v>215</v>
      </c>
      <c r="E49" s="81" t="s">
        <v>102</v>
      </c>
      <c r="F49" s="83" t="s">
        <v>216</v>
      </c>
      <c r="G49" s="84" t="s">
        <v>65</v>
      </c>
      <c r="H49" s="88">
        <v>0</v>
      </c>
      <c r="I49" s="86">
        <v>41.666666666666664</v>
      </c>
      <c r="J49" s="86"/>
      <c r="K49" s="86"/>
      <c r="M49" s="2">
        <v>480</v>
      </c>
    </row>
    <row r="50" spans="2:13" ht="12.75">
      <c r="B50" s="363"/>
      <c r="H50" s="8">
        <v>0</v>
      </c>
      <c r="I50" s="31">
        <v>0</v>
      </c>
      <c r="M50" s="2">
        <v>480</v>
      </c>
    </row>
    <row r="51" spans="1:13" s="87" customFormat="1" ht="12.75">
      <c r="A51" s="21"/>
      <c r="B51" s="364">
        <v>55600</v>
      </c>
      <c r="C51" s="81" t="s">
        <v>226</v>
      </c>
      <c r="D51" s="82" t="s">
        <v>215</v>
      </c>
      <c r="E51" s="81" t="s">
        <v>227</v>
      </c>
      <c r="F51" s="83" t="s">
        <v>228</v>
      </c>
      <c r="G51" s="84" t="s">
        <v>229</v>
      </c>
      <c r="H51" s="88">
        <v>0</v>
      </c>
      <c r="I51" s="86">
        <v>115.83333333333333</v>
      </c>
      <c r="J51" s="86"/>
      <c r="K51" s="86"/>
      <c r="M51" s="2">
        <v>480</v>
      </c>
    </row>
    <row r="52" spans="2:13" ht="12.75">
      <c r="B52" s="363"/>
      <c r="H52" s="8">
        <v>0</v>
      </c>
      <c r="I52" s="31">
        <v>0</v>
      </c>
      <c r="M52" s="2">
        <v>480</v>
      </c>
    </row>
    <row r="53" spans="1:13" s="87" customFormat="1" ht="12.75">
      <c r="A53" s="21"/>
      <c r="B53" s="364">
        <v>97500</v>
      </c>
      <c r="C53" s="81" t="s">
        <v>253</v>
      </c>
      <c r="D53" s="82" t="s">
        <v>215</v>
      </c>
      <c r="E53" s="81" t="s">
        <v>63</v>
      </c>
      <c r="F53" s="83" t="s">
        <v>254</v>
      </c>
      <c r="G53" s="84" t="s">
        <v>817</v>
      </c>
      <c r="H53" s="88">
        <v>0</v>
      </c>
      <c r="I53" s="86">
        <v>203.125</v>
      </c>
      <c r="J53" s="86"/>
      <c r="K53" s="86"/>
      <c r="M53" s="2">
        <v>480</v>
      </c>
    </row>
    <row r="54" spans="2:13" ht="12.75">
      <c r="B54" s="363"/>
      <c r="H54" s="8">
        <v>0</v>
      </c>
      <c r="I54" s="31">
        <v>0</v>
      </c>
      <c r="M54" s="2">
        <v>480</v>
      </c>
    </row>
    <row r="55" spans="1:13" s="87" customFormat="1" ht="12.75">
      <c r="A55" s="21"/>
      <c r="B55" s="364">
        <v>382015</v>
      </c>
      <c r="C55" s="21" t="s">
        <v>283</v>
      </c>
      <c r="D55" s="21"/>
      <c r="E55" s="21"/>
      <c r="F55" s="27"/>
      <c r="G55" s="27"/>
      <c r="H55" s="88">
        <v>0</v>
      </c>
      <c r="I55" s="86">
        <v>795.8645833333334</v>
      </c>
      <c r="M55" s="361">
        <v>480</v>
      </c>
    </row>
    <row r="56" spans="1:13" s="25" customFormat="1" ht="12.75">
      <c r="A56" s="22"/>
      <c r="B56" s="365"/>
      <c r="C56" s="22"/>
      <c r="D56" s="22"/>
      <c r="E56" s="22"/>
      <c r="F56" s="40"/>
      <c r="G56" s="40"/>
      <c r="H56" s="8">
        <v>0</v>
      </c>
      <c r="I56" s="31">
        <v>0</v>
      </c>
      <c r="M56" s="2">
        <v>480</v>
      </c>
    </row>
    <row r="57" spans="1:13" s="25" customFormat="1" ht="12.75">
      <c r="A57" s="22"/>
      <c r="B57" s="365"/>
      <c r="C57" s="22"/>
      <c r="D57" s="22"/>
      <c r="E57" s="22"/>
      <c r="F57" s="40"/>
      <c r="G57" s="40"/>
      <c r="H57" s="8">
        <v>0</v>
      </c>
      <c r="I57" s="31">
        <v>0</v>
      </c>
      <c r="M57" s="2">
        <v>480</v>
      </c>
    </row>
    <row r="58" spans="1:13" s="25" customFormat="1" ht="12.75">
      <c r="A58" s="22"/>
      <c r="B58" s="365"/>
      <c r="C58" s="22"/>
      <c r="D58" s="22"/>
      <c r="E58" s="22"/>
      <c r="F58" s="40"/>
      <c r="G58" s="40"/>
      <c r="H58" s="8">
        <v>0</v>
      </c>
      <c r="I58" s="31">
        <v>0</v>
      </c>
      <c r="M58" s="2">
        <v>480</v>
      </c>
    </row>
    <row r="59" spans="2:13" ht="12.75">
      <c r="B59" s="363"/>
      <c r="H59" s="8">
        <v>0</v>
      </c>
      <c r="I59" s="31">
        <v>0</v>
      </c>
      <c r="M59" s="2">
        <v>480</v>
      </c>
    </row>
    <row r="60" spans="1:13" ht="13.5" thickBot="1">
      <c r="A60" s="71"/>
      <c r="B60" s="362">
        <v>360000</v>
      </c>
      <c r="C60" s="68"/>
      <c r="D60" s="78" t="s">
        <v>284</v>
      </c>
      <c r="E60" s="71"/>
      <c r="F60" s="100"/>
      <c r="G60" s="73"/>
      <c r="H60" s="74">
        <v>0</v>
      </c>
      <c r="I60" s="75">
        <v>750</v>
      </c>
      <c r="J60" s="76"/>
      <c r="K60" s="76"/>
      <c r="L60" s="76"/>
      <c r="M60" s="2">
        <v>480</v>
      </c>
    </row>
    <row r="61" spans="2:13" ht="12.75">
      <c r="B61" s="365"/>
      <c r="H61" s="8">
        <v>0</v>
      </c>
      <c r="M61" s="2">
        <v>480</v>
      </c>
    </row>
    <row r="62" spans="2:13" ht="12.75">
      <c r="B62" s="363"/>
      <c r="H62" s="8">
        <v>0</v>
      </c>
      <c r="M62" s="2">
        <v>480</v>
      </c>
    </row>
    <row r="63" spans="1:13" s="87" customFormat="1" ht="12.75">
      <c r="A63" s="21"/>
      <c r="B63" s="364">
        <v>50000</v>
      </c>
      <c r="C63" s="81" t="s">
        <v>285</v>
      </c>
      <c r="D63" s="82" t="s">
        <v>286</v>
      </c>
      <c r="E63" s="81" t="s">
        <v>34</v>
      </c>
      <c r="F63" s="83" t="s">
        <v>116</v>
      </c>
      <c r="G63" s="84" t="s">
        <v>155</v>
      </c>
      <c r="H63" s="88">
        <v>0</v>
      </c>
      <c r="I63" s="86">
        <v>104.16666666666667</v>
      </c>
      <c r="J63" s="86"/>
      <c r="K63" s="86"/>
      <c r="M63" s="361">
        <v>480</v>
      </c>
    </row>
    <row r="64" spans="2:13" ht="12.75">
      <c r="B64" s="363"/>
      <c r="H64" s="8">
        <v>0</v>
      </c>
      <c r="M64" s="2">
        <v>480</v>
      </c>
    </row>
    <row r="65" spans="1:13" s="87" customFormat="1" ht="12.75">
      <c r="A65" s="21"/>
      <c r="B65" s="364">
        <v>310000</v>
      </c>
      <c r="C65" s="21" t="s">
        <v>283</v>
      </c>
      <c r="D65" s="21"/>
      <c r="E65" s="21"/>
      <c r="F65" s="27"/>
      <c r="G65" s="27"/>
      <c r="H65" s="88">
        <v>0</v>
      </c>
      <c r="I65" s="86">
        <v>645.8333333333334</v>
      </c>
      <c r="M65" s="361">
        <v>480</v>
      </c>
    </row>
    <row r="66" spans="1:13" s="25" customFormat="1" ht="12.75">
      <c r="A66" s="22"/>
      <c r="B66" s="39"/>
      <c r="C66" s="22"/>
      <c r="D66" s="22"/>
      <c r="E66" s="22"/>
      <c r="F66" s="40"/>
      <c r="G66" s="40"/>
      <c r="H66" s="39">
        <v>0</v>
      </c>
      <c r="I66" s="89">
        <v>0</v>
      </c>
      <c r="M66" s="2">
        <v>480</v>
      </c>
    </row>
    <row r="67" spans="1:13" s="25" customFormat="1" ht="12.75">
      <c r="A67" s="22"/>
      <c r="B67" s="39"/>
      <c r="C67" s="22"/>
      <c r="D67" s="22"/>
      <c r="E67" s="22"/>
      <c r="F67" s="40"/>
      <c r="G67" s="40"/>
      <c r="H67" s="39">
        <v>0</v>
      </c>
      <c r="I67" s="89">
        <v>0</v>
      </c>
      <c r="M67" s="2">
        <v>480</v>
      </c>
    </row>
    <row r="68" spans="1:13" s="25" customFormat="1" ht="12.75">
      <c r="A68" s="22"/>
      <c r="B68" s="39"/>
      <c r="C68" s="22"/>
      <c r="D68" s="22"/>
      <c r="E68" s="22"/>
      <c r="F68" s="40"/>
      <c r="G68" s="40"/>
      <c r="H68" s="39">
        <v>0</v>
      </c>
      <c r="I68" s="89">
        <v>0</v>
      </c>
      <c r="M68" s="2">
        <v>480</v>
      </c>
    </row>
    <row r="69" spans="2:13" ht="12.75">
      <c r="B69" s="39"/>
      <c r="D69" s="22"/>
      <c r="G69" s="41"/>
      <c r="H69" s="8">
        <v>0</v>
      </c>
      <c r="I69" s="31">
        <v>0</v>
      </c>
      <c r="M69" s="2">
        <v>480</v>
      </c>
    </row>
    <row r="70" spans="1:13" ht="13.5" thickBot="1">
      <c r="A70" s="71"/>
      <c r="B70" s="69">
        <v>1500370</v>
      </c>
      <c r="C70" s="71"/>
      <c r="D70" s="101" t="s">
        <v>295</v>
      </c>
      <c r="E70" s="68"/>
      <c r="F70" s="102"/>
      <c r="G70" s="103"/>
      <c r="H70" s="74"/>
      <c r="I70" s="75">
        <v>3125.7708333333335</v>
      </c>
      <c r="J70" s="76"/>
      <c r="K70" s="76"/>
      <c r="L70" s="76"/>
      <c r="M70" s="2">
        <v>480</v>
      </c>
    </row>
    <row r="71" spans="2:13" ht="12.75">
      <c r="B71" s="44"/>
      <c r="C71" s="22"/>
      <c r="D71" s="22"/>
      <c r="E71" s="45"/>
      <c r="G71" s="46"/>
      <c r="H71" s="8">
        <v>0</v>
      </c>
      <c r="I71" s="31">
        <v>0</v>
      </c>
      <c r="M71" s="2">
        <v>480</v>
      </c>
    </row>
    <row r="72" spans="2:13" ht="12.75">
      <c r="B72" s="39"/>
      <c r="C72" s="22"/>
      <c r="D72" s="22"/>
      <c r="E72" s="22"/>
      <c r="G72" s="40"/>
      <c r="H72" s="8">
        <v>0</v>
      </c>
      <c r="I72" s="31">
        <v>0</v>
      </c>
      <c r="M72" s="2">
        <v>480</v>
      </c>
    </row>
    <row r="73" spans="1:13" s="87" customFormat="1" ht="12.75">
      <c r="A73" s="21"/>
      <c r="B73" s="373">
        <v>218000</v>
      </c>
      <c r="C73" s="21" t="s">
        <v>37</v>
      </c>
      <c r="D73" s="21"/>
      <c r="E73" s="21"/>
      <c r="F73" s="27"/>
      <c r="G73" s="27"/>
      <c r="H73" s="88">
        <v>0</v>
      </c>
      <c r="I73" s="86">
        <v>454.1666666666667</v>
      </c>
      <c r="M73" s="2">
        <v>480</v>
      </c>
    </row>
    <row r="74" spans="2:13" ht="12.75">
      <c r="B74" s="374"/>
      <c r="H74" s="8">
        <v>0</v>
      </c>
      <c r="I74" s="31">
        <v>0</v>
      </c>
      <c r="M74" s="2">
        <v>480</v>
      </c>
    </row>
    <row r="75" spans="1:13" s="118" customFormat="1" ht="12.75">
      <c r="A75" s="113"/>
      <c r="B75" s="384">
        <v>98400</v>
      </c>
      <c r="C75" s="115" t="s">
        <v>413</v>
      </c>
      <c r="D75" s="113"/>
      <c r="E75" s="113"/>
      <c r="F75" s="116"/>
      <c r="G75" s="116"/>
      <c r="H75" s="114">
        <v>0</v>
      </c>
      <c r="I75" s="117">
        <v>205</v>
      </c>
      <c r="M75" s="2">
        <v>480</v>
      </c>
    </row>
    <row r="76" spans="1:13" s="25" customFormat="1" ht="12.75">
      <c r="A76" s="22"/>
      <c r="B76" s="217"/>
      <c r="C76" s="22"/>
      <c r="D76" s="22"/>
      <c r="E76" s="22"/>
      <c r="F76" s="40"/>
      <c r="G76" s="40"/>
      <c r="H76" s="8">
        <v>0</v>
      </c>
      <c r="I76" s="31">
        <v>0</v>
      </c>
      <c r="M76" s="2">
        <v>480</v>
      </c>
    </row>
    <row r="77" spans="1:13" s="118" customFormat="1" ht="12.75">
      <c r="A77" s="113"/>
      <c r="B77" s="384">
        <v>141700</v>
      </c>
      <c r="C77" s="113"/>
      <c r="D77" s="113"/>
      <c r="E77" s="115" t="s">
        <v>293</v>
      </c>
      <c r="F77" s="116"/>
      <c r="G77" s="116"/>
      <c r="H77" s="114">
        <v>0</v>
      </c>
      <c r="I77" s="117">
        <v>295.2083333333333</v>
      </c>
      <c r="M77" s="2">
        <v>480</v>
      </c>
    </row>
    <row r="78" spans="2:13" ht="12.75">
      <c r="B78" s="374"/>
      <c r="H78" s="8">
        <v>0</v>
      </c>
      <c r="I78" s="31">
        <v>0</v>
      </c>
      <c r="M78" s="2">
        <v>480</v>
      </c>
    </row>
    <row r="79" spans="1:13" s="123" customFormat="1" ht="12.75">
      <c r="A79" s="115"/>
      <c r="B79" s="384">
        <v>91000</v>
      </c>
      <c r="C79" s="115" t="s">
        <v>416</v>
      </c>
      <c r="D79" s="115"/>
      <c r="E79" s="115"/>
      <c r="F79" s="121"/>
      <c r="G79" s="121"/>
      <c r="H79" s="120">
        <v>0</v>
      </c>
      <c r="I79" s="122">
        <v>189.58333333333334</v>
      </c>
      <c r="M79" s="2">
        <v>480</v>
      </c>
    </row>
    <row r="80" spans="2:13" ht="12.75">
      <c r="B80" s="374"/>
      <c r="H80" s="8">
        <v>0</v>
      </c>
      <c r="I80" s="31">
        <v>0</v>
      </c>
      <c r="M80" s="2">
        <v>480</v>
      </c>
    </row>
    <row r="81" spans="1:13" s="118" customFormat="1" ht="12.75">
      <c r="A81" s="113"/>
      <c r="B81" s="384">
        <v>56500</v>
      </c>
      <c r="C81" s="115" t="s">
        <v>431</v>
      </c>
      <c r="D81" s="113"/>
      <c r="E81" s="113"/>
      <c r="F81" s="116"/>
      <c r="G81" s="116"/>
      <c r="H81" s="114">
        <v>0</v>
      </c>
      <c r="I81" s="117">
        <v>117.70833333333333</v>
      </c>
      <c r="M81" s="2">
        <v>480</v>
      </c>
    </row>
    <row r="82" spans="2:13" ht="12.75">
      <c r="B82" s="374"/>
      <c r="H82" s="8">
        <v>0</v>
      </c>
      <c r="I82" s="31">
        <v>0</v>
      </c>
      <c r="M82" s="2">
        <v>480</v>
      </c>
    </row>
    <row r="83" spans="1:13" s="118" customFormat="1" ht="12.75">
      <c r="A83" s="113"/>
      <c r="B83" s="384">
        <v>9250</v>
      </c>
      <c r="C83" s="113"/>
      <c r="D83" s="113"/>
      <c r="E83" s="115" t="s">
        <v>433</v>
      </c>
      <c r="F83" s="116"/>
      <c r="G83" s="116"/>
      <c r="H83" s="114">
        <v>0</v>
      </c>
      <c r="I83" s="117">
        <v>19.270833333333332</v>
      </c>
      <c r="M83" s="2">
        <v>480</v>
      </c>
    </row>
    <row r="84" spans="8:13" ht="12.75">
      <c r="H84" s="8">
        <v>0</v>
      </c>
      <c r="I84" s="31">
        <v>0</v>
      </c>
      <c r="M84" s="2">
        <v>480</v>
      </c>
    </row>
    <row r="85" spans="1:13" s="118" customFormat="1" ht="12.75">
      <c r="A85" s="113"/>
      <c r="B85" s="384">
        <v>3000</v>
      </c>
      <c r="C85" s="115" t="s">
        <v>450</v>
      </c>
      <c r="D85" s="113"/>
      <c r="E85" s="113"/>
      <c r="F85" s="116"/>
      <c r="G85" s="116"/>
      <c r="H85" s="114">
        <v>0</v>
      </c>
      <c r="I85" s="117">
        <v>6.25</v>
      </c>
      <c r="M85" s="2">
        <v>480</v>
      </c>
    </row>
    <row r="86" spans="8:13" ht="12.75">
      <c r="H86" s="8">
        <v>0</v>
      </c>
      <c r="I86" s="31">
        <v>0</v>
      </c>
      <c r="M86" s="2">
        <v>480</v>
      </c>
    </row>
    <row r="87" spans="1:13" s="118" customFormat="1" ht="12.75">
      <c r="A87" s="113"/>
      <c r="B87" s="393">
        <v>30000</v>
      </c>
      <c r="C87" s="115" t="s">
        <v>453</v>
      </c>
      <c r="D87" s="113"/>
      <c r="E87" s="113"/>
      <c r="F87" s="116"/>
      <c r="G87" s="116"/>
      <c r="H87" s="114">
        <v>0</v>
      </c>
      <c r="I87" s="117">
        <v>62.5</v>
      </c>
      <c r="M87" s="2">
        <v>480</v>
      </c>
    </row>
    <row r="88" spans="8:13" ht="12.75">
      <c r="H88" s="8">
        <v>0</v>
      </c>
      <c r="I88" s="31">
        <v>0</v>
      </c>
      <c r="M88" s="2">
        <v>480</v>
      </c>
    </row>
    <row r="89" spans="1:13" ht="12.75">
      <c r="A89" s="21"/>
      <c r="B89" s="128">
        <v>852520</v>
      </c>
      <c r="C89" s="21" t="s">
        <v>460</v>
      </c>
      <c r="D89" s="21"/>
      <c r="E89" s="21"/>
      <c r="F89" s="129"/>
      <c r="G89" s="27"/>
      <c r="H89" s="88">
        <v>0</v>
      </c>
      <c r="I89" s="86">
        <v>1776.0833333333333</v>
      </c>
      <c r="J89" s="87"/>
      <c r="K89" s="87"/>
      <c r="L89" s="87"/>
      <c r="M89" s="2">
        <v>480</v>
      </c>
    </row>
    <row r="90" spans="1:13" s="25" customFormat="1" ht="12.75">
      <c r="A90" s="22"/>
      <c r="B90" s="44"/>
      <c r="C90" s="22"/>
      <c r="D90" s="22"/>
      <c r="E90" s="22"/>
      <c r="F90" s="91"/>
      <c r="G90" s="40"/>
      <c r="H90" s="8">
        <v>0</v>
      </c>
      <c r="I90" s="31">
        <v>0</v>
      </c>
      <c r="M90" s="2">
        <v>480</v>
      </c>
    </row>
    <row r="91" spans="1:13" s="25" customFormat="1" ht="12.75">
      <c r="A91" s="22"/>
      <c r="B91" s="44"/>
      <c r="C91" s="22"/>
      <c r="D91" s="22"/>
      <c r="E91" s="22"/>
      <c r="F91" s="91"/>
      <c r="G91" s="40"/>
      <c r="H91" s="8">
        <v>0</v>
      </c>
      <c r="I91" s="31">
        <v>0</v>
      </c>
      <c r="M91" s="2">
        <v>480</v>
      </c>
    </row>
    <row r="92" spans="8:13" ht="12.75">
      <c r="H92" s="8">
        <v>0</v>
      </c>
      <c r="I92" s="31">
        <v>0</v>
      </c>
      <c r="M92" s="2">
        <v>480</v>
      </c>
    </row>
    <row r="93" spans="2:13" ht="12.75">
      <c r="B93" s="39"/>
      <c r="D93" s="22"/>
      <c r="G93" s="41"/>
      <c r="H93" s="8">
        <v>0</v>
      </c>
      <c r="I93" s="31">
        <v>0</v>
      </c>
      <c r="M93" s="2">
        <v>480</v>
      </c>
    </row>
    <row r="94" spans="1:13" ht="13.5" thickBot="1">
      <c r="A94" s="71"/>
      <c r="B94" s="69">
        <v>1325925</v>
      </c>
      <c r="C94" s="71"/>
      <c r="D94" s="101" t="s">
        <v>23</v>
      </c>
      <c r="E94" s="68"/>
      <c r="F94" s="102"/>
      <c r="G94" s="103"/>
      <c r="H94" s="74"/>
      <c r="I94" s="75">
        <v>2762.34375</v>
      </c>
      <c r="J94" s="76"/>
      <c r="K94" s="76"/>
      <c r="L94" s="76"/>
      <c r="M94" s="2">
        <v>480</v>
      </c>
    </row>
    <row r="95" spans="2:13" ht="12.75">
      <c r="B95" s="44"/>
      <c r="C95" s="22"/>
      <c r="D95" s="22"/>
      <c r="E95" s="45"/>
      <c r="G95" s="46"/>
      <c r="H95" s="8">
        <v>0</v>
      </c>
      <c r="I95" s="31">
        <v>0</v>
      </c>
      <c r="M95" s="2">
        <v>480</v>
      </c>
    </row>
    <row r="96" spans="1:13" s="87" customFormat="1" ht="12.75">
      <c r="A96" s="21"/>
      <c r="B96" s="382">
        <v>147500</v>
      </c>
      <c r="C96" s="21" t="s">
        <v>0</v>
      </c>
      <c r="D96" s="21"/>
      <c r="E96" s="21"/>
      <c r="F96" s="27"/>
      <c r="G96" s="27"/>
      <c r="H96" s="88">
        <v>0</v>
      </c>
      <c r="I96" s="86">
        <v>307.2916666666667</v>
      </c>
      <c r="M96" s="2">
        <v>480</v>
      </c>
    </row>
    <row r="97" spans="2:13" ht="12.75">
      <c r="B97" s="379"/>
      <c r="D97" s="22"/>
      <c r="H97" s="8">
        <v>0</v>
      </c>
      <c r="I97" s="31">
        <v>0</v>
      </c>
      <c r="M97" s="2">
        <v>480</v>
      </c>
    </row>
    <row r="98" spans="1:13" ht="12.75">
      <c r="A98" s="21"/>
      <c r="B98" s="382">
        <v>900</v>
      </c>
      <c r="C98" s="21" t="s">
        <v>1</v>
      </c>
      <c r="D98" s="21"/>
      <c r="E98" s="21"/>
      <c r="F98" s="27"/>
      <c r="G98" s="27"/>
      <c r="H98" s="88">
        <v>0</v>
      </c>
      <c r="I98" s="86">
        <v>1.875</v>
      </c>
      <c r="J98" s="87"/>
      <c r="K98" s="87"/>
      <c r="L98" s="87"/>
      <c r="M98" s="2">
        <v>480</v>
      </c>
    </row>
    <row r="99" spans="3:13" ht="12.75">
      <c r="C99" s="22"/>
      <c r="D99" s="22"/>
      <c r="H99" s="8">
        <v>0</v>
      </c>
      <c r="I99" s="31">
        <v>0</v>
      </c>
      <c r="M99" s="2">
        <v>480</v>
      </c>
    </row>
    <row r="100" spans="1:13" s="87" customFormat="1" ht="12.75">
      <c r="A100" s="21"/>
      <c r="B100" s="288">
        <v>125000</v>
      </c>
      <c r="C100" s="21"/>
      <c r="D100" s="21"/>
      <c r="E100" s="21" t="s">
        <v>293</v>
      </c>
      <c r="F100" s="27"/>
      <c r="G100" s="27"/>
      <c r="H100" s="88">
        <v>0</v>
      </c>
      <c r="I100" s="86">
        <v>260.4166666666667</v>
      </c>
      <c r="M100" s="2">
        <v>480</v>
      </c>
    </row>
    <row r="101" spans="8:13" ht="12.75">
      <c r="H101" s="8">
        <v>0</v>
      </c>
      <c r="I101" s="31">
        <v>0</v>
      </c>
      <c r="M101" s="2">
        <v>480</v>
      </c>
    </row>
    <row r="102" spans="8:13" ht="12.75">
      <c r="H102" s="8">
        <v>0</v>
      </c>
      <c r="I102" s="31">
        <v>0</v>
      </c>
      <c r="M102" s="2">
        <v>480</v>
      </c>
    </row>
    <row r="103" spans="8:13" ht="12.75">
      <c r="H103" s="8">
        <v>0</v>
      </c>
      <c r="I103" s="31">
        <v>0</v>
      </c>
      <c r="M103" s="2">
        <v>480</v>
      </c>
    </row>
    <row r="104" spans="8:13" ht="12.75">
      <c r="H104" s="8">
        <v>0</v>
      </c>
      <c r="I104" s="31">
        <v>0</v>
      </c>
      <c r="M104" s="2">
        <v>480</v>
      </c>
    </row>
    <row r="105" spans="1:13" s="87" customFormat="1" ht="12.75">
      <c r="A105" s="21"/>
      <c r="B105" s="85">
        <v>400000</v>
      </c>
      <c r="C105" s="130" t="s">
        <v>534</v>
      </c>
      <c r="D105" s="21"/>
      <c r="E105" s="21"/>
      <c r="F105" s="27"/>
      <c r="G105" s="27"/>
      <c r="H105" s="88">
        <v>-400000</v>
      </c>
      <c r="I105" s="86">
        <v>833.3333333333334</v>
      </c>
      <c r="M105" s="2">
        <v>480</v>
      </c>
    </row>
    <row r="106" spans="8:13" ht="12.75">
      <c r="H106" s="8">
        <v>0</v>
      </c>
      <c r="I106" s="31">
        <v>0</v>
      </c>
      <c r="M106" s="2">
        <v>480</v>
      </c>
    </row>
    <row r="107" spans="8:13" ht="12.75">
      <c r="H107" s="8">
        <v>0</v>
      </c>
      <c r="I107" s="31">
        <v>0</v>
      </c>
      <c r="M107" s="2">
        <v>480</v>
      </c>
    </row>
    <row r="108" spans="1:13" s="87" customFormat="1" ht="12.75">
      <c r="A108" s="21"/>
      <c r="B108" s="252">
        <v>20000</v>
      </c>
      <c r="C108" s="21"/>
      <c r="D108" s="21"/>
      <c r="E108" s="134" t="s">
        <v>538</v>
      </c>
      <c r="F108" s="27"/>
      <c r="G108" s="27"/>
      <c r="H108" s="88"/>
      <c r="I108" s="86">
        <v>41.666666666666664</v>
      </c>
      <c r="M108" s="2">
        <v>480</v>
      </c>
    </row>
    <row r="109" spans="2:13" ht="12.75">
      <c r="B109" s="241"/>
      <c r="H109" s="8">
        <v>0</v>
      </c>
      <c r="I109" s="31">
        <v>0</v>
      </c>
      <c r="M109" s="2">
        <v>480</v>
      </c>
    </row>
    <row r="110" spans="1:13" ht="12.75">
      <c r="A110" s="21"/>
      <c r="B110" s="252">
        <v>5000</v>
      </c>
      <c r="C110" s="21"/>
      <c r="D110" s="21"/>
      <c r="E110" s="21" t="s">
        <v>541</v>
      </c>
      <c r="F110" s="27"/>
      <c r="G110" s="27"/>
      <c r="H110" s="88"/>
      <c r="I110" s="86">
        <v>10.416666666666666</v>
      </c>
      <c r="J110" s="87"/>
      <c r="K110" s="87"/>
      <c r="L110" s="87"/>
      <c r="M110" s="2">
        <v>480</v>
      </c>
    </row>
    <row r="111" spans="8:13" ht="12.75">
      <c r="H111" s="8">
        <v>0</v>
      </c>
      <c r="I111" s="31">
        <v>0</v>
      </c>
      <c r="M111" s="2">
        <v>480</v>
      </c>
    </row>
    <row r="112" spans="1:13" ht="12.75">
      <c r="A112" s="21"/>
      <c r="B112" s="303">
        <v>80000</v>
      </c>
      <c r="C112" s="21"/>
      <c r="D112" s="21"/>
      <c r="E112" s="134" t="s">
        <v>813</v>
      </c>
      <c r="F112" s="27"/>
      <c r="G112" s="27"/>
      <c r="H112" s="88"/>
      <c r="I112" s="86">
        <v>166.66666666666666</v>
      </c>
      <c r="J112" s="87"/>
      <c r="K112" s="87"/>
      <c r="L112" s="87"/>
      <c r="M112" s="2">
        <v>480</v>
      </c>
    </row>
    <row r="113" spans="2:13" ht="12.75">
      <c r="B113" s="11"/>
      <c r="H113" s="8">
        <v>0</v>
      </c>
      <c r="I113" s="31">
        <v>0</v>
      </c>
      <c r="M113" s="2">
        <v>480</v>
      </c>
    </row>
    <row r="114" spans="1:13" s="87" customFormat="1" ht="12.75">
      <c r="A114" s="21"/>
      <c r="B114" s="252">
        <v>110000</v>
      </c>
      <c r="C114" s="21"/>
      <c r="D114" s="21"/>
      <c r="E114" s="134" t="s">
        <v>552</v>
      </c>
      <c r="F114" s="27"/>
      <c r="G114" s="27"/>
      <c r="H114" s="88"/>
      <c r="I114" s="86"/>
      <c r="M114" s="2">
        <v>480</v>
      </c>
    </row>
    <row r="115" spans="8:13" ht="12.75">
      <c r="H115" s="8">
        <v>0</v>
      </c>
      <c r="I115" s="31">
        <v>0</v>
      </c>
      <c r="M115" s="2">
        <v>480</v>
      </c>
    </row>
    <row r="116" spans="1:13" s="87" customFormat="1" ht="12.75">
      <c r="A116" s="21"/>
      <c r="B116" s="303">
        <v>30000</v>
      </c>
      <c r="C116" s="21"/>
      <c r="D116" s="21"/>
      <c r="E116" s="134" t="s">
        <v>812</v>
      </c>
      <c r="F116" s="27"/>
      <c r="G116" s="27"/>
      <c r="H116" s="88"/>
      <c r="I116" s="86">
        <v>62.5</v>
      </c>
      <c r="M116" s="2">
        <v>480</v>
      </c>
    </row>
    <row r="117" spans="8:13" ht="12.75">
      <c r="H117" s="8">
        <v>0</v>
      </c>
      <c r="I117" s="31">
        <v>0</v>
      </c>
      <c r="M117" s="2">
        <v>480</v>
      </c>
    </row>
    <row r="118" spans="1:13" s="87" customFormat="1" ht="12.75">
      <c r="A118" s="21"/>
      <c r="B118" s="252">
        <v>90000</v>
      </c>
      <c r="C118" s="21"/>
      <c r="D118" s="21"/>
      <c r="E118" s="134" t="s">
        <v>554</v>
      </c>
      <c r="F118" s="27"/>
      <c r="G118" s="27"/>
      <c r="H118" s="88"/>
      <c r="I118" s="86">
        <v>187.5</v>
      </c>
      <c r="M118" s="2">
        <v>480</v>
      </c>
    </row>
    <row r="119" spans="8:13" ht="12.75">
      <c r="H119" s="8">
        <v>0</v>
      </c>
      <c r="I119" s="31">
        <v>0</v>
      </c>
      <c r="M119" s="2">
        <v>480</v>
      </c>
    </row>
    <row r="120" spans="1:13" s="87" customFormat="1" ht="12.75">
      <c r="A120" s="21"/>
      <c r="B120" s="303">
        <v>65000</v>
      </c>
      <c r="C120" s="21"/>
      <c r="D120" s="21"/>
      <c r="E120" s="134" t="s">
        <v>555</v>
      </c>
      <c r="F120" s="27"/>
      <c r="G120" s="27"/>
      <c r="H120" s="88"/>
      <c r="I120" s="86">
        <v>135.41666666666666</v>
      </c>
      <c r="M120" s="2">
        <v>480</v>
      </c>
    </row>
    <row r="121" spans="8:13" ht="12.75">
      <c r="H121" s="8">
        <v>0</v>
      </c>
      <c r="I121" s="31">
        <v>0</v>
      </c>
      <c r="M121" s="2">
        <v>480</v>
      </c>
    </row>
    <row r="122" spans="8:13" ht="12.75">
      <c r="H122" s="8">
        <v>0</v>
      </c>
      <c r="I122" s="31">
        <v>0</v>
      </c>
      <c r="M122" s="2">
        <v>480</v>
      </c>
    </row>
    <row r="123" spans="8:13" ht="12.75">
      <c r="H123" s="8">
        <v>0</v>
      </c>
      <c r="I123" s="31">
        <v>0</v>
      </c>
      <c r="M123" s="2">
        <v>480</v>
      </c>
    </row>
    <row r="124" spans="8:13" ht="12.75">
      <c r="H124" s="8">
        <v>0</v>
      </c>
      <c r="I124" s="31">
        <v>0</v>
      </c>
      <c r="M124" s="2">
        <v>480</v>
      </c>
    </row>
    <row r="125" spans="1:13" s="87" customFormat="1" ht="12.75">
      <c r="A125" s="21"/>
      <c r="B125" s="388">
        <v>20000</v>
      </c>
      <c r="C125" s="130" t="s">
        <v>558</v>
      </c>
      <c r="D125" s="21"/>
      <c r="E125" s="21"/>
      <c r="F125" s="27"/>
      <c r="G125" s="27"/>
      <c r="H125" s="88">
        <v>-20000</v>
      </c>
      <c r="I125" s="86">
        <v>41.666666666666664</v>
      </c>
      <c r="M125" s="2">
        <v>480</v>
      </c>
    </row>
    <row r="126" spans="1:13" s="25" customFormat="1" ht="12.75">
      <c r="A126" s="22"/>
      <c r="B126" s="415" t="s">
        <v>829</v>
      </c>
      <c r="C126" s="22"/>
      <c r="D126" s="22"/>
      <c r="E126" s="22"/>
      <c r="F126" s="40"/>
      <c r="G126" s="91"/>
      <c r="H126" s="39"/>
      <c r="I126" s="89">
        <v>0</v>
      </c>
      <c r="M126" s="2">
        <v>480</v>
      </c>
    </row>
    <row r="127" spans="2:13" ht="12.75">
      <c r="B127" s="212"/>
      <c r="H127" s="8">
        <v>0</v>
      </c>
      <c r="I127" s="31">
        <v>0</v>
      </c>
      <c r="M127" s="2">
        <v>480</v>
      </c>
    </row>
    <row r="128" spans="1:13" s="87" customFormat="1" ht="12.75">
      <c r="A128" s="21"/>
      <c r="B128" s="387">
        <v>15000</v>
      </c>
      <c r="C128" s="21"/>
      <c r="D128" s="21"/>
      <c r="E128" s="21" t="s">
        <v>541</v>
      </c>
      <c r="F128" s="27"/>
      <c r="G128" s="27"/>
      <c r="H128" s="88"/>
      <c r="I128" s="86">
        <v>31.25</v>
      </c>
      <c r="M128" s="2">
        <v>480</v>
      </c>
    </row>
    <row r="129" spans="2:13" ht="12.75">
      <c r="B129" s="212"/>
      <c r="H129" s="8">
        <v>0</v>
      </c>
      <c r="I129" s="31">
        <v>0</v>
      </c>
      <c r="M129" s="2">
        <v>480</v>
      </c>
    </row>
    <row r="130" spans="1:13" s="87" customFormat="1" ht="12.75">
      <c r="A130" s="21"/>
      <c r="B130" s="387">
        <v>5000</v>
      </c>
      <c r="C130" s="21"/>
      <c r="D130" s="21"/>
      <c r="E130" s="21" t="s">
        <v>561</v>
      </c>
      <c r="F130" s="27"/>
      <c r="G130" s="27"/>
      <c r="H130" s="88"/>
      <c r="I130" s="86">
        <v>10.416666666666666</v>
      </c>
      <c r="M130" s="2">
        <v>480</v>
      </c>
    </row>
    <row r="131" spans="2:13" ht="12.75">
      <c r="B131" s="212"/>
      <c r="H131" s="8">
        <v>0</v>
      </c>
      <c r="I131" s="31">
        <v>0</v>
      </c>
      <c r="M131" s="2">
        <v>480</v>
      </c>
    </row>
    <row r="132" spans="2:13" ht="12.75">
      <c r="B132" s="212"/>
      <c r="H132" s="8">
        <v>0</v>
      </c>
      <c r="I132" s="31">
        <v>0</v>
      </c>
      <c r="M132" s="2">
        <v>480</v>
      </c>
    </row>
    <row r="133" spans="1:13" s="87" customFormat="1" ht="12.75">
      <c r="A133" s="21"/>
      <c r="B133" s="387">
        <v>57200</v>
      </c>
      <c r="C133" s="21"/>
      <c r="D133" s="21"/>
      <c r="E133" s="21" t="s">
        <v>433</v>
      </c>
      <c r="F133" s="27"/>
      <c r="G133" s="27"/>
      <c r="H133" s="88">
        <v>0</v>
      </c>
      <c r="I133" s="86">
        <v>119.16666666666667</v>
      </c>
      <c r="M133" s="2">
        <v>480</v>
      </c>
    </row>
    <row r="134" spans="2:13" ht="12.75">
      <c r="B134" s="212"/>
      <c r="H134" s="8">
        <v>0</v>
      </c>
      <c r="I134" s="31">
        <v>0</v>
      </c>
      <c r="M134" s="2">
        <v>480</v>
      </c>
    </row>
    <row r="135" spans="1:13" ht="12.75">
      <c r="A135" s="21"/>
      <c r="B135" s="387">
        <v>575325</v>
      </c>
      <c r="C135" s="21" t="s">
        <v>604</v>
      </c>
      <c r="D135" s="21"/>
      <c r="E135" s="21"/>
      <c r="F135" s="137"/>
      <c r="G135" s="27"/>
      <c r="H135" s="138">
        <v>0</v>
      </c>
      <c r="I135" s="86">
        <v>1198.59375</v>
      </c>
      <c r="J135" s="87"/>
      <c r="K135" s="87"/>
      <c r="L135" s="87"/>
      <c r="M135" s="2">
        <v>480</v>
      </c>
    </row>
    <row r="136" spans="8:13" ht="12.75">
      <c r="H136" s="8">
        <v>0</v>
      </c>
      <c r="I136" s="31">
        <v>0</v>
      </c>
      <c r="M136" s="2">
        <v>480</v>
      </c>
    </row>
    <row r="137" spans="8:13" ht="12.75">
      <c r="H137" s="8">
        <v>0</v>
      </c>
      <c r="I137" s="31">
        <v>0</v>
      </c>
      <c r="M137" s="2">
        <v>480</v>
      </c>
    </row>
    <row r="138" spans="8:13" ht="12.75">
      <c r="H138" s="8">
        <v>0</v>
      </c>
      <c r="I138" s="31">
        <v>0</v>
      </c>
      <c r="M138" s="2">
        <v>480</v>
      </c>
    </row>
    <row r="139" spans="2:13" ht="12.75">
      <c r="B139" s="51"/>
      <c r="D139" s="22"/>
      <c r="H139" s="8">
        <v>0</v>
      </c>
      <c r="I139" s="31">
        <v>0</v>
      </c>
      <c r="M139" s="2">
        <v>480</v>
      </c>
    </row>
    <row r="140" spans="1:13" ht="13.5" thickBot="1">
      <c r="A140" s="71"/>
      <c r="B140" s="77">
        <v>131500</v>
      </c>
      <c r="C140" s="71"/>
      <c r="D140" s="78" t="s">
        <v>25</v>
      </c>
      <c r="E140" s="68"/>
      <c r="F140" s="102"/>
      <c r="G140" s="103"/>
      <c r="H140" s="139">
        <v>-131500</v>
      </c>
      <c r="I140" s="140">
        <v>273.9583333333333</v>
      </c>
      <c r="J140" s="76"/>
      <c r="K140" s="76"/>
      <c r="L140" s="76"/>
      <c r="M140" s="2">
        <v>480</v>
      </c>
    </row>
    <row r="141" spans="2:13" ht="12.75">
      <c r="B141" s="42"/>
      <c r="C141" s="43"/>
      <c r="D141" s="22"/>
      <c r="E141" s="43"/>
      <c r="G141" s="41"/>
      <c r="H141" s="8">
        <v>0</v>
      </c>
      <c r="I141" s="31">
        <v>0</v>
      </c>
      <c r="M141" s="2">
        <v>480</v>
      </c>
    </row>
    <row r="142" spans="2:13" ht="12.75">
      <c r="B142" s="42"/>
      <c r="C142" s="22"/>
      <c r="D142" s="22"/>
      <c r="E142" s="45"/>
      <c r="G142" s="46"/>
      <c r="H142" s="8">
        <v>0</v>
      </c>
      <c r="I142" s="31">
        <v>0</v>
      </c>
      <c r="M142" s="2">
        <v>480</v>
      </c>
    </row>
    <row r="143" spans="1:13" s="87" customFormat="1" ht="12.75">
      <c r="A143" s="21"/>
      <c r="B143" s="387">
        <v>30500</v>
      </c>
      <c r="C143" s="21"/>
      <c r="D143" s="21"/>
      <c r="E143" s="21" t="s">
        <v>620</v>
      </c>
      <c r="F143" s="27"/>
      <c r="G143" s="27"/>
      <c r="H143" s="88">
        <v>0</v>
      </c>
      <c r="I143" s="86">
        <v>63.541666666666664</v>
      </c>
      <c r="M143" s="2">
        <v>480</v>
      </c>
    </row>
    <row r="144" spans="2:13" ht="12.75">
      <c r="B144" s="212"/>
      <c r="D144" s="22"/>
      <c r="H144" s="8">
        <v>0</v>
      </c>
      <c r="I144" s="31">
        <v>0</v>
      </c>
      <c r="M144" s="2">
        <v>480</v>
      </c>
    </row>
    <row r="145" spans="1:13" s="87" customFormat="1" ht="12.75">
      <c r="A145" s="21"/>
      <c r="B145" s="387">
        <v>18000</v>
      </c>
      <c r="C145" s="21"/>
      <c r="D145" s="21"/>
      <c r="E145" s="21" t="s">
        <v>814</v>
      </c>
      <c r="F145" s="27"/>
      <c r="G145" s="27"/>
      <c r="H145" s="88">
        <v>0</v>
      </c>
      <c r="I145" s="86">
        <v>37.5</v>
      </c>
      <c r="M145" s="2">
        <v>480</v>
      </c>
    </row>
    <row r="146" spans="2:13" ht="12.75">
      <c r="B146" s="212"/>
      <c r="D146" s="22"/>
      <c r="H146" s="8">
        <v>0</v>
      </c>
      <c r="I146" s="31">
        <v>0</v>
      </c>
      <c r="M146" s="2">
        <v>480</v>
      </c>
    </row>
    <row r="147" spans="1:13" s="87" customFormat="1" ht="12.75">
      <c r="A147" s="21"/>
      <c r="B147" s="387">
        <v>6000</v>
      </c>
      <c r="C147" s="21"/>
      <c r="D147" s="21"/>
      <c r="E147" s="21" t="s">
        <v>626</v>
      </c>
      <c r="F147" s="27"/>
      <c r="G147" s="27"/>
      <c r="H147" s="88">
        <v>0</v>
      </c>
      <c r="I147" s="86">
        <v>12.5</v>
      </c>
      <c r="M147" s="2">
        <v>480</v>
      </c>
    </row>
    <row r="148" spans="2:13" ht="12.75">
      <c r="B148" s="51"/>
      <c r="D148" s="22"/>
      <c r="H148" s="8">
        <v>0</v>
      </c>
      <c r="I148" s="31">
        <v>0</v>
      </c>
      <c r="M148" s="2">
        <v>480</v>
      </c>
    </row>
    <row r="149" spans="1:13" s="144" customFormat="1" ht="12.75">
      <c r="A149" s="145"/>
      <c r="B149" s="373">
        <v>75000</v>
      </c>
      <c r="C149" s="145" t="s">
        <v>1</v>
      </c>
      <c r="D149" s="145"/>
      <c r="E149" s="145"/>
      <c r="F149" s="146"/>
      <c r="G149" s="147"/>
      <c r="H149" s="148">
        <v>0</v>
      </c>
      <c r="I149" s="149">
        <v>156.25</v>
      </c>
      <c r="J149" s="150"/>
      <c r="K149" s="150"/>
      <c r="L149" s="150"/>
      <c r="M149" s="2">
        <v>480</v>
      </c>
    </row>
    <row r="150" spans="2:13" ht="12.75">
      <c r="B150" s="51"/>
      <c r="D150" s="22"/>
      <c r="H150" s="8">
        <v>0</v>
      </c>
      <c r="I150" s="31">
        <v>0</v>
      </c>
      <c r="M150" s="2">
        <v>480</v>
      </c>
    </row>
    <row r="151" spans="1:13" s="87" customFormat="1" ht="12.75">
      <c r="A151" s="21"/>
      <c r="B151" s="252">
        <v>2000</v>
      </c>
      <c r="C151" s="21"/>
      <c r="D151" s="21"/>
      <c r="E151" s="21" t="s">
        <v>433</v>
      </c>
      <c r="F151" s="27"/>
      <c r="G151" s="27"/>
      <c r="H151" s="88">
        <v>0</v>
      </c>
      <c r="I151" s="86">
        <v>4.166666666666667</v>
      </c>
      <c r="M151" s="2">
        <v>480</v>
      </c>
    </row>
    <row r="152" spans="2:13" ht="12.75">
      <c r="B152" s="51"/>
      <c r="D152" s="22"/>
      <c r="I152" s="31"/>
      <c r="M152" s="2">
        <v>480</v>
      </c>
    </row>
    <row r="153" spans="2:13" ht="12.75">
      <c r="B153" s="51"/>
      <c r="D153" s="22"/>
      <c r="I153" s="31"/>
      <c r="M153" s="2">
        <v>480</v>
      </c>
    </row>
    <row r="154" spans="2:13" ht="12.75">
      <c r="B154" s="51"/>
      <c r="D154" s="22"/>
      <c r="I154" s="31"/>
      <c r="M154" s="2">
        <v>480</v>
      </c>
    </row>
    <row r="155" spans="1:13" ht="13.5" thickBot="1">
      <c r="A155" s="71"/>
      <c r="B155" s="377">
        <v>947600</v>
      </c>
      <c r="C155" s="71"/>
      <c r="D155" s="78" t="s">
        <v>26</v>
      </c>
      <c r="E155" s="71"/>
      <c r="F155" s="102"/>
      <c r="G155" s="103"/>
      <c r="H155" s="139">
        <v>-947600</v>
      </c>
      <c r="I155" s="140">
        <v>1974.1666666666667</v>
      </c>
      <c r="J155" s="76"/>
      <c r="K155" s="76"/>
      <c r="L155" s="76"/>
      <c r="M155" s="2">
        <v>480</v>
      </c>
    </row>
    <row r="156" spans="2:13" ht="12.75">
      <c r="B156" s="374"/>
      <c r="D156" s="22"/>
      <c r="H156" s="8">
        <v>0</v>
      </c>
      <c r="I156" s="31">
        <v>0</v>
      </c>
      <c r="M156" s="2">
        <v>480</v>
      </c>
    </row>
    <row r="157" spans="2:13" ht="12.75">
      <c r="B157" s="374"/>
      <c r="D157" s="22"/>
      <c r="H157" s="8">
        <v>0</v>
      </c>
      <c r="I157" s="31">
        <v>0</v>
      </c>
      <c r="M157" s="2">
        <v>480</v>
      </c>
    </row>
    <row r="158" spans="1:13" s="87" customFormat="1" ht="12.75">
      <c r="A158" s="21"/>
      <c r="B158" s="373">
        <v>114000</v>
      </c>
      <c r="C158" s="90" t="s">
        <v>37</v>
      </c>
      <c r="D158" s="21"/>
      <c r="E158" s="21"/>
      <c r="F158" s="27"/>
      <c r="G158" s="27"/>
      <c r="H158" s="88">
        <v>0</v>
      </c>
      <c r="I158" s="86">
        <v>237.5</v>
      </c>
      <c r="M158" s="2">
        <v>480</v>
      </c>
    </row>
    <row r="159" spans="2:13" ht="12.75">
      <c r="B159" s="374"/>
      <c r="D159" s="22"/>
      <c r="H159" s="8">
        <v>0</v>
      </c>
      <c r="I159" s="31">
        <v>0</v>
      </c>
      <c r="M159" s="2">
        <v>480</v>
      </c>
    </row>
    <row r="160" spans="1:13" s="87" customFormat="1" ht="12.75">
      <c r="A160" s="21"/>
      <c r="B160" s="373">
        <v>33600</v>
      </c>
      <c r="C160" s="21" t="s">
        <v>293</v>
      </c>
      <c r="D160" s="21"/>
      <c r="E160" s="21"/>
      <c r="F160" s="27"/>
      <c r="G160" s="27"/>
      <c r="H160" s="88">
        <v>0</v>
      </c>
      <c r="I160" s="86">
        <v>70</v>
      </c>
      <c r="K160" s="87" t="s">
        <v>634</v>
      </c>
      <c r="M160" s="2">
        <v>480</v>
      </c>
    </row>
    <row r="161" spans="2:13" ht="12.75">
      <c r="B161" s="374"/>
      <c r="H161" s="8">
        <v>0</v>
      </c>
      <c r="I161" s="31">
        <v>0</v>
      </c>
      <c r="M161" s="2">
        <v>480</v>
      </c>
    </row>
    <row r="162" spans="1:13" ht="12.75">
      <c r="A162" s="21"/>
      <c r="B162" s="373">
        <v>800000</v>
      </c>
      <c r="C162" s="21" t="s">
        <v>604</v>
      </c>
      <c r="D162" s="21"/>
      <c r="E162" s="21"/>
      <c r="F162" s="137"/>
      <c r="G162" s="27"/>
      <c r="H162" s="88">
        <v>0</v>
      </c>
      <c r="I162" s="86">
        <v>1666.6666666666667</v>
      </c>
      <c r="J162" s="87"/>
      <c r="K162" s="87"/>
      <c r="L162" s="87"/>
      <c r="M162" s="2">
        <v>480</v>
      </c>
    </row>
    <row r="163" spans="2:13" ht="12.75">
      <c r="B163" s="51"/>
      <c r="C163" s="4"/>
      <c r="H163" s="8">
        <v>0</v>
      </c>
      <c r="I163" s="31">
        <v>0</v>
      </c>
      <c r="M163" s="2">
        <v>480</v>
      </c>
    </row>
    <row r="164" spans="2:13" ht="12.75">
      <c r="B164" s="51"/>
      <c r="H164" s="8">
        <v>0</v>
      </c>
      <c r="I164" s="31">
        <v>0</v>
      </c>
      <c r="M164" s="2">
        <v>480</v>
      </c>
    </row>
    <row r="165" spans="2:13" ht="12.75">
      <c r="B165" s="10"/>
      <c r="H165" s="8">
        <v>0</v>
      </c>
      <c r="I165" s="31">
        <v>0</v>
      </c>
      <c r="M165" s="2">
        <v>480</v>
      </c>
    </row>
    <row r="166" spans="2:13" ht="12.75">
      <c r="B166" s="51"/>
      <c r="H166" s="8">
        <v>0</v>
      </c>
      <c r="I166" s="31">
        <v>0</v>
      </c>
      <c r="M166" s="2">
        <v>480</v>
      </c>
    </row>
    <row r="167" spans="1:13" ht="13.5" thickBot="1">
      <c r="A167" s="71"/>
      <c r="B167" s="77">
        <v>723231</v>
      </c>
      <c r="C167" s="68"/>
      <c r="D167" s="70" t="s">
        <v>433</v>
      </c>
      <c r="E167" s="68"/>
      <c r="F167" s="102"/>
      <c r="G167" s="103"/>
      <c r="H167" s="139">
        <v>-723231</v>
      </c>
      <c r="I167" s="75">
        <v>1506.73125</v>
      </c>
      <c r="J167" s="76"/>
      <c r="K167" s="76"/>
      <c r="L167" s="76"/>
      <c r="M167" s="2">
        <v>480</v>
      </c>
    </row>
    <row r="168" spans="2:13" ht="12.75">
      <c r="B168" s="51"/>
      <c r="H168" s="8">
        <v>0</v>
      </c>
      <c r="I168" s="31">
        <v>0</v>
      </c>
      <c r="M168" s="2">
        <v>480</v>
      </c>
    </row>
    <row r="169" spans="2:13" ht="12.75">
      <c r="B169" s="51"/>
      <c r="H169" s="8">
        <v>0</v>
      </c>
      <c r="I169" s="31">
        <v>0</v>
      </c>
      <c r="M169" s="2">
        <v>480</v>
      </c>
    </row>
    <row r="170" spans="1:13" s="87" customFormat="1" ht="12.75">
      <c r="A170" s="21"/>
      <c r="B170" s="373">
        <v>121500</v>
      </c>
      <c r="C170" s="21" t="s">
        <v>0</v>
      </c>
      <c r="D170" s="21"/>
      <c r="E170" s="21"/>
      <c r="F170" s="27"/>
      <c r="G170" s="27"/>
      <c r="H170" s="88">
        <v>0</v>
      </c>
      <c r="I170" s="86">
        <v>253.125</v>
      </c>
      <c r="M170" s="2">
        <v>480</v>
      </c>
    </row>
    <row r="171" spans="2:13" ht="12.75">
      <c r="B171" s="374"/>
      <c r="H171" s="8">
        <v>0</v>
      </c>
      <c r="I171" s="31">
        <v>0</v>
      </c>
      <c r="M171" s="2">
        <v>480</v>
      </c>
    </row>
    <row r="172" spans="1:13" s="87" customFormat="1" ht="12.75">
      <c r="A172" s="21"/>
      <c r="B172" s="373">
        <v>53450</v>
      </c>
      <c r="C172" s="21"/>
      <c r="D172" s="21"/>
      <c r="E172" s="21" t="s">
        <v>293</v>
      </c>
      <c r="F172" s="27"/>
      <c r="G172" s="27"/>
      <c r="H172" s="88">
        <v>0</v>
      </c>
      <c r="I172" s="86">
        <v>111.35416666666667</v>
      </c>
      <c r="M172" s="2">
        <v>480</v>
      </c>
    </row>
    <row r="173" spans="2:13" ht="12.75">
      <c r="B173" s="51"/>
      <c r="H173" s="8">
        <v>0</v>
      </c>
      <c r="I173" s="31">
        <v>0</v>
      </c>
      <c r="M173" s="2">
        <v>480</v>
      </c>
    </row>
    <row r="174" spans="1:13" s="87" customFormat="1" ht="12.75">
      <c r="A174" s="21"/>
      <c r="B174" s="387">
        <v>107000</v>
      </c>
      <c r="C174" s="21"/>
      <c r="D174" s="21"/>
      <c r="E174" s="21" t="s">
        <v>433</v>
      </c>
      <c r="F174" s="27"/>
      <c r="G174" s="27"/>
      <c r="H174" s="88">
        <v>0</v>
      </c>
      <c r="I174" s="86">
        <v>222.91666666666666</v>
      </c>
      <c r="M174" s="2">
        <v>480</v>
      </c>
    </row>
    <row r="175" spans="2:13" ht="12.75">
      <c r="B175" s="51"/>
      <c r="H175" s="8">
        <v>0</v>
      </c>
      <c r="I175" s="31">
        <v>0</v>
      </c>
      <c r="M175" s="2">
        <v>480</v>
      </c>
    </row>
    <row r="176" spans="1:13" s="87" customFormat="1" ht="12.75">
      <c r="A176" s="21"/>
      <c r="B176" s="373">
        <v>13300</v>
      </c>
      <c r="C176" s="21" t="s">
        <v>741</v>
      </c>
      <c r="D176" s="21"/>
      <c r="E176" s="21"/>
      <c r="F176" s="27"/>
      <c r="G176" s="27"/>
      <c r="H176" s="88">
        <v>0</v>
      </c>
      <c r="I176" s="86">
        <v>27.708333333333332</v>
      </c>
      <c r="M176" s="2">
        <v>480</v>
      </c>
    </row>
    <row r="177" spans="2:13" ht="12.75">
      <c r="B177" s="51"/>
      <c r="H177" s="8">
        <v>0</v>
      </c>
      <c r="I177" s="31">
        <v>0</v>
      </c>
      <c r="M177" s="2">
        <v>480</v>
      </c>
    </row>
    <row r="178" spans="1:14" ht="12.75">
      <c r="A178" s="21"/>
      <c r="B178" s="387">
        <v>6559</v>
      </c>
      <c r="C178" s="21" t="s">
        <v>757</v>
      </c>
      <c r="D178" s="21"/>
      <c r="E178" s="21"/>
      <c r="F178" s="137"/>
      <c r="G178" s="27"/>
      <c r="H178" s="88">
        <v>0</v>
      </c>
      <c r="I178" s="86">
        <v>13.664583333333333</v>
      </c>
      <c r="J178" s="87"/>
      <c r="K178" s="87"/>
      <c r="L178" s="87"/>
      <c r="M178" s="2">
        <v>480</v>
      </c>
      <c r="N178" s="49"/>
    </row>
    <row r="179" spans="2:14" ht="12.75">
      <c r="B179" s="212"/>
      <c r="F179" s="67"/>
      <c r="H179" s="8">
        <v>0</v>
      </c>
      <c r="I179" s="89">
        <v>0</v>
      </c>
      <c r="M179" s="2">
        <v>480</v>
      </c>
      <c r="N179" s="49"/>
    </row>
    <row r="180" spans="1:13" ht="12.75">
      <c r="A180" s="21"/>
      <c r="B180" s="387">
        <v>35522</v>
      </c>
      <c r="C180" s="21"/>
      <c r="D180" s="21"/>
      <c r="E180" s="21" t="s">
        <v>765</v>
      </c>
      <c r="F180" s="129"/>
      <c r="G180" s="27"/>
      <c r="H180" s="88">
        <v>0</v>
      </c>
      <c r="I180" s="86">
        <v>74.00416666666666</v>
      </c>
      <c r="J180" s="87"/>
      <c r="K180" s="87"/>
      <c r="L180" s="87"/>
      <c r="M180" s="2">
        <v>480</v>
      </c>
    </row>
    <row r="181" spans="2:13" ht="12.75">
      <c r="B181" s="51"/>
      <c r="F181" s="67"/>
      <c r="H181" s="8">
        <v>0</v>
      </c>
      <c r="I181" s="31">
        <v>0</v>
      </c>
      <c r="M181" s="2">
        <v>480</v>
      </c>
    </row>
    <row r="182" spans="1:13" s="87" customFormat="1" ht="12.75">
      <c r="A182" s="21"/>
      <c r="B182" s="252">
        <v>20000</v>
      </c>
      <c r="C182" s="21"/>
      <c r="D182" s="21"/>
      <c r="E182" s="412" t="s">
        <v>825</v>
      </c>
      <c r="F182" s="129"/>
      <c r="G182" s="27"/>
      <c r="H182" s="88">
        <v>-20000</v>
      </c>
      <c r="I182" s="86">
        <v>41.666666666666664</v>
      </c>
      <c r="M182" s="361">
        <v>480</v>
      </c>
    </row>
    <row r="183" spans="2:13" ht="12.75">
      <c r="B183" s="51"/>
      <c r="F183" s="67"/>
      <c r="I183" s="31"/>
      <c r="M183" s="2"/>
    </row>
    <row r="184" spans="1:13" ht="12.75">
      <c r="A184" s="21"/>
      <c r="B184" s="373">
        <v>365900</v>
      </c>
      <c r="C184" s="21" t="s">
        <v>604</v>
      </c>
      <c r="D184" s="21"/>
      <c r="E184" s="21"/>
      <c r="F184" s="137"/>
      <c r="G184" s="27"/>
      <c r="H184" s="138">
        <v>0</v>
      </c>
      <c r="I184" s="86">
        <v>762.2916666666666</v>
      </c>
      <c r="J184" s="87"/>
      <c r="K184" s="87"/>
      <c r="L184" s="87"/>
      <c r="M184" s="2">
        <v>480</v>
      </c>
    </row>
    <row r="185" spans="2:13" ht="12.75">
      <c r="B185" s="51"/>
      <c r="H185" s="8">
        <v>0</v>
      </c>
      <c r="I185" s="31">
        <v>0</v>
      </c>
      <c r="M185" s="2">
        <v>480</v>
      </c>
    </row>
    <row r="186" spans="2:13" ht="12.75">
      <c r="B186" s="51"/>
      <c r="H186" s="8">
        <v>0</v>
      </c>
      <c r="I186" s="31">
        <v>0</v>
      </c>
      <c r="M186" s="2">
        <v>480</v>
      </c>
    </row>
    <row r="187" spans="2:13" ht="12.75">
      <c r="B187" s="51"/>
      <c r="H187" s="8">
        <v>0</v>
      </c>
      <c r="I187" s="31">
        <v>0</v>
      </c>
      <c r="M187" s="2">
        <v>480</v>
      </c>
    </row>
    <row r="188" spans="2:13" ht="12.75">
      <c r="B188" s="51"/>
      <c r="H188" s="8">
        <v>0</v>
      </c>
      <c r="I188" s="31">
        <v>0</v>
      </c>
      <c r="M188" s="2">
        <v>480</v>
      </c>
    </row>
    <row r="189" spans="1:13" s="155" customFormat="1" ht="13.5" thickBot="1">
      <c r="A189" s="71"/>
      <c r="B189" s="69">
        <v>5914291</v>
      </c>
      <c r="C189" s="78" t="s">
        <v>766</v>
      </c>
      <c r="D189" s="71"/>
      <c r="E189" s="68"/>
      <c r="F189" s="102"/>
      <c r="G189" s="103"/>
      <c r="H189" s="139"/>
      <c r="I189" s="140"/>
      <c r="J189" s="153"/>
      <c r="K189" s="154">
        <v>480</v>
      </c>
      <c r="L189" s="76"/>
      <c r="M189" s="2">
        <v>480</v>
      </c>
    </row>
    <row r="190" spans="1:13" s="155" customFormat="1" ht="12.75">
      <c r="A190" s="22"/>
      <c r="B190" s="42"/>
      <c r="C190" s="22"/>
      <c r="D190" s="22"/>
      <c r="E190" s="45"/>
      <c r="F190" s="66"/>
      <c r="G190" s="46"/>
      <c r="H190" s="8"/>
      <c r="I190" s="31"/>
      <c r="J190" s="31"/>
      <c r="K190" s="50">
        <v>480</v>
      </c>
      <c r="L190"/>
      <c r="M190" s="2">
        <v>480</v>
      </c>
    </row>
    <row r="191" spans="1:13" s="155" customFormat="1" ht="12.75">
      <c r="A191" s="22"/>
      <c r="B191" s="156" t="s">
        <v>767</v>
      </c>
      <c r="C191" s="157" t="s">
        <v>768</v>
      </c>
      <c r="D191" s="157"/>
      <c r="E191" s="157"/>
      <c r="F191" s="158"/>
      <c r="G191" s="159"/>
      <c r="H191" s="160"/>
      <c r="I191" s="161" t="s">
        <v>16</v>
      </c>
      <c r="J191" s="162"/>
      <c r="K191" s="50">
        <v>480</v>
      </c>
      <c r="L191"/>
      <c r="M191" s="2">
        <v>480</v>
      </c>
    </row>
    <row r="192" spans="1:13" s="87" customFormat="1" ht="12.75">
      <c r="A192" s="163"/>
      <c r="B192" s="164">
        <v>2343000</v>
      </c>
      <c r="C192" s="165" t="s">
        <v>769</v>
      </c>
      <c r="D192" s="165" t="s">
        <v>770</v>
      </c>
      <c r="E192" s="165" t="s">
        <v>771</v>
      </c>
      <c r="F192" s="158"/>
      <c r="G192" s="166"/>
      <c r="H192" s="160">
        <v>-2343000</v>
      </c>
      <c r="I192" s="161">
        <v>4881.25</v>
      </c>
      <c r="J192" s="162"/>
      <c r="K192" s="50">
        <v>480</v>
      </c>
      <c r="L192"/>
      <c r="M192" s="2">
        <v>480</v>
      </c>
    </row>
    <row r="193" spans="1:13" s="174" customFormat="1" ht="12.75">
      <c r="A193" s="167"/>
      <c r="B193" s="168">
        <v>1825626</v>
      </c>
      <c r="C193" s="169" t="s">
        <v>772</v>
      </c>
      <c r="D193" s="169" t="s">
        <v>770</v>
      </c>
      <c r="E193" s="169" t="s">
        <v>771</v>
      </c>
      <c r="F193" s="170"/>
      <c r="G193" s="171"/>
      <c r="H193" s="160">
        <v>-4168626</v>
      </c>
      <c r="I193" s="172">
        <v>3803.3875</v>
      </c>
      <c r="J193" s="173"/>
      <c r="K193" s="50">
        <v>480</v>
      </c>
      <c r="L193"/>
      <c r="M193" s="2">
        <v>480</v>
      </c>
    </row>
    <row r="194" spans="1:13" s="182" customFormat="1" ht="12.75">
      <c r="A194" s="175"/>
      <c r="B194" s="176">
        <v>1285665</v>
      </c>
      <c r="C194" s="177" t="s">
        <v>773</v>
      </c>
      <c r="D194" s="177" t="s">
        <v>770</v>
      </c>
      <c r="E194" s="177" t="s">
        <v>771</v>
      </c>
      <c r="F194" s="178"/>
      <c r="G194" s="179"/>
      <c r="H194" s="180">
        <v>-3628665</v>
      </c>
      <c r="I194" s="172">
        <v>2678.46875</v>
      </c>
      <c r="J194" s="181"/>
      <c r="K194" s="50">
        <v>480</v>
      </c>
      <c r="L194"/>
      <c r="M194" s="2">
        <v>480</v>
      </c>
    </row>
    <row r="195" spans="1:13" s="191" customFormat="1" ht="12.75">
      <c r="A195" s="183"/>
      <c r="B195" s="184">
        <v>175000</v>
      </c>
      <c r="C195" s="185" t="s">
        <v>774</v>
      </c>
      <c r="D195" s="185" t="s">
        <v>770</v>
      </c>
      <c r="E195" s="185" t="s">
        <v>771</v>
      </c>
      <c r="F195" s="186"/>
      <c r="G195" s="187"/>
      <c r="H195" s="188">
        <v>-4343626</v>
      </c>
      <c r="I195" s="189">
        <v>364.5833333333333</v>
      </c>
      <c r="J195" s="190"/>
      <c r="K195" s="50">
        <v>480</v>
      </c>
      <c r="M195" s="2">
        <v>480</v>
      </c>
    </row>
    <row r="196" spans="1:13" s="200" customFormat="1" ht="12.75">
      <c r="A196" s="192"/>
      <c r="B196" s="193">
        <v>285000</v>
      </c>
      <c r="C196" s="194" t="s">
        <v>775</v>
      </c>
      <c r="D196" s="194" t="s">
        <v>770</v>
      </c>
      <c r="E196" s="194" t="s">
        <v>771</v>
      </c>
      <c r="F196" s="195"/>
      <c r="G196" s="196"/>
      <c r="H196" s="197">
        <v>-3913665</v>
      </c>
      <c r="I196" s="198">
        <v>593.75</v>
      </c>
      <c r="J196" s="199"/>
      <c r="K196" s="50">
        <v>480</v>
      </c>
      <c r="M196" s="2">
        <v>480</v>
      </c>
    </row>
    <row r="197" spans="2:13" ht="12.75">
      <c r="B197" s="63">
        <v>5914291</v>
      </c>
      <c r="C197" s="201" t="s">
        <v>776</v>
      </c>
      <c r="D197" s="202"/>
      <c r="E197" s="202"/>
      <c r="F197" s="158"/>
      <c r="G197" s="203"/>
      <c r="H197" s="180">
        <v>-10082917</v>
      </c>
      <c r="I197" s="161">
        <v>12321.439583333333</v>
      </c>
      <c r="J197" s="204"/>
      <c r="K197" s="50">
        <v>480</v>
      </c>
      <c r="M197" s="2">
        <v>480</v>
      </c>
    </row>
    <row r="198" spans="2:13" ht="12.75">
      <c r="B198" s="152"/>
      <c r="C198" s="205"/>
      <c r="D198" s="206"/>
      <c r="E198" s="206"/>
      <c r="F198" s="207"/>
      <c r="G198" s="208"/>
      <c r="H198" s="209"/>
      <c r="I198" s="162"/>
      <c r="J198" s="204"/>
      <c r="K198" s="50"/>
      <c r="M198" s="2"/>
    </row>
    <row r="199" spans="2:13" ht="12.75">
      <c r="B199" s="152"/>
      <c r="C199" s="205"/>
      <c r="D199" s="206"/>
      <c r="E199" s="206"/>
      <c r="F199" s="207"/>
      <c r="G199" s="208"/>
      <c r="H199" s="209"/>
      <c r="I199" s="162"/>
      <c r="J199" s="204"/>
      <c r="K199" s="2"/>
      <c r="M199" s="2"/>
    </row>
    <row r="200" spans="2:13" ht="12.75">
      <c r="B200" s="51"/>
      <c r="F200" s="67"/>
      <c r="I200" s="31"/>
      <c r="K200" s="2"/>
      <c r="M200" s="2"/>
    </row>
    <row r="201" spans="1:13" s="25" customFormat="1" ht="12.75">
      <c r="A201" s="167"/>
      <c r="B201" s="51"/>
      <c r="C201" s="210"/>
      <c r="D201" s="210"/>
      <c r="E201" s="167"/>
      <c r="F201" s="126"/>
      <c r="G201" s="211"/>
      <c r="H201" s="212"/>
      <c r="I201" s="213"/>
      <c r="J201" s="214"/>
      <c r="K201" s="215"/>
      <c r="L201" s="216"/>
      <c r="M201" s="215"/>
    </row>
    <row r="202" spans="1:13" s="25" customFormat="1" ht="12.75">
      <c r="A202" s="22"/>
      <c r="B202" s="217">
        <v>2920625</v>
      </c>
      <c r="C202" s="218" t="s">
        <v>777</v>
      </c>
      <c r="D202" s="218" t="s">
        <v>778</v>
      </c>
      <c r="E202" s="183"/>
      <c r="F202" s="126"/>
      <c r="G202" s="219"/>
      <c r="H202" s="220">
        <v>-2920625</v>
      </c>
      <c r="I202" s="221">
        <v>6214.095744680851</v>
      </c>
      <c r="J202" s="89"/>
      <c r="K202" s="50">
        <v>470</v>
      </c>
      <c r="M202" s="50">
        <v>470</v>
      </c>
    </row>
    <row r="203" spans="1:13" s="25" customFormat="1" ht="12.75">
      <c r="A203" s="22"/>
      <c r="B203" s="217">
        <v>2975960</v>
      </c>
      <c r="C203" s="218" t="s">
        <v>777</v>
      </c>
      <c r="D203" s="218" t="s">
        <v>779</v>
      </c>
      <c r="E203" s="183"/>
      <c r="F203" s="126"/>
      <c r="G203" s="219"/>
      <c r="H203" s="220">
        <v>-5896585</v>
      </c>
      <c r="I203" s="221">
        <v>6399.913978494624</v>
      </c>
      <c r="J203" s="89"/>
      <c r="K203" s="2">
        <v>465</v>
      </c>
      <c r="L203"/>
      <c r="M203" s="2">
        <v>465</v>
      </c>
    </row>
    <row r="204" spans="1:13" s="25" customFormat="1" ht="12.75">
      <c r="A204" s="22"/>
      <c r="B204" s="217">
        <v>2225825</v>
      </c>
      <c r="C204" s="218" t="s">
        <v>777</v>
      </c>
      <c r="D204" s="218" t="s">
        <v>780</v>
      </c>
      <c r="E204" s="183"/>
      <c r="F204" s="126"/>
      <c r="G204" s="219"/>
      <c r="H204" s="220">
        <v>-8122410</v>
      </c>
      <c r="I204" s="221">
        <v>4838.75</v>
      </c>
      <c r="J204" s="89"/>
      <c r="K204" s="2">
        <v>460</v>
      </c>
      <c r="L204"/>
      <c r="M204" s="2">
        <v>460</v>
      </c>
    </row>
    <row r="205" spans="1:13" s="25" customFormat="1" ht="12.75">
      <c r="A205" s="22"/>
      <c r="B205" s="217">
        <v>-27914332</v>
      </c>
      <c r="C205" s="218" t="s">
        <v>777</v>
      </c>
      <c r="D205" s="218" t="s">
        <v>781</v>
      </c>
      <c r="E205" s="183"/>
      <c r="F205" s="126"/>
      <c r="G205" s="219"/>
      <c r="H205" s="220">
        <v>19791922</v>
      </c>
      <c r="I205" s="221">
        <v>-62031.84888888889</v>
      </c>
      <c r="J205" s="89"/>
      <c r="K205" s="50">
        <v>450</v>
      </c>
      <c r="L205"/>
      <c r="M205" s="50">
        <v>450</v>
      </c>
    </row>
    <row r="206" spans="1:13" s="25" customFormat="1" ht="12.75">
      <c r="A206" s="22"/>
      <c r="B206" s="217">
        <v>3385645</v>
      </c>
      <c r="C206" s="218" t="s">
        <v>777</v>
      </c>
      <c r="D206" s="218" t="s">
        <v>782</v>
      </c>
      <c r="E206" s="183"/>
      <c r="F206" s="126"/>
      <c r="G206" s="219"/>
      <c r="H206" s="220">
        <v>16406277</v>
      </c>
      <c r="I206" s="221">
        <v>7523.655555555555</v>
      </c>
      <c r="J206" s="89"/>
      <c r="K206" s="50">
        <v>450</v>
      </c>
      <c r="L206"/>
      <c r="M206" s="50">
        <v>450</v>
      </c>
    </row>
    <row r="207" spans="1:13" s="25" customFormat="1" ht="12.75">
      <c r="A207" s="22"/>
      <c r="B207" s="217">
        <v>2296200</v>
      </c>
      <c r="C207" s="218" t="s">
        <v>777</v>
      </c>
      <c r="D207" s="218" t="s">
        <v>783</v>
      </c>
      <c r="E207" s="183"/>
      <c r="F207" s="126"/>
      <c r="G207" s="219"/>
      <c r="H207" s="220">
        <v>17495722</v>
      </c>
      <c r="I207" s="221">
        <v>5160</v>
      </c>
      <c r="J207" s="89"/>
      <c r="K207" s="50">
        <v>445</v>
      </c>
      <c r="L207"/>
      <c r="M207" s="50">
        <v>445</v>
      </c>
    </row>
    <row r="208" spans="1:13" s="25" customFormat="1" ht="12.75">
      <c r="A208" s="22"/>
      <c r="B208" s="217">
        <v>2679368</v>
      </c>
      <c r="C208" s="218" t="s">
        <v>777</v>
      </c>
      <c r="D208" s="218" t="s">
        <v>784</v>
      </c>
      <c r="E208" s="183"/>
      <c r="F208" s="126"/>
      <c r="G208" s="219"/>
      <c r="H208" s="220">
        <v>13726909</v>
      </c>
      <c r="I208" s="221">
        <v>6089.472727272727</v>
      </c>
      <c r="J208" s="89"/>
      <c r="K208" s="50">
        <v>440</v>
      </c>
      <c r="L208"/>
      <c r="M208" s="50">
        <v>440</v>
      </c>
    </row>
    <row r="209" spans="1:13" s="25" customFormat="1" ht="12.75">
      <c r="A209" s="22"/>
      <c r="B209" s="217">
        <v>2927650</v>
      </c>
      <c r="C209" s="218" t="s">
        <v>777</v>
      </c>
      <c r="D209" s="218" t="s">
        <v>785</v>
      </c>
      <c r="E209" s="183"/>
      <c r="F209" s="126"/>
      <c r="G209" s="219"/>
      <c r="H209" s="220">
        <v>14568072</v>
      </c>
      <c r="I209" s="221">
        <v>6505.888888888889</v>
      </c>
      <c r="J209" s="89"/>
      <c r="K209" s="50">
        <v>450</v>
      </c>
      <c r="M209" s="50">
        <v>450</v>
      </c>
    </row>
    <row r="210" spans="1:13" s="25" customFormat="1" ht="12.75">
      <c r="A210" s="22"/>
      <c r="B210" s="217">
        <v>2741675</v>
      </c>
      <c r="C210" s="218" t="s">
        <v>777</v>
      </c>
      <c r="D210" s="218" t="s">
        <v>786</v>
      </c>
      <c r="E210" s="183"/>
      <c r="F210" s="126"/>
      <c r="G210" s="219"/>
      <c r="H210" s="220">
        <v>10985234</v>
      </c>
      <c r="I210" s="221">
        <v>5960.163043478261</v>
      </c>
      <c r="J210" s="89"/>
      <c r="K210" s="222">
        <v>460</v>
      </c>
      <c r="L210" s="223"/>
      <c r="M210" s="222">
        <v>460</v>
      </c>
    </row>
    <row r="211" spans="1:13" s="25" customFormat="1" ht="12.75">
      <c r="A211" s="22"/>
      <c r="B211" s="217">
        <v>2343000</v>
      </c>
      <c r="C211" s="218" t="s">
        <v>777</v>
      </c>
      <c r="D211" s="218" t="s">
        <v>787</v>
      </c>
      <c r="E211" s="183"/>
      <c r="F211" s="126"/>
      <c r="G211" s="219"/>
      <c r="H211" s="220">
        <v>12225072</v>
      </c>
      <c r="I211" s="221">
        <v>4881.25</v>
      </c>
      <c r="J211" s="89"/>
      <c r="K211" s="222">
        <v>480</v>
      </c>
      <c r="L211" s="223"/>
      <c r="M211" s="222">
        <v>480</v>
      </c>
    </row>
    <row r="212" spans="1:13" s="25" customFormat="1" ht="12.75">
      <c r="A212" s="21"/>
      <c r="B212" s="224">
        <v>-3418384</v>
      </c>
      <c r="C212" s="225" t="s">
        <v>777</v>
      </c>
      <c r="D212" s="225" t="s">
        <v>788</v>
      </c>
      <c r="E212" s="226"/>
      <c r="F212" s="137"/>
      <c r="G212" s="227"/>
      <c r="H212" s="228">
        <v>497759</v>
      </c>
      <c r="I212" s="86">
        <v>-7121.633333333333</v>
      </c>
      <c r="J212" s="229"/>
      <c r="K212" s="230">
        <v>480</v>
      </c>
      <c r="L212" s="230"/>
      <c r="M212" s="230">
        <v>480</v>
      </c>
    </row>
    <row r="213" spans="1:13" s="25" customFormat="1" ht="12.75">
      <c r="A213" s="22"/>
      <c r="B213" s="42"/>
      <c r="C213" s="231"/>
      <c r="D213" s="231"/>
      <c r="E213" s="231"/>
      <c r="F213" s="126"/>
      <c r="G213" s="232"/>
      <c r="H213" s="39"/>
      <c r="I213" s="89"/>
      <c r="J213" s="89"/>
      <c r="K213" s="50"/>
      <c r="M213" s="50"/>
    </row>
    <row r="214" spans="2:6" ht="12.75">
      <c r="B214" s="51"/>
      <c r="F214" s="66"/>
    </row>
    <row r="215" spans="1:13" s="25" customFormat="1" ht="12.75">
      <c r="A215" s="233"/>
      <c r="B215" s="234"/>
      <c r="C215" s="233"/>
      <c r="D215" s="233"/>
      <c r="E215" s="233"/>
      <c r="F215" s="235"/>
      <c r="G215" s="236"/>
      <c r="H215" s="237"/>
      <c r="I215" s="238"/>
      <c r="J215" s="239"/>
      <c r="K215" s="50"/>
      <c r="M215" s="50"/>
    </row>
    <row r="216" spans="1:13" s="249" customFormat="1" ht="12.75">
      <c r="A216" s="242"/>
      <c r="B216" s="241">
        <v>-24325231</v>
      </c>
      <c r="C216" s="242" t="s">
        <v>772</v>
      </c>
      <c r="D216" s="240" t="s">
        <v>789</v>
      </c>
      <c r="E216" s="240"/>
      <c r="F216" s="243"/>
      <c r="G216" s="244"/>
      <c r="H216" s="245">
        <v>24325231</v>
      </c>
      <c r="I216" s="246">
        <v>-48168.77425742574</v>
      </c>
      <c r="J216" s="247"/>
      <c r="K216" s="247">
        <v>505</v>
      </c>
      <c r="L216" s="247"/>
      <c r="M216" s="248">
        <v>505</v>
      </c>
    </row>
    <row r="217" spans="1:13" s="249" customFormat="1" ht="12.75">
      <c r="A217" s="242"/>
      <c r="B217" s="241">
        <v>2162305</v>
      </c>
      <c r="C217" s="242" t="s">
        <v>772</v>
      </c>
      <c r="D217" s="240" t="s">
        <v>790</v>
      </c>
      <c r="E217" s="240"/>
      <c r="F217" s="243"/>
      <c r="G217" s="244"/>
      <c r="H217" s="245">
        <v>22162926</v>
      </c>
      <c r="I217" s="246">
        <v>4412.867346938776</v>
      </c>
      <c r="J217" s="247"/>
      <c r="K217" s="247">
        <v>490</v>
      </c>
      <c r="L217" s="247"/>
      <c r="M217" s="248">
        <v>490</v>
      </c>
    </row>
    <row r="218" spans="1:13" s="249" customFormat="1" ht="12.75">
      <c r="A218" s="242"/>
      <c r="B218" s="241">
        <v>1077240</v>
      </c>
      <c r="C218" s="242" t="s">
        <v>772</v>
      </c>
      <c r="D218" s="240" t="s">
        <v>791</v>
      </c>
      <c r="E218" s="240"/>
      <c r="F218" s="243"/>
      <c r="G218" s="244"/>
      <c r="H218" s="245">
        <v>21085686</v>
      </c>
      <c r="I218" s="246">
        <v>2267.8736842105263</v>
      </c>
      <c r="J218" s="247"/>
      <c r="K218" s="247">
        <v>475</v>
      </c>
      <c r="L218" s="247"/>
      <c r="M218" s="248">
        <v>475</v>
      </c>
    </row>
    <row r="219" spans="1:13" s="249" customFormat="1" ht="12.75">
      <c r="A219" s="242"/>
      <c r="B219" s="241">
        <v>2382135</v>
      </c>
      <c r="C219" s="242" t="s">
        <v>772</v>
      </c>
      <c r="D219" s="240" t="s">
        <v>778</v>
      </c>
      <c r="E219" s="240"/>
      <c r="F219" s="243"/>
      <c r="G219" s="244"/>
      <c r="H219" s="245">
        <v>18703551</v>
      </c>
      <c r="I219" s="246">
        <v>5068.372340425532</v>
      </c>
      <c r="J219" s="247"/>
      <c r="K219" s="247">
        <v>470</v>
      </c>
      <c r="L219" s="247"/>
      <c r="M219" s="248">
        <v>470</v>
      </c>
    </row>
    <row r="220" spans="1:13" s="249" customFormat="1" ht="12.75">
      <c r="A220" s="242"/>
      <c r="B220" s="245">
        <v>2634195</v>
      </c>
      <c r="C220" s="242" t="s">
        <v>772</v>
      </c>
      <c r="D220" s="240" t="s">
        <v>779</v>
      </c>
      <c r="E220" s="240"/>
      <c r="F220" s="243"/>
      <c r="G220" s="244"/>
      <c r="H220" s="245">
        <v>16069356</v>
      </c>
      <c r="I220" s="246">
        <v>5664.935483870968</v>
      </c>
      <c r="J220" s="247"/>
      <c r="K220" s="2">
        <v>465</v>
      </c>
      <c r="L220"/>
      <c r="M220" s="2">
        <v>465</v>
      </c>
    </row>
    <row r="221" spans="1:13" s="249" customFormat="1" ht="12.75">
      <c r="A221" s="242"/>
      <c r="B221" s="241">
        <v>818015</v>
      </c>
      <c r="C221" s="242" t="s">
        <v>772</v>
      </c>
      <c r="D221" s="240" t="s">
        <v>780</v>
      </c>
      <c r="E221" s="240"/>
      <c r="F221" s="243"/>
      <c r="G221" s="244"/>
      <c r="H221" s="245">
        <v>15251341</v>
      </c>
      <c r="I221" s="246">
        <v>1778.2934782608695</v>
      </c>
      <c r="J221" s="247"/>
      <c r="K221" s="2">
        <v>460</v>
      </c>
      <c r="L221"/>
      <c r="M221" s="2">
        <v>460</v>
      </c>
    </row>
    <row r="222" spans="1:13" s="249" customFormat="1" ht="12.75">
      <c r="A222" s="242"/>
      <c r="B222" s="241">
        <v>3440953</v>
      </c>
      <c r="C222" s="242" t="s">
        <v>772</v>
      </c>
      <c r="D222" s="240" t="s">
        <v>782</v>
      </c>
      <c r="E222" s="240"/>
      <c r="F222" s="243"/>
      <c r="G222" s="244"/>
      <c r="H222" s="245">
        <v>11810388</v>
      </c>
      <c r="I222" s="246">
        <v>7646.562222222222</v>
      </c>
      <c r="J222" s="247"/>
      <c r="K222" s="250">
        <v>450</v>
      </c>
      <c r="L222"/>
      <c r="M222" s="248">
        <v>450</v>
      </c>
    </row>
    <row r="223" spans="1:13" s="249" customFormat="1" ht="12.75">
      <c r="A223" s="242"/>
      <c r="B223" s="241">
        <v>3264381</v>
      </c>
      <c r="C223" s="242" t="s">
        <v>772</v>
      </c>
      <c r="D223" s="240" t="s">
        <v>783</v>
      </c>
      <c r="E223" s="240"/>
      <c r="F223" s="243"/>
      <c r="G223" s="244"/>
      <c r="H223" s="245">
        <v>8546007</v>
      </c>
      <c r="I223" s="246">
        <v>7335.687640449438</v>
      </c>
      <c r="J223" s="247"/>
      <c r="K223" s="50">
        <v>445</v>
      </c>
      <c r="L223"/>
      <c r="M223" s="50">
        <v>445</v>
      </c>
    </row>
    <row r="224" spans="1:13" s="249" customFormat="1" ht="12.75">
      <c r="A224" s="242"/>
      <c r="B224" s="241">
        <v>2323754</v>
      </c>
      <c r="C224" s="242" t="s">
        <v>772</v>
      </c>
      <c r="D224" s="240" t="s">
        <v>784</v>
      </c>
      <c r="E224" s="240"/>
      <c r="F224" s="243"/>
      <c r="G224" s="244"/>
      <c r="H224" s="245">
        <v>6222253</v>
      </c>
      <c r="I224" s="246">
        <v>5281.259090909091</v>
      </c>
      <c r="J224" s="247"/>
      <c r="K224" s="50">
        <v>440</v>
      </c>
      <c r="L224"/>
      <c r="M224" s="50">
        <v>440</v>
      </c>
    </row>
    <row r="225" spans="1:13" s="249" customFormat="1" ht="12.75">
      <c r="A225" s="242"/>
      <c r="B225" s="241">
        <v>2139162</v>
      </c>
      <c r="C225" s="242" t="s">
        <v>772</v>
      </c>
      <c r="D225" s="240" t="s">
        <v>785</v>
      </c>
      <c r="E225" s="240"/>
      <c r="F225" s="243"/>
      <c r="G225" s="244"/>
      <c r="H225" s="245">
        <v>4083091</v>
      </c>
      <c r="I225" s="246">
        <v>4753.693333333334</v>
      </c>
      <c r="J225" s="247"/>
      <c r="K225" s="50">
        <v>450</v>
      </c>
      <c r="L225" s="25"/>
      <c r="M225" s="50">
        <v>450</v>
      </c>
    </row>
    <row r="226" spans="1:13" s="249" customFormat="1" ht="12.75">
      <c r="A226" s="242"/>
      <c r="B226" s="241">
        <v>2189746</v>
      </c>
      <c r="C226" s="242" t="s">
        <v>772</v>
      </c>
      <c r="D226" s="240" t="s">
        <v>792</v>
      </c>
      <c r="E226" s="240"/>
      <c r="F226" s="243"/>
      <c r="G226" s="244"/>
      <c r="H226" s="245">
        <v>1893345</v>
      </c>
      <c r="I226" s="246">
        <v>4760.317391304347</v>
      </c>
      <c r="J226" s="247"/>
      <c r="K226" s="222">
        <v>460</v>
      </c>
      <c r="L226" s="223"/>
      <c r="M226" s="222">
        <v>460</v>
      </c>
    </row>
    <row r="227" spans="1:13" s="249" customFormat="1" ht="12.75">
      <c r="A227" s="242"/>
      <c r="B227" s="241">
        <v>1825626</v>
      </c>
      <c r="C227" s="242" t="s">
        <v>772</v>
      </c>
      <c r="D227" s="240" t="s">
        <v>787</v>
      </c>
      <c r="E227" s="240"/>
      <c r="F227" s="243"/>
      <c r="G227" s="244"/>
      <c r="H227" s="245">
        <v>67719</v>
      </c>
      <c r="I227" s="246">
        <v>3803.3875</v>
      </c>
      <c r="J227" s="247"/>
      <c r="K227" s="222">
        <v>480</v>
      </c>
      <c r="L227" s="223"/>
      <c r="M227" s="222">
        <v>480</v>
      </c>
    </row>
    <row r="228" spans="1:13" s="247" customFormat="1" ht="12.75">
      <c r="A228" s="251"/>
      <c r="B228" s="252">
        <v>-67719</v>
      </c>
      <c r="C228" s="251" t="s">
        <v>772</v>
      </c>
      <c r="D228" s="251" t="s">
        <v>788</v>
      </c>
      <c r="E228" s="251"/>
      <c r="F228" s="253"/>
      <c r="G228" s="254"/>
      <c r="H228" s="252">
        <v>21153405</v>
      </c>
      <c r="I228" s="255">
        <v>-141.08125</v>
      </c>
      <c r="J228" s="249"/>
      <c r="K228" s="230">
        <v>480</v>
      </c>
      <c r="L228" s="230"/>
      <c r="M228" s="230">
        <v>480</v>
      </c>
    </row>
    <row r="229" spans="1:13" s="25" customFormat="1" ht="12.75">
      <c r="A229" s="233"/>
      <c r="B229" s="234"/>
      <c r="C229" s="233"/>
      <c r="D229" s="233"/>
      <c r="E229" s="233"/>
      <c r="F229" s="235"/>
      <c r="G229" s="236"/>
      <c r="H229" s="237"/>
      <c r="I229" s="238"/>
      <c r="J229" s="239"/>
      <c r="K229" s="50"/>
      <c r="M229" s="50"/>
    </row>
    <row r="230" spans="1:13" s="25" customFormat="1" ht="12.75">
      <c r="A230" s="233"/>
      <c r="B230" s="234"/>
      <c r="C230" s="233"/>
      <c r="D230" s="233"/>
      <c r="E230" s="233"/>
      <c r="F230" s="235"/>
      <c r="G230" s="236"/>
      <c r="H230" s="237"/>
      <c r="I230" s="238"/>
      <c r="J230" s="239"/>
      <c r="K230" s="50"/>
      <c r="M230" s="50"/>
    </row>
    <row r="231" spans="1:13" s="264" customFormat="1" ht="12.75">
      <c r="A231" s="258"/>
      <c r="B231" s="257">
        <v>1035755</v>
      </c>
      <c r="C231" s="258" t="s">
        <v>773</v>
      </c>
      <c r="D231" s="256" t="s">
        <v>778</v>
      </c>
      <c r="E231" s="256"/>
      <c r="F231" s="259"/>
      <c r="G231" s="260"/>
      <c r="H231" s="257">
        <v>20117650</v>
      </c>
      <c r="I231" s="261">
        <v>2203.7340425531916</v>
      </c>
      <c r="J231" s="262"/>
      <c r="K231" s="262">
        <v>470</v>
      </c>
      <c r="L231" s="262"/>
      <c r="M231" s="263">
        <v>470</v>
      </c>
    </row>
    <row r="232" spans="1:13" s="264" customFormat="1" ht="12.75">
      <c r="A232" s="258"/>
      <c r="B232" s="265">
        <v>1812055</v>
      </c>
      <c r="C232" s="258" t="s">
        <v>773</v>
      </c>
      <c r="D232" s="256" t="s">
        <v>779</v>
      </c>
      <c r="E232" s="256"/>
      <c r="F232" s="259"/>
      <c r="G232" s="260"/>
      <c r="H232" s="257">
        <v>18305595</v>
      </c>
      <c r="I232" s="261">
        <v>3896.8924731182797</v>
      </c>
      <c r="J232" s="262"/>
      <c r="K232" s="2">
        <v>465</v>
      </c>
      <c r="L232"/>
      <c r="M232" s="2">
        <v>465</v>
      </c>
    </row>
    <row r="233" spans="1:13" s="264" customFormat="1" ht="12.75">
      <c r="A233" s="258"/>
      <c r="B233" s="265">
        <v>2353251</v>
      </c>
      <c r="C233" s="258" t="s">
        <v>773</v>
      </c>
      <c r="D233" s="256" t="s">
        <v>780</v>
      </c>
      <c r="E233" s="256"/>
      <c r="F233" s="259"/>
      <c r="G233" s="260"/>
      <c r="H233" s="257">
        <v>15952344</v>
      </c>
      <c r="I233" s="261">
        <v>5115.76304347826</v>
      </c>
      <c r="J233" s="262"/>
      <c r="K233" s="2">
        <v>460</v>
      </c>
      <c r="L233"/>
      <c r="M233" s="2">
        <v>460</v>
      </c>
    </row>
    <row r="234" spans="1:13" s="264" customFormat="1" ht="12.75">
      <c r="A234" s="258"/>
      <c r="B234" s="265">
        <v>-22609454</v>
      </c>
      <c r="C234" s="258" t="s">
        <v>773</v>
      </c>
      <c r="D234" s="256" t="s">
        <v>781</v>
      </c>
      <c r="E234" s="256"/>
      <c r="F234" s="259"/>
      <c r="G234" s="260"/>
      <c r="H234" s="257">
        <v>38561798</v>
      </c>
      <c r="I234" s="261">
        <v>-50243.23111111111</v>
      </c>
      <c r="J234" s="262"/>
      <c r="K234" s="50">
        <v>450</v>
      </c>
      <c r="L234"/>
      <c r="M234" s="50">
        <v>450</v>
      </c>
    </row>
    <row r="235" spans="1:13" s="264" customFormat="1" ht="12.75">
      <c r="A235" s="258"/>
      <c r="B235" s="265">
        <v>3252395</v>
      </c>
      <c r="C235" s="258" t="s">
        <v>773</v>
      </c>
      <c r="D235" s="256" t="s">
        <v>782</v>
      </c>
      <c r="E235" s="256"/>
      <c r="F235" s="259"/>
      <c r="G235" s="260"/>
      <c r="H235" s="257">
        <v>35309403</v>
      </c>
      <c r="I235" s="261">
        <v>7227.544444444445</v>
      </c>
      <c r="J235" s="262"/>
      <c r="K235" s="50">
        <v>450</v>
      </c>
      <c r="L235"/>
      <c r="M235" s="50">
        <v>450</v>
      </c>
    </row>
    <row r="236" spans="1:256" s="264" customFormat="1" ht="12.75">
      <c r="A236" s="258"/>
      <c r="B236" s="265">
        <v>3007365</v>
      </c>
      <c r="C236" s="258" t="s">
        <v>773</v>
      </c>
      <c r="D236" s="256" t="s">
        <v>783</v>
      </c>
      <c r="E236" s="256"/>
      <c r="F236" s="259"/>
      <c r="G236" s="260"/>
      <c r="H236" s="257">
        <v>32302038</v>
      </c>
      <c r="I236" s="261">
        <v>6758.123595505618</v>
      </c>
      <c r="J236" s="262"/>
      <c r="K236" s="50">
        <v>445</v>
      </c>
      <c r="L236"/>
      <c r="M236" s="50">
        <v>445</v>
      </c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249"/>
      <c r="BL236" s="249"/>
      <c r="BM236" s="249"/>
      <c r="BN236" s="249"/>
      <c r="BO236" s="249"/>
      <c r="BP236" s="249"/>
      <c r="BQ236" s="249"/>
      <c r="BR236" s="249"/>
      <c r="BS236" s="249"/>
      <c r="BT236" s="249"/>
      <c r="BU236" s="249"/>
      <c r="BV236" s="249"/>
      <c r="BW236" s="249"/>
      <c r="BX236" s="249"/>
      <c r="BY236" s="249"/>
      <c r="BZ236" s="249"/>
      <c r="CA236" s="249"/>
      <c r="CB236" s="249"/>
      <c r="CC236" s="249"/>
      <c r="CD236" s="249"/>
      <c r="CE236" s="249"/>
      <c r="CF236" s="249"/>
      <c r="CG236" s="249"/>
      <c r="CH236" s="249"/>
      <c r="CI236" s="249"/>
      <c r="CJ236" s="249"/>
      <c r="CK236" s="249"/>
      <c r="CL236" s="249"/>
      <c r="CM236" s="249"/>
      <c r="CN236" s="249"/>
      <c r="CO236" s="249"/>
      <c r="CP236" s="249"/>
      <c r="CQ236" s="249"/>
      <c r="CR236" s="249"/>
      <c r="CS236" s="249"/>
      <c r="CT236" s="249"/>
      <c r="CU236" s="249"/>
      <c r="CV236" s="249"/>
      <c r="CW236" s="249"/>
      <c r="CX236" s="249"/>
      <c r="CY236" s="249"/>
      <c r="CZ236" s="249"/>
      <c r="DA236" s="249"/>
      <c r="DB236" s="249"/>
      <c r="DC236" s="249"/>
      <c r="DD236" s="249"/>
      <c r="DE236" s="249"/>
      <c r="DF236" s="249"/>
      <c r="DG236" s="249"/>
      <c r="DH236" s="249"/>
      <c r="DI236" s="249"/>
      <c r="DJ236" s="249"/>
      <c r="DK236" s="249"/>
      <c r="DL236" s="249"/>
      <c r="DM236" s="249"/>
      <c r="DN236" s="249"/>
      <c r="DO236" s="249"/>
      <c r="DP236" s="249"/>
      <c r="DQ236" s="249"/>
      <c r="DR236" s="249"/>
      <c r="DS236" s="249"/>
      <c r="DT236" s="249"/>
      <c r="DU236" s="249"/>
      <c r="DV236" s="249"/>
      <c r="DW236" s="249"/>
      <c r="DX236" s="249"/>
      <c r="DY236" s="249"/>
      <c r="DZ236" s="249"/>
      <c r="EA236" s="249"/>
      <c r="EB236" s="249"/>
      <c r="EC236" s="249"/>
      <c r="ED236" s="249"/>
      <c r="EE236" s="249"/>
      <c r="EF236" s="249"/>
      <c r="EG236" s="249"/>
      <c r="EH236" s="249"/>
      <c r="EI236" s="249"/>
      <c r="EJ236" s="249"/>
      <c r="EK236" s="249"/>
      <c r="EL236" s="249"/>
      <c r="EM236" s="249"/>
      <c r="EN236" s="249"/>
      <c r="EO236" s="249"/>
      <c r="EP236" s="249"/>
      <c r="EQ236" s="249"/>
      <c r="ER236" s="249"/>
      <c r="ES236" s="249"/>
      <c r="ET236" s="249"/>
      <c r="EU236" s="249"/>
      <c r="EV236" s="249"/>
      <c r="EW236" s="249"/>
      <c r="EX236" s="249"/>
      <c r="EY236" s="249"/>
      <c r="EZ236" s="249"/>
      <c r="FA236" s="249"/>
      <c r="FB236" s="249"/>
      <c r="FC236" s="249"/>
      <c r="FD236" s="249"/>
      <c r="FE236" s="249"/>
      <c r="FF236" s="249"/>
      <c r="FG236" s="249"/>
      <c r="FH236" s="249"/>
      <c r="FI236" s="249"/>
      <c r="FJ236" s="249"/>
      <c r="FK236" s="249"/>
      <c r="FL236" s="249"/>
      <c r="FM236" s="249"/>
      <c r="FN236" s="249"/>
      <c r="FO236" s="249"/>
      <c r="FP236" s="249"/>
      <c r="FQ236" s="249"/>
      <c r="FR236" s="249"/>
      <c r="FS236" s="249"/>
      <c r="FT236" s="249"/>
      <c r="FU236" s="249"/>
      <c r="FV236" s="249"/>
      <c r="FW236" s="249"/>
      <c r="FX236" s="249"/>
      <c r="FY236" s="249"/>
      <c r="FZ236" s="249"/>
      <c r="GA236" s="249"/>
      <c r="GB236" s="249"/>
      <c r="GC236" s="249"/>
      <c r="GD236" s="249"/>
      <c r="GE236" s="249"/>
      <c r="GF236" s="249"/>
      <c r="GG236" s="249"/>
      <c r="GH236" s="249"/>
      <c r="GI236" s="249"/>
      <c r="GJ236" s="249"/>
      <c r="GK236" s="249"/>
      <c r="GL236" s="249"/>
      <c r="GM236" s="249"/>
      <c r="GN236" s="249"/>
      <c r="GO236" s="249"/>
      <c r="GP236" s="249"/>
      <c r="GQ236" s="249"/>
      <c r="GR236" s="249"/>
      <c r="GS236" s="249"/>
      <c r="GT236" s="249"/>
      <c r="GU236" s="249"/>
      <c r="GV236" s="249"/>
      <c r="GW236" s="249"/>
      <c r="GX236" s="249"/>
      <c r="GY236" s="249"/>
      <c r="GZ236" s="249"/>
      <c r="HA236" s="249"/>
      <c r="HB236" s="249"/>
      <c r="HC236" s="249"/>
      <c r="HD236" s="249"/>
      <c r="HE236" s="249"/>
      <c r="HF236" s="249"/>
      <c r="HG236" s="249"/>
      <c r="HH236" s="249"/>
      <c r="HI236" s="249"/>
      <c r="HJ236" s="249"/>
      <c r="HK236" s="249"/>
      <c r="HL236" s="249"/>
      <c r="HM236" s="249"/>
      <c r="HN236" s="249"/>
      <c r="HO236" s="249"/>
      <c r="HP236" s="249"/>
      <c r="HQ236" s="249"/>
      <c r="HR236" s="249"/>
      <c r="HS236" s="249"/>
      <c r="HT236" s="249"/>
      <c r="HU236" s="249"/>
      <c r="HV236" s="249"/>
      <c r="HW236" s="249"/>
      <c r="HX236" s="249"/>
      <c r="HY236" s="249"/>
      <c r="HZ236" s="249"/>
      <c r="IA236" s="249"/>
      <c r="IB236" s="249"/>
      <c r="IC236" s="249"/>
      <c r="ID236" s="249"/>
      <c r="IE236" s="249"/>
      <c r="IF236" s="249"/>
      <c r="IG236" s="249"/>
      <c r="IH236" s="249"/>
      <c r="II236" s="249"/>
      <c r="IJ236" s="249"/>
      <c r="IK236" s="249"/>
      <c r="IL236" s="249"/>
      <c r="IM236" s="249"/>
      <c r="IN236" s="249"/>
      <c r="IO236" s="249"/>
      <c r="IP236" s="249"/>
      <c r="IQ236" s="249"/>
      <c r="IR236" s="249"/>
      <c r="IS236" s="249"/>
      <c r="IT236" s="249"/>
      <c r="IU236" s="249"/>
      <c r="IV236" s="249"/>
    </row>
    <row r="237" spans="1:256" s="264" customFormat="1" ht="12.75">
      <c r="A237" s="258"/>
      <c r="B237" s="265">
        <v>2874395</v>
      </c>
      <c r="C237" s="258" t="s">
        <v>773</v>
      </c>
      <c r="D237" s="256" t="s">
        <v>784</v>
      </c>
      <c r="E237" s="256"/>
      <c r="F237" s="259"/>
      <c r="G237" s="260"/>
      <c r="H237" s="257">
        <v>29427643</v>
      </c>
      <c r="I237" s="261">
        <v>6532.715909090909</v>
      </c>
      <c r="J237" s="262"/>
      <c r="K237" s="50">
        <v>440</v>
      </c>
      <c r="L237"/>
      <c r="M237" s="50">
        <v>440</v>
      </c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49"/>
      <c r="AY237" s="249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249"/>
      <c r="BL237" s="249"/>
      <c r="BM237" s="249"/>
      <c r="BN237" s="249"/>
      <c r="BO237" s="249"/>
      <c r="BP237" s="249"/>
      <c r="BQ237" s="249"/>
      <c r="BR237" s="249"/>
      <c r="BS237" s="249"/>
      <c r="BT237" s="249"/>
      <c r="BU237" s="249"/>
      <c r="BV237" s="249"/>
      <c r="BW237" s="249"/>
      <c r="BX237" s="249"/>
      <c r="BY237" s="249"/>
      <c r="BZ237" s="249"/>
      <c r="CA237" s="249"/>
      <c r="CB237" s="249"/>
      <c r="CC237" s="249"/>
      <c r="CD237" s="249"/>
      <c r="CE237" s="249"/>
      <c r="CF237" s="249"/>
      <c r="CG237" s="249"/>
      <c r="CH237" s="249"/>
      <c r="CI237" s="249"/>
      <c r="CJ237" s="249"/>
      <c r="CK237" s="249"/>
      <c r="CL237" s="249"/>
      <c r="CM237" s="249"/>
      <c r="CN237" s="249"/>
      <c r="CO237" s="249"/>
      <c r="CP237" s="249"/>
      <c r="CQ237" s="249"/>
      <c r="CR237" s="249"/>
      <c r="CS237" s="249"/>
      <c r="CT237" s="249"/>
      <c r="CU237" s="249"/>
      <c r="CV237" s="249"/>
      <c r="CW237" s="249"/>
      <c r="CX237" s="249"/>
      <c r="CY237" s="249"/>
      <c r="CZ237" s="249"/>
      <c r="DA237" s="249"/>
      <c r="DB237" s="249"/>
      <c r="DC237" s="249"/>
      <c r="DD237" s="249"/>
      <c r="DE237" s="249"/>
      <c r="DF237" s="249"/>
      <c r="DG237" s="249"/>
      <c r="DH237" s="249"/>
      <c r="DI237" s="249"/>
      <c r="DJ237" s="249"/>
      <c r="DK237" s="249"/>
      <c r="DL237" s="249"/>
      <c r="DM237" s="249"/>
      <c r="DN237" s="249"/>
      <c r="DO237" s="249"/>
      <c r="DP237" s="249"/>
      <c r="DQ237" s="249"/>
      <c r="DR237" s="249"/>
      <c r="DS237" s="249"/>
      <c r="DT237" s="249"/>
      <c r="DU237" s="249"/>
      <c r="DV237" s="249"/>
      <c r="DW237" s="249"/>
      <c r="DX237" s="249"/>
      <c r="DY237" s="249"/>
      <c r="DZ237" s="249"/>
      <c r="EA237" s="249"/>
      <c r="EB237" s="249"/>
      <c r="EC237" s="249"/>
      <c r="ED237" s="249"/>
      <c r="EE237" s="249"/>
      <c r="EF237" s="249"/>
      <c r="EG237" s="249"/>
      <c r="EH237" s="249"/>
      <c r="EI237" s="249"/>
      <c r="EJ237" s="249"/>
      <c r="EK237" s="249"/>
      <c r="EL237" s="249"/>
      <c r="EM237" s="249"/>
      <c r="EN237" s="249"/>
      <c r="EO237" s="249"/>
      <c r="EP237" s="249"/>
      <c r="EQ237" s="249"/>
      <c r="ER237" s="249"/>
      <c r="ES237" s="249"/>
      <c r="ET237" s="249"/>
      <c r="EU237" s="249"/>
      <c r="EV237" s="249"/>
      <c r="EW237" s="249"/>
      <c r="EX237" s="249"/>
      <c r="EY237" s="249"/>
      <c r="EZ237" s="249"/>
      <c r="FA237" s="249"/>
      <c r="FB237" s="249"/>
      <c r="FC237" s="249"/>
      <c r="FD237" s="249"/>
      <c r="FE237" s="249"/>
      <c r="FF237" s="249"/>
      <c r="FG237" s="249"/>
      <c r="FH237" s="249"/>
      <c r="FI237" s="249"/>
      <c r="FJ237" s="249"/>
      <c r="FK237" s="249"/>
      <c r="FL237" s="249"/>
      <c r="FM237" s="249"/>
      <c r="FN237" s="249"/>
      <c r="FO237" s="249"/>
      <c r="FP237" s="249"/>
      <c r="FQ237" s="249"/>
      <c r="FR237" s="249"/>
      <c r="FS237" s="249"/>
      <c r="FT237" s="249"/>
      <c r="FU237" s="249"/>
      <c r="FV237" s="249"/>
      <c r="FW237" s="249"/>
      <c r="FX237" s="249"/>
      <c r="FY237" s="249"/>
      <c r="FZ237" s="249"/>
      <c r="GA237" s="249"/>
      <c r="GB237" s="249"/>
      <c r="GC237" s="249"/>
      <c r="GD237" s="249"/>
      <c r="GE237" s="249"/>
      <c r="GF237" s="249"/>
      <c r="GG237" s="249"/>
      <c r="GH237" s="249"/>
      <c r="GI237" s="249"/>
      <c r="GJ237" s="249"/>
      <c r="GK237" s="249"/>
      <c r="GL237" s="249"/>
      <c r="GM237" s="249"/>
      <c r="GN237" s="249"/>
      <c r="GO237" s="249"/>
      <c r="GP237" s="249"/>
      <c r="GQ237" s="249"/>
      <c r="GR237" s="249"/>
      <c r="GS237" s="249"/>
      <c r="GT237" s="249"/>
      <c r="GU237" s="249"/>
      <c r="GV237" s="249"/>
      <c r="GW237" s="249"/>
      <c r="GX237" s="249"/>
      <c r="GY237" s="249"/>
      <c r="GZ237" s="249"/>
      <c r="HA237" s="249"/>
      <c r="HB237" s="249"/>
      <c r="HC237" s="249"/>
      <c r="HD237" s="249"/>
      <c r="HE237" s="249"/>
      <c r="HF237" s="249"/>
      <c r="HG237" s="249"/>
      <c r="HH237" s="249"/>
      <c r="HI237" s="249"/>
      <c r="HJ237" s="249"/>
      <c r="HK237" s="249"/>
      <c r="HL237" s="249"/>
      <c r="HM237" s="249"/>
      <c r="HN237" s="249"/>
      <c r="HO237" s="249"/>
      <c r="HP237" s="249"/>
      <c r="HQ237" s="249"/>
      <c r="HR237" s="249"/>
      <c r="HS237" s="249"/>
      <c r="HT237" s="249"/>
      <c r="HU237" s="249"/>
      <c r="HV237" s="249"/>
      <c r="HW237" s="249"/>
      <c r="HX237" s="249"/>
      <c r="HY237" s="249"/>
      <c r="HZ237" s="249"/>
      <c r="IA237" s="249"/>
      <c r="IB237" s="249"/>
      <c r="IC237" s="249"/>
      <c r="ID237" s="249"/>
      <c r="IE237" s="249"/>
      <c r="IF237" s="249"/>
      <c r="IG237" s="249"/>
      <c r="IH237" s="249"/>
      <c r="II237" s="249"/>
      <c r="IJ237" s="249"/>
      <c r="IK237" s="249"/>
      <c r="IL237" s="249"/>
      <c r="IM237" s="249"/>
      <c r="IN237" s="249"/>
      <c r="IO237" s="249"/>
      <c r="IP237" s="249"/>
      <c r="IQ237" s="249"/>
      <c r="IR237" s="249"/>
      <c r="IS237" s="249"/>
      <c r="IT237" s="249"/>
      <c r="IU237" s="249"/>
      <c r="IV237" s="249"/>
    </row>
    <row r="238" spans="1:256" s="264" customFormat="1" ht="12.75">
      <c r="A238" s="258"/>
      <c r="B238" s="265">
        <v>2566520</v>
      </c>
      <c r="C238" s="258" t="s">
        <v>773</v>
      </c>
      <c r="D238" s="256" t="s">
        <v>785</v>
      </c>
      <c r="E238" s="256"/>
      <c r="F238" s="259"/>
      <c r="G238" s="260"/>
      <c r="H238" s="257">
        <v>26861123</v>
      </c>
      <c r="I238" s="261">
        <v>5703.377777777778</v>
      </c>
      <c r="J238" s="262"/>
      <c r="K238" s="50">
        <v>450</v>
      </c>
      <c r="L238" s="25"/>
      <c r="M238" s="50">
        <v>450</v>
      </c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49"/>
      <c r="AJ238" s="249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49"/>
      <c r="AW238" s="249"/>
      <c r="AX238" s="249"/>
      <c r="AY238" s="249"/>
      <c r="AZ238" s="249"/>
      <c r="BA238" s="249"/>
      <c r="BB238" s="249"/>
      <c r="BC238" s="249"/>
      <c r="BD238" s="249"/>
      <c r="BE238" s="249"/>
      <c r="BF238" s="249"/>
      <c r="BG238" s="249"/>
      <c r="BH238" s="249"/>
      <c r="BI238" s="249"/>
      <c r="BJ238" s="249"/>
      <c r="BK238" s="249"/>
      <c r="BL238" s="249"/>
      <c r="BM238" s="249"/>
      <c r="BN238" s="249"/>
      <c r="BO238" s="249"/>
      <c r="BP238" s="249"/>
      <c r="BQ238" s="249"/>
      <c r="BR238" s="249"/>
      <c r="BS238" s="249"/>
      <c r="BT238" s="249"/>
      <c r="BU238" s="249"/>
      <c r="BV238" s="249"/>
      <c r="BW238" s="249"/>
      <c r="BX238" s="249"/>
      <c r="BY238" s="249"/>
      <c r="BZ238" s="249"/>
      <c r="CA238" s="249"/>
      <c r="CB238" s="249"/>
      <c r="CC238" s="249"/>
      <c r="CD238" s="249"/>
      <c r="CE238" s="249"/>
      <c r="CF238" s="249"/>
      <c r="CG238" s="249"/>
      <c r="CH238" s="249"/>
      <c r="CI238" s="249"/>
      <c r="CJ238" s="249"/>
      <c r="CK238" s="249"/>
      <c r="CL238" s="249"/>
      <c r="CM238" s="249"/>
      <c r="CN238" s="249"/>
      <c r="CO238" s="249"/>
      <c r="CP238" s="249"/>
      <c r="CQ238" s="249"/>
      <c r="CR238" s="249"/>
      <c r="CS238" s="249"/>
      <c r="CT238" s="249"/>
      <c r="CU238" s="249"/>
      <c r="CV238" s="249"/>
      <c r="CW238" s="249"/>
      <c r="CX238" s="249"/>
      <c r="CY238" s="249"/>
      <c r="CZ238" s="249"/>
      <c r="DA238" s="249"/>
      <c r="DB238" s="249"/>
      <c r="DC238" s="249"/>
      <c r="DD238" s="249"/>
      <c r="DE238" s="249"/>
      <c r="DF238" s="249"/>
      <c r="DG238" s="249"/>
      <c r="DH238" s="249"/>
      <c r="DI238" s="249"/>
      <c r="DJ238" s="249"/>
      <c r="DK238" s="249"/>
      <c r="DL238" s="249"/>
      <c r="DM238" s="249"/>
      <c r="DN238" s="249"/>
      <c r="DO238" s="249"/>
      <c r="DP238" s="249"/>
      <c r="DQ238" s="249"/>
      <c r="DR238" s="249"/>
      <c r="DS238" s="249"/>
      <c r="DT238" s="249"/>
      <c r="DU238" s="249"/>
      <c r="DV238" s="249"/>
      <c r="DW238" s="249"/>
      <c r="DX238" s="249"/>
      <c r="DY238" s="249"/>
      <c r="DZ238" s="249"/>
      <c r="EA238" s="249"/>
      <c r="EB238" s="249"/>
      <c r="EC238" s="249"/>
      <c r="ED238" s="249"/>
      <c r="EE238" s="249"/>
      <c r="EF238" s="249"/>
      <c r="EG238" s="249"/>
      <c r="EH238" s="249"/>
      <c r="EI238" s="249"/>
      <c r="EJ238" s="249"/>
      <c r="EK238" s="249"/>
      <c r="EL238" s="249"/>
      <c r="EM238" s="249"/>
      <c r="EN238" s="249"/>
      <c r="EO238" s="249"/>
      <c r="EP238" s="249"/>
      <c r="EQ238" s="249"/>
      <c r="ER238" s="249"/>
      <c r="ES238" s="249"/>
      <c r="ET238" s="249"/>
      <c r="EU238" s="249"/>
      <c r="EV238" s="249"/>
      <c r="EW238" s="249"/>
      <c r="EX238" s="249"/>
      <c r="EY238" s="249"/>
      <c r="EZ238" s="249"/>
      <c r="FA238" s="249"/>
      <c r="FB238" s="249"/>
      <c r="FC238" s="249"/>
      <c r="FD238" s="249"/>
      <c r="FE238" s="249"/>
      <c r="FF238" s="249"/>
      <c r="FG238" s="249"/>
      <c r="FH238" s="249"/>
      <c r="FI238" s="249"/>
      <c r="FJ238" s="249"/>
      <c r="FK238" s="249"/>
      <c r="FL238" s="249"/>
      <c r="FM238" s="249"/>
      <c r="FN238" s="249"/>
      <c r="FO238" s="249"/>
      <c r="FP238" s="249"/>
      <c r="FQ238" s="249"/>
      <c r="FR238" s="249"/>
      <c r="FS238" s="249"/>
      <c r="FT238" s="249"/>
      <c r="FU238" s="249"/>
      <c r="FV238" s="249"/>
      <c r="FW238" s="249"/>
      <c r="FX238" s="249"/>
      <c r="FY238" s="249"/>
      <c r="FZ238" s="249"/>
      <c r="GA238" s="249"/>
      <c r="GB238" s="249"/>
      <c r="GC238" s="249"/>
      <c r="GD238" s="249"/>
      <c r="GE238" s="249"/>
      <c r="GF238" s="249"/>
      <c r="GG238" s="249"/>
      <c r="GH238" s="249"/>
      <c r="GI238" s="249"/>
      <c r="GJ238" s="249"/>
      <c r="GK238" s="249"/>
      <c r="GL238" s="249"/>
      <c r="GM238" s="249"/>
      <c r="GN238" s="249"/>
      <c r="GO238" s="249"/>
      <c r="GP238" s="249"/>
      <c r="GQ238" s="249"/>
      <c r="GR238" s="249"/>
      <c r="GS238" s="249"/>
      <c r="GT238" s="249"/>
      <c r="GU238" s="249"/>
      <c r="GV238" s="249"/>
      <c r="GW238" s="249"/>
      <c r="GX238" s="249"/>
      <c r="GY238" s="249"/>
      <c r="GZ238" s="249"/>
      <c r="HA238" s="249"/>
      <c r="HB238" s="249"/>
      <c r="HC238" s="249"/>
      <c r="HD238" s="249"/>
      <c r="HE238" s="249"/>
      <c r="HF238" s="249"/>
      <c r="HG238" s="249"/>
      <c r="HH238" s="249"/>
      <c r="HI238" s="249"/>
      <c r="HJ238" s="249"/>
      <c r="HK238" s="249"/>
      <c r="HL238" s="249"/>
      <c r="HM238" s="249"/>
      <c r="HN238" s="249"/>
      <c r="HO238" s="249"/>
      <c r="HP238" s="249"/>
      <c r="HQ238" s="249"/>
      <c r="HR238" s="249"/>
      <c r="HS238" s="249"/>
      <c r="HT238" s="249"/>
      <c r="HU238" s="249"/>
      <c r="HV238" s="249"/>
      <c r="HW238" s="249"/>
      <c r="HX238" s="249"/>
      <c r="HY238" s="249"/>
      <c r="HZ238" s="249"/>
      <c r="IA238" s="249"/>
      <c r="IB238" s="249"/>
      <c r="IC238" s="249"/>
      <c r="ID238" s="249"/>
      <c r="IE238" s="249"/>
      <c r="IF238" s="249"/>
      <c r="IG238" s="249"/>
      <c r="IH238" s="249"/>
      <c r="II238" s="249"/>
      <c r="IJ238" s="249"/>
      <c r="IK238" s="249"/>
      <c r="IL238" s="249"/>
      <c r="IM238" s="249"/>
      <c r="IN238" s="249"/>
      <c r="IO238" s="249"/>
      <c r="IP238" s="249"/>
      <c r="IQ238" s="249"/>
      <c r="IR238" s="249"/>
      <c r="IS238" s="249"/>
      <c r="IT238" s="249"/>
      <c r="IU238" s="249"/>
      <c r="IV238" s="249"/>
    </row>
    <row r="239" spans="1:256" s="264" customFormat="1" ht="12.75">
      <c r="A239" s="258"/>
      <c r="B239" s="265">
        <v>1962215</v>
      </c>
      <c r="C239" s="258" t="s">
        <v>773</v>
      </c>
      <c r="D239" s="256" t="s">
        <v>792</v>
      </c>
      <c r="E239" s="256"/>
      <c r="F239" s="259"/>
      <c r="G239" s="260"/>
      <c r="H239" s="257">
        <v>24898908</v>
      </c>
      <c r="I239" s="261">
        <v>4265.684782608696</v>
      </c>
      <c r="J239" s="262"/>
      <c r="K239" s="222">
        <v>460</v>
      </c>
      <c r="L239" s="223"/>
      <c r="M239" s="222">
        <v>460</v>
      </c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49"/>
      <c r="AY239" s="249"/>
      <c r="AZ239" s="249"/>
      <c r="BA239" s="249"/>
      <c r="BB239" s="249"/>
      <c r="BC239" s="249"/>
      <c r="BD239" s="249"/>
      <c r="BE239" s="249"/>
      <c r="BF239" s="249"/>
      <c r="BG239" s="249"/>
      <c r="BH239" s="249"/>
      <c r="BI239" s="249"/>
      <c r="BJ239" s="249"/>
      <c r="BK239" s="249"/>
      <c r="BL239" s="249"/>
      <c r="BM239" s="249"/>
      <c r="BN239" s="249"/>
      <c r="BO239" s="249"/>
      <c r="BP239" s="249"/>
      <c r="BQ239" s="249"/>
      <c r="BR239" s="249"/>
      <c r="BS239" s="249"/>
      <c r="BT239" s="249"/>
      <c r="BU239" s="249"/>
      <c r="BV239" s="249"/>
      <c r="BW239" s="249"/>
      <c r="BX239" s="249"/>
      <c r="BY239" s="249"/>
      <c r="BZ239" s="249"/>
      <c r="CA239" s="249"/>
      <c r="CB239" s="249"/>
      <c r="CC239" s="249"/>
      <c r="CD239" s="249"/>
      <c r="CE239" s="249"/>
      <c r="CF239" s="249"/>
      <c r="CG239" s="249"/>
      <c r="CH239" s="249"/>
      <c r="CI239" s="249"/>
      <c r="CJ239" s="249"/>
      <c r="CK239" s="249"/>
      <c r="CL239" s="249"/>
      <c r="CM239" s="249"/>
      <c r="CN239" s="249"/>
      <c r="CO239" s="249"/>
      <c r="CP239" s="249"/>
      <c r="CQ239" s="249"/>
      <c r="CR239" s="249"/>
      <c r="CS239" s="249"/>
      <c r="CT239" s="249"/>
      <c r="CU239" s="249"/>
      <c r="CV239" s="249"/>
      <c r="CW239" s="249"/>
      <c r="CX239" s="249"/>
      <c r="CY239" s="249"/>
      <c r="CZ239" s="249"/>
      <c r="DA239" s="249"/>
      <c r="DB239" s="249"/>
      <c r="DC239" s="249"/>
      <c r="DD239" s="249"/>
      <c r="DE239" s="249"/>
      <c r="DF239" s="249"/>
      <c r="DG239" s="249"/>
      <c r="DH239" s="249"/>
      <c r="DI239" s="249"/>
      <c r="DJ239" s="249"/>
      <c r="DK239" s="249"/>
      <c r="DL239" s="249"/>
      <c r="DM239" s="249"/>
      <c r="DN239" s="249"/>
      <c r="DO239" s="249"/>
      <c r="DP239" s="249"/>
      <c r="DQ239" s="249"/>
      <c r="DR239" s="249"/>
      <c r="DS239" s="249"/>
      <c r="DT239" s="249"/>
      <c r="DU239" s="249"/>
      <c r="DV239" s="249"/>
      <c r="DW239" s="249"/>
      <c r="DX239" s="249"/>
      <c r="DY239" s="249"/>
      <c r="DZ239" s="249"/>
      <c r="EA239" s="249"/>
      <c r="EB239" s="249"/>
      <c r="EC239" s="249"/>
      <c r="ED239" s="249"/>
      <c r="EE239" s="249"/>
      <c r="EF239" s="249"/>
      <c r="EG239" s="249"/>
      <c r="EH239" s="249"/>
      <c r="EI239" s="249"/>
      <c r="EJ239" s="249"/>
      <c r="EK239" s="249"/>
      <c r="EL239" s="249"/>
      <c r="EM239" s="249"/>
      <c r="EN239" s="249"/>
      <c r="EO239" s="249"/>
      <c r="EP239" s="249"/>
      <c r="EQ239" s="249"/>
      <c r="ER239" s="249"/>
      <c r="ES239" s="249"/>
      <c r="ET239" s="249"/>
      <c r="EU239" s="249"/>
      <c r="EV239" s="249"/>
      <c r="EW239" s="249"/>
      <c r="EX239" s="249"/>
      <c r="EY239" s="249"/>
      <c r="EZ239" s="249"/>
      <c r="FA239" s="249"/>
      <c r="FB239" s="249"/>
      <c r="FC239" s="249"/>
      <c r="FD239" s="249"/>
      <c r="FE239" s="249"/>
      <c r="FF239" s="249"/>
      <c r="FG239" s="249"/>
      <c r="FH239" s="249"/>
      <c r="FI239" s="249"/>
      <c r="FJ239" s="249"/>
      <c r="FK239" s="249"/>
      <c r="FL239" s="249"/>
      <c r="FM239" s="249"/>
      <c r="FN239" s="249"/>
      <c r="FO239" s="249"/>
      <c r="FP239" s="249"/>
      <c r="FQ239" s="249"/>
      <c r="FR239" s="249"/>
      <c r="FS239" s="249"/>
      <c r="FT239" s="249"/>
      <c r="FU239" s="249"/>
      <c r="FV239" s="249"/>
      <c r="FW239" s="249"/>
      <c r="FX239" s="249"/>
      <c r="FY239" s="249"/>
      <c r="FZ239" s="249"/>
      <c r="GA239" s="249"/>
      <c r="GB239" s="249"/>
      <c r="GC239" s="249"/>
      <c r="GD239" s="249"/>
      <c r="GE239" s="249"/>
      <c r="GF239" s="249"/>
      <c r="GG239" s="249"/>
      <c r="GH239" s="249"/>
      <c r="GI239" s="249"/>
      <c r="GJ239" s="249"/>
      <c r="GK239" s="249"/>
      <c r="GL239" s="249"/>
      <c r="GM239" s="249"/>
      <c r="GN239" s="249"/>
      <c r="GO239" s="249"/>
      <c r="GP239" s="249"/>
      <c r="GQ239" s="249"/>
      <c r="GR239" s="249"/>
      <c r="GS239" s="249"/>
      <c r="GT239" s="249"/>
      <c r="GU239" s="249"/>
      <c r="GV239" s="249"/>
      <c r="GW239" s="249"/>
      <c r="GX239" s="249"/>
      <c r="GY239" s="249"/>
      <c r="GZ239" s="249"/>
      <c r="HA239" s="249"/>
      <c r="HB239" s="249"/>
      <c r="HC239" s="249"/>
      <c r="HD239" s="249"/>
      <c r="HE239" s="249"/>
      <c r="HF239" s="249"/>
      <c r="HG239" s="249"/>
      <c r="HH239" s="249"/>
      <c r="HI239" s="249"/>
      <c r="HJ239" s="249"/>
      <c r="HK239" s="249"/>
      <c r="HL239" s="249"/>
      <c r="HM239" s="249"/>
      <c r="HN239" s="249"/>
      <c r="HO239" s="249"/>
      <c r="HP239" s="249"/>
      <c r="HQ239" s="249"/>
      <c r="HR239" s="249"/>
      <c r="HS239" s="249"/>
      <c r="HT239" s="249"/>
      <c r="HU239" s="249"/>
      <c r="HV239" s="249"/>
      <c r="HW239" s="249"/>
      <c r="HX239" s="249"/>
      <c r="HY239" s="249"/>
      <c r="HZ239" s="249"/>
      <c r="IA239" s="249"/>
      <c r="IB239" s="249"/>
      <c r="IC239" s="249"/>
      <c r="ID239" s="249"/>
      <c r="IE239" s="249"/>
      <c r="IF239" s="249"/>
      <c r="IG239" s="249"/>
      <c r="IH239" s="249"/>
      <c r="II239" s="249"/>
      <c r="IJ239" s="249"/>
      <c r="IK239" s="249"/>
      <c r="IL239" s="249"/>
      <c r="IM239" s="249"/>
      <c r="IN239" s="249"/>
      <c r="IO239" s="249"/>
      <c r="IP239" s="249"/>
      <c r="IQ239" s="249"/>
      <c r="IR239" s="249"/>
      <c r="IS239" s="249"/>
      <c r="IT239" s="249"/>
      <c r="IU239" s="249"/>
      <c r="IV239" s="249"/>
    </row>
    <row r="240" spans="1:256" s="264" customFormat="1" ht="12.75">
      <c r="A240" s="258"/>
      <c r="B240" s="265">
        <v>1285665</v>
      </c>
      <c r="C240" s="258" t="s">
        <v>773</v>
      </c>
      <c r="D240" s="256" t="s">
        <v>787</v>
      </c>
      <c r="E240" s="256"/>
      <c r="F240" s="259"/>
      <c r="G240" s="260"/>
      <c r="H240" s="257">
        <v>23613243</v>
      </c>
      <c r="I240" s="261">
        <v>2678.46875</v>
      </c>
      <c r="J240" s="262"/>
      <c r="K240" s="222">
        <v>480</v>
      </c>
      <c r="L240" s="223"/>
      <c r="M240" s="222">
        <v>480</v>
      </c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49"/>
      <c r="AY240" s="249"/>
      <c r="AZ240" s="249"/>
      <c r="BA240" s="249"/>
      <c r="BB240" s="249"/>
      <c r="BC240" s="249"/>
      <c r="BD240" s="249"/>
      <c r="BE240" s="249"/>
      <c r="BF240" s="249"/>
      <c r="BG240" s="249"/>
      <c r="BH240" s="249"/>
      <c r="BI240" s="249"/>
      <c r="BJ240" s="249"/>
      <c r="BK240" s="249"/>
      <c r="BL240" s="249"/>
      <c r="BM240" s="249"/>
      <c r="BN240" s="249"/>
      <c r="BO240" s="249"/>
      <c r="BP240" s="249"/>
      <c r="BQ240" s="249"/>
      <c r="BR240" s="249"/>
      <c r="BS240" s="249"/>
      <c r="BT240" s="249"/>
      <c r="BU240" s="249"/>
      <c r="BV240" s="249"/>
      <c r="BW240" s="249"/>
      <c r="BX240" s="249"/>
      <c r="BY240" s="249"/>
      <c r="BZ240" s="249"/>
      <c r="CA240" s="249"/>
      <c r="CB240" s="249"/>
      <c r="CC240" s="249"/>
      <c r="CD240" s="249"/>
      <c r="CE240" s="249"/>
      <c r="CF240" s="249"/>
      <c r="CG240" s="249"/>
      <c r="CH240" s="249"/>
      <c r="CI240" s="249"/>
      <c r="CJ240" s="249"/>
      <c r="CK240" s="249"/>
      <c r="CL240" s="249"/>
      <c r="CM240" s="249"/>
      <c r="CN240" s="249"/>
      <c r="CO240" s="249"/>
      <c r="CP240" s="249"/>
      <c r="CQ240" s="249"/>
      <c r="CR240" s="249"/>
      <c r="CS240" s="249"/>
      <c r="CT240" s="249"/>
      <c r="CU240" s="249"/>
      <c r="CV240" s="249"/>
      <c r="CW240" s="249"/>
      <c r="CX240" s="249"/>
      <c r="CY240" s="249"/>
      <c r="CZ240" s="249"/>
      <c r="DA240" s="249"/>
      <c r="DB240" s="249"/>
      <c r="DC240" s="249"/>
      <c r="DD240" s="249"/>
      <c r="DE240" s="249"/>
      <c r="DF240" s="249"/>
      <c r="DG240" s="249"/>
      <c r="DH240" s="249"/>
      <c r="DI240" s="249"/>
      <c r="DJ240" s="249"/>
      <c r="DK240" s="249"/>
      <c r="DL240" s="249"/>
      <c r="DM240" s="249"/>
      <c r="DN240" s="249"/>
      <c r="DO240" s="249"/>
      <c r="DP240" s="249"/>
      <c r="DQ240" s="249"/>
      <c r="DR240" s="249"/>
      <c r="DS240" s="249"/>
      <c r="DT240" s="249"/>
      <c r="DU240" s="249"/>
      <c r="DV240" s="249"/>
      <c r="DW240" s="249"/>
      <c r="DX240" s="249"/>
      <c r="DY240" s="249"/>
      <c r="DZ240" s="249"/>
      <c r="EA240" s="249"/>
      <c r="EB240" s="249"/>
      <c r="EC240" s="249"/>
      <c r="ED240" s="249"/>
      <c r="EE240" s="249"/>
      <c r="EF240" s="249"/>
      <c r="EG240" s="249"/>
      <c r="EH240" s="249"/>
      <c r="EI240" s="249"/>
      <c r="EJ240" s="249"/>
      <c r="EK240" s="249"/>
      <c r="EL240" s="249"/>
      <c r="EM240" s="249"/>
      <c r="EN240" s="249"/>
      <c r="EO240" s="249"/>
      <c r="EP240" s="249"/>
      <c r="EQ240" s="249"/>
      <c r="ER240" s="249"/>
      <c r="ES240" s="249"/>
      <c r="ET240" s="249"/>
      <c r="EU240" s="249"/>
      <c r="EV240" s="249"/>
      <c r="EW240" s="249"/>
      <c r="EX240" s="249"/>
      <c r="EY240" s="249"/>
      <c r="EZ240" s="249"/>
      <c r="FA240" s="249"/>
      <c r="FB240" s="249"/>
      <c r="FC240" s="249"/>
      <c r="FD240" s="249"/>
      <c r="FE240" s="249"/>
      <c r="FF240" s="249"/>
      <c r="FG240" s="249"/>
      <c r="FH240" s="249"/>
      <c r="FI240" s="249"/>
      <c r="FJ240" s="249"/>
      <c r="FK240" s="249"/>
      <c r="FL240" s="249"/>
      <c r="FM240" s="249"/>
      <c r="FN240" s="249"/>
      <c r="FO240" s="249"/>
      <c r="FP240" s="249"/>
      <c r="FQ240" s="249"/>
      <c r="FR240" s="249"/>
      <c r="FS240" s="249"/>
      <c r="FT240" s="249"/>
      <c r="FU240" s="249"/>
      <c r="FV240" s="249"/>
      <c r="FW240" s="249"/>
      <c r="FX240" s="249"/>
      <c r="FY240" s="249"/>
      <c r="FZ240" s="249"/>
      <c r="GA240" s="249"/>
      <c r="GB240" s="249"/>
      <c r="GC240" s="249"/>
      <c r="GD240" s="249"/>
      <c r="GE240" s="249"/>
      <c r="GF240" s="249"/>
      <c r="GG240" s="249"/>
      <c r="GH240" s="249"/>
      <c r="GI240" s="249"/>
      <c r="GJ240" s="249"/>
      <c r="GK240" s="249"/>
      <c r="GL240" s="249"/>
      <c r="GM240" s="249"/>
      <c r="GN240" s="249"/>
      <c r="GO240" s="249"/>
      <c r="GP240" s="249"/>
      <c r="GQ240" s="249"/>
      <c r="GR240" s="249"/>
      <c r="GS240" s="249"/>
      <c r="GT240" s="249"/>
      <c r="GU240" s="249"/>
      <c r="GV240" s="249"/>
      <c r="GW240" s="249"/>
      <c r="GX240" s="249"/>
      <c r="GY240" s="249"/>
      <c r="GZ240" s="249"/>
      <c r="HA240" s="249"/>
      <c r="HB240" s="249"/>
      <c r="HC240" s="249"/>
      <c r="HD240" s="249"/>
      <c r="HE240" s="249"/>
      <c r="HF240" s="249"/>
      <c r="HG240" s="249"/>
      <c r="HH240" s="249"/>
      <c r="HI240" s="249"/>
      <c r="HJ240" s="249"/>
      <c r="HK240" s="249"/>
      <c r="HL240" s="249"/>
      <c r="HM240" s="249"/>
      <c r="HN240" s="249"/>
      <c r="HO240" s="249"/>
      <c r="HP240" s="249"/>
      <c r="HQ240" s="249"/>
      <c r="HR240" s="249"/>
      <c r="HS240" s="249"/>
      <c r="HT240" s="249"/>
      <c r="HU240" s="249"/>
      <c r="HV240" s="249"/>
      <c r="HW240" s="249"/>
      <c r="HX240" s="249"/>
      <c r="HY240" s="249"/>
      <c r="HZ240" s="249"/>
      <c r="IA240" s="249"/>
      <c r="IB240" s="249"/>
      <c r="IC240" s="249"/>
      <c r="ID240" s="249"/>
      <c r="IE240" s="249"/>
      <c r="IF240" s="249"/>
      <c r="IG240" s="249"/>
      <c r="IH240" s="249"/>
      <c r="II240" s="249"/>
      <c r="IJ240" s="249"/>
      <c r="IK240" s="249"/>
      <c r="IL240" s="249"/>
      <c r="IM240" s="249"/>
      <c r="IN240" s="249"/>
      <c r="IO240" s="249"/>
      <c r="IP240" s="249"/>
      <c r="IQ240" s="249"/>
      <c r="IR240" s="249"/>
      <c r="IS240" s="249"/>
      <c r="IT240" s="249"/>
      <c r="IU240" s="249"/>
      <c r="IV240" s="249"/>
    </row>
    <row r="241" spans="1:256" s="262" customFormat="1" ht="12.75">
      <c r="A241" s="266"/>
      <c r="B241" s="267">
        <v>-2459838</v>
      </c>
      <c r="C241" s="266" t="s">
        <v>773</v>
      </c>
      <c r="D241" s="266" t="s">
        <v>793</v>
      </c>
      <c r="E241" s="266"/>
      <c r="F241" s="268"/>
      <c r="G241" s="269"/>
      <c r="H241" s="267">
        <v>23613243</v>
      </c>
      <c r="I241" s="270">
        <v>-5124.6625</v>
      </c>
      <c r="J241" s="264"/>
      <c r="K241" s="230">
        <v>480</v>
      </c>
      <c r="L241" s="230"/>
      <c r="M241" s="230">
        <v>480</v>
      </c>
      <c r="N241" s="247"/>
      <c r="O241" s="247"/>
      <c r="P241" s="247"/>
      <c r="Q241" s="247"/>
      <c r="R241" s="247"/>
      <c r="S241" s="247"/>
      <c r="T241" s="247"/>
      <c r="U241" s="247"/>
      <c r="V241" s="247"/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  <c r="BB241" s="247"/>
      <c r="BC241" s="247"/>
      <c r="BD241" s="247"/>
      <c r="BE241" s="247"/>
      <c r="BF241" s="247"/>
      <c r="BG241" s="247"/>
      <c r="BH241" s="247"/>
      <c r="BI241" s="247"/>
      <c r="BJ241" s="247"/>
      <c r="BK241" s="247"/>
      <c r="BL241" s="247"/>
      <c r="BM241" s="247"/>
      <c r="BN241" s="247"/>
      <c r="BO241" s="247"/>
      <c r="BP241" s="247"/>
      <c r="BQ241" s="247"/>
      <c r="BR241" s="247"/>
      <c r="BS241" s="247"/>
      <c r="BT241" s="247"/>
      <c r="BU241" s="247"/>
      <c r="BV241" s="247"/>
      <c r="BW241" s="247"/>
      <c r="BX241" s="247"/>
      <c r="BY241" s="247"/>
      <c r="BZ241" s="247"/>
      <c r="CA241" s="247"/>
      <c r="CB241" s="247"/>
      <c r="CC241" s="247"/>
      <c r="CD241" s="247"/>
      <c r="CE241" s="247"/>
      <c r="CF241" s="247"/>
      <c r="CG241" s="247"/>
      <c r="CH241" s="247"/>
      <c r="CI241" s="247"/>
      <c r="CJ241" s="247"/>
      <c r="CK241" s="247"/>
      <c r="CL241" s="247"/>
      <c r="CM241" s="247"/>
      <c r="CN241" s="247"/>
      <c r="CO241" s="247"/>
      <c r="CP241" s="247"/>
      <c r="CQ241" s="247"/>
      <c r="CR241" s="247"/>
      <c r="CS241" s="247"/>
      <c r="CT241" s="247"/>
      <c r="CU241" s="247"/>
      <c r="CV241" s="247"/>
      <c r="CW241" s="247"/>
      <c r="CX241" s="247"/>
      <c r="CY241" s="247"/>
      <c r="CZ241" s="247"/>
      <c r="DA241" s="247"/>
      <c r="DB241" s="247"/>
      <c r="DC241" s="247"/>
      <c r="DD241" s="247"/>
      <c r="DE241" s="247"/>
      <c r="DF241" s="247"/>
      <c r="DG241" s="247"/>
      <c r="DH241" s="247"/>
      <c r="DI241" s="247"/>
      <c r="DJ241" s="247"/>
      <c r="DK241" s="247"/>
      <c r="DL241" s="247"/>
      <c r="DM241" s="247"/>
      <c r="DN241" s="247"/>
      <c r="DO241" s="247"/>
      <c r="DP241" s="247"/>
      <c r="DQ241" s="247"/>
      <c r="DR241" s="247"/>
      <c r="DS241" s="247"/>
      <c r="DT241" s="247"/>
      <c r="DU241" s="247"/>
      <c r="DV241" s="247"/>
      <c r="DW241" s="247"/>
      <c r="DX241" s="247"/>
      <c r="DY241" s="247"/>
      <c r="DZ241" s="247"/>
      <c r="EA241" s="247"/>
      <c r="EB241" s="247"/>
      <c r="EC241" s="247"/>
      <c r="ED241" s="247"/>
      <c r="EE241" s="247"/>
      <c r="EF241" s="247"/>
      <c r="EG241" s="247"/>
      <c r="EH241" s="247"/>
      <c r="EI241" s="247"/>
      <c r="EJ241" s="247"/>
      <c r="EK241" s="247"/>
      <c r="EL241" s="247"/>
      <c r="EM241" s="247"/>
      <c r="EN241" s="247"/>
      <c r="EO241" s="247"/>
      <c r="EP241" s="247"/>
      <c r="EQ241" s="247"/>
      <c r="ER241" s="247"/>
      <c r="ES241" s="247"/>
      <c r="ET241" s="247"/>
      <c r="EU241" s="247"/>
      <c r="EV241" s="247"/>
      <c r="EW241" s="247"/>
      <c r="EX241" s="247"/>
      <c r="EY241" s="247"/>
      <c r="EZ241" s="247"/>
      <c r="FA241" s="247"/>
      <c r="FB241" s="247"/>
      <c r="FC241" s="247"/>
      <c r="FD241" s="247"/>
      <c r="FE241" s="247"/>
      <c r="FF241" s="247"/>
      <c r="FG241" s="247"/>
      <c r="FH241" s="247"/>
      <c r="FI241" s="247"/>
      <c r="FJ241" s="247"/>
      <c r="FK241" s="247"/>
      <c r="FL241" s="247"/>
      <c r="FM241" s="247"/>
      <c r="FN241" s="247"/>
      <c r="FO241" s="247"/>
      <c r="FP241" s="247"/>
      <c r="FQ241" s="247"/>
      <c r="FR241" s="247"/>
      <c r="FS241" s="247"/>
      <c r="FT241" s="247"/>
      <c r="FU241" s="247"/>
      <c r="FV241" s="247"/>
      <c r="FW241" s="247"/>
      <c r="FX241" s="247"/>
      <c r="FY241" s="247"/>
      <c r="FZ241" s="247"/>
      <c r="GA241" s="247"/>
      <c r="GB241" s="247"/>
      <c r="GC241" s="247"/>
      <c r="GD241" s="247"/>
      <c r="GE241" s="247"/>
      <c r="GF241" s="247"/>
      <c r="GG241" s="247"/>
      <c r="GH241" s="247"/>
      <c r="GI241" s="247"/>
      <c r="GJ241" s="247"/>
      <c r="GK241" s="247"/>
      <c r="GL241" s="247"/>
      <c r="GM241" s="247"/>
      <c r="GN241" s="247"/>
      <c r="GO241" s="247"/>
      <c r="GP241" s="247"/>
      <c r="GQ241" s="247"/>
      <c r="GR241" s="247"/>
      <c r="GS241" s="247"/>
      <c r="GT241" s="247"/>
      <c r="GU241" s="247"/>
      <c r="GV241" s="247"/>
      <c r="GW241" s="247"/>
      <c r="GX241" s="247"/>
      <c r="GY241" s="247"/>
      <c r="GZ241" s="247"/>
      <c r="HA241" s="247"/>
      <c r="HB241" s="247"/>
      <c r="HC241" s="247"/>
      <c r="HD241" s="247"/>
      <c r="HE241" s="247"/>
      <c r="HF241" s="247"/>
      <c r="HG241" s="247"/>
      <c r="HH241" s="247"/>
      <c r="HI241" s="247"/>
      <c r="HJ241" s="247"/>
      <c r="HK241" s="247"/>
      <c r="HL241" s="247"/>
      <c r="HM241" s="247"/>
      <c r="HN241" s="247"/>
      <c r="HO241" s="247"/>
      <c r="HP241" s="247"/>
      <c r="HQ241" s="247"/>
      <c r="HR241" s="247"/>
      <c r="HS241" s="247"/>
      <c r="HT241" s="247"/>
      <c r="HU241" s="247"/>
      <c r="HV241" s="247"/>
      <c r="HW241" s="247"/>
      <c r="HX241" s="247"/>
      <c r="HY241" s="247"/>
      <c r="HZ241" s="247"/>
      <c r="IA241" s="247"/>
      <c r="IB241" s="247"/>
      <c r="IC241" s="247"/>
      <c r="ID241" s="247"/>
      <c r="IE241" s="247"/>
      <c r="IF241" s="247"/>
      <c r="IG241" s="247"/>
      <c r="IH241" s="247"/>
      <c r="II241" s="247"/>
      <c r="IJ241" s="247"/>
      <c r="IK241" s="247"/>
      <c r="IL241" s="247"/>
      <c r="IM241" s="247"/>
      <c r="IN241" s="247"/>
      <c r="IO241" s="247"/>
      <c r="IP241" s="247"/>
      <c r="IQ241" s="247"/>
      <c r="IR241" s="247"/>
      <c r="IS241" s="247"/>
      <c r="IT241" s="247"/>
      <c r="IU241" s="247"/>
      <c r="IV241" s="247"/>
    </row>
    <row r="242" spans="6:13" ht="12.75">
      <c r="F242" s="67"/>
      <c r="H242" s="237"/>
      <c r="I242" s="31"/>
      <c r="M242" s="2"/>
    </row>
    <row r="243" spans="6:13" ht="12.75">
      <c r="F243" s="67"/>
      <c r="H243" s="237"/>
      <c r="I243" s="31"/>
      <c r="M243" s="2"/>
    </row>
    <row r="244" spans="1:13" s="276" customFormat="1" ht="12.75" hidden="1">
      <c r="A244" s="271"/>
      <c r="B244" s="272"/>
      <c r="C244" s="271"/>
      <c r="D244" s="271"/>
      <c r="E244" s="271"/>
      <c r="F244" s="273"/>
      <c r="G244" s="274"/>
      <c r="H244" s="272"/>
      <c r="I244" s="275"/>
      <c r="K244" s="50"/>
      <c r="L244" s="25"/>
      <c r="M244" s="50"/>
    </row>
    <row r="245" spans="1:13" s="276" customFormat="1" ht="12.75" hidden="1">
      <c r="A245" s="271"/>
      <c r="B245" s="272"/>
      <c r="C245" s="271"/>
      <c r="D245" s="271"/>
      <c r="E245" s="271"/>
      <c r="F245" s="273"/>
      <c r="G245" s="274"/>
      <c r="H245" s="272"/>
      <c r="I245" s="275"/>
      <c r="K245" s="50"/>
      <c r="L245" s="25"/>
      <c r="M245" s="50"/>
    </row>
    <row r="246" spans="2:13" ht="12.75" hidden="1">
      <c r="B246" s="11"/>
      <c r="F246" s="67"/>
      <c r="H246" s="272"/>
      <c r="I246" s="31">
        <v>0</v>
      </c>
      <c r="M246" s="2">
        <v>500</v>
      </c>
    </row>
    <row r="247" spans="2:13" ht="12.75" hidden="1">
      <c r="B247" s="11"/>
      <c r="F247" s="67"/>
      <c r="H247" s="272"/>
      <c r="I247" s="31">
        <v>0</v>
      </c>
      <c r="M247" s="2">
        <v>500</v>
      </c>
    </row>
    <row r="248" spans="2:13" ht="12.75" hidden="1">
      <c r="B248" s="11"/>
      <c r="F248" s="67"/>
      <c r="H248" s="8">
        <v>0</v>
      </c>
      <c r="I248" s="31">
        <v>0</v>
      </c>
      <c r="M248" s="2">
        <v>500</v>
      </c>
    </row>
    <row r="249" spans="2:13" ht="12.75" hidden="1">
      <c r="B249" s="11"/>
      <c r="F249" s="67"/>
      <c r="H249" s="8">
        <v>0</v>
      </c>
      <c r="I249" s="31">
        <v>0</v>
      </c>
      <c r="M249" s="2">
        <v>500</v>
      </c>
    </row>
    <row r="250" spans="2:13" ht="12.75" hidden="1">
      <c r="B250" s="11"/>
      <c r="F250" s="67"/>
      <c r="H250" s="8">
        <v>0</v>
      </c>
      <c r="I250" s="31">
        <v>0</v>
      </c>
      <c r="M250" s="2">
        <v>500</v>
      </c>
    </row>
    <row r="251" spans="2:13" ht="12.75" hidden="1">
      <c r="B251" s="11"/>
      <c r="F251" s="67"/>
      <c r="H251" s="8">
        <v>0</v>
      </c>
      <c r="I251" s="31">
        <v>0</v>
      </c>
      <c r="M251" s="2">
        <v>500</v>
      </c>
    </row>
    <row r="252" spans="2:13" ht="12.75" hidden="1">
      <c r="B252" s="11"/>
      <c r="F252" s="67"/>
      <c r="H252" s="8">
        <v>0</v>
      </c>
      <c r="I252" s="31">
        <v>0</v>
      </c>
      <c r="M252" s="2">
        <v>500</v>
      </c>
    </row>
    <row r="253" spans="2:13" ht="12.75" hidden="1">
      <c r="B253" s="11"/>
      <c r="F253" s="67"/>
      <c r="H253" s="8">
        <v>0</v>
      </c>
      <c r="I253" s="31">
        <v>0</v>
      </c>
      <c r="M253" s="2">
        <v>500</v>
      </c>
    </row>
    <row r="254" spans="2:13" ht="12.75" hidden="1">
      <c r="B254" s="11"/>
      <c r="F254" s="67"/>
      <c r="H254" s="8">
        <v>0</v>
      </c>
      <c r="I254" s="31">
        <v>0</v>
      </c>
      <c r="M254" s="2">
        <v>500</v>
      </c>
    </row>
    <row r="255" spans="2:13" ht="12.75" hidden="1">
      <c r="B255" s="11"/>
      <c r="F255" s="67"/>
      <c r="H255" s="8">
        <v>0</v>
      </c>
      <c r="I255" s="31">
        <v>0</v>
      </c>
      <c r="M255" s="2">
        <v>500</v>
      </c>
    </row>
    <row r="256" spans="2:13" ht="12.75" hidden="1">
      <c r="B256" s="11"/>
      <c r="F256" s="67"/>
      <c r="H256" s="8">
        <v>0</v>
      </c>
      <c r="I256" s="31">
        <v>0</v>
      </c>
      <c r="M256" s="2">
        <v>500</v>
      </c>
    </row>
    <row r="257" spans="2:13" ht="12.75" hidden="1">
      <c r="B257" s="11"/>
      <c r="F257" s="67"/>
      <c r="H257" s="8">
        <v>0</v>
      </c>
      <c r="I257" s="31">
        <v>0</v>
      </c>
      <c r="M257" s="2">
        <v>500</v>
      </c>
    </row>
    <row r="258" spans="2:13" ht="12.75" hidden="1">
      <c r="B258" s="11"/>
      <c r="F258" s="67"/>
      <c r="H258" s="8">
        <v>0</v>
      </c>
      <c r="I258" s="31">
        <v>0</v>
      </c>
      <c r="M258" s="2">
        <v>500</v>
      </c>
    </row>
    <row r="259" spans="2:13" ht="12.75" hidden="1">
      <c r="B259" s="11"/>
      <c r="F259" s="67"/>
      <c r="H259" s="8">
        <v>0</v>
      </c>
      <c r="I259" s="31">
        <v>0</v>
      </c>
      <c r="M259" s="2">
        <v>500</v>
      </c>
    </row>
    <row r="260" spans="6:13" ht="12.75" hidden="1">
      <c r="F260" s="67"/>
      <c r="H260" s="8">
        <v>0</v>
      </c>
      <c r="I260" s="31">
        <v>0</v>
      </c>
      <c r="M260" s="2">
        <v>500</v>
      </c>
    </row>
    <row r="261" spans="2:13" ht="12.75" hidden="1">
      <c r="B261" s="9"/>
      <c r="F261" s="67"/>
      <c r="H261" s="8">
        <v>0</v>
      </c>
      <c r="I261" s="31">
        <v>0</v>
      </c>
      <c r="M261" s="2">
        <v>500</v>
      </c>
    </row>
    <row r="262" spans="6:13" ht="12.75" hidden="1">
      <c r="F262" s="67"/>
      <c r="H262" s="8">
        <v>0</v>
      </c>
      <c r="I262" s="31">
        <v>0</v>
      </c>
      <c r="M262" s="2">
        <v>500</v>
      </c>
    </row>
    <row r="263" spans="6:13" ht="12.75" hidden="1">
      <c r="F263" s="67"/>
      <c r="H263" s="8">
        <v>0</v>
      </c>
      <c r="I263" s="31">
        <v>0</v>
      </c>
      <c r="M263" s="2">
        <v>500</v>
      </c>
    </row>
    <row r="264" spans="6:13" ht="12.75" hidden="1">
      <c r="F264" s="67"/>
      <c r="H264" s="8">
        <v>0</v>
      </c>
      <c r="I264" s="31">
        <v>0</v>
      </c>
      <c r="M264" s="2">
        <v>500</v>
      </c>
    </row>
    <row r="265" spans="6:13" ht="12.75" hidden="1">
      <c r="F265" s="67"/>
      <c r="H265" s="8">
        <v>0</v>
      </c>
      <c r="I265" s="31">
        <v>0</v>
      </c>
      <c r="M265" s="2">
        <v>500</v>
      </c>
    </row>
    <row r="266" spans="6:13" ht="12.75" hidden="1">
      <c r="F266" s="67"/>
      <c r="H266" s="8">
        <v>0</v>
      </c>
      <c r="I266" s="31">
        <v>0</v>
      </c>
      <c r="M266" s="2">
        <v>500</v>
      </c>
    </row>
    <row r="267" spans="6:13" ht="12.75" hidden="1">
      <c r="F267" s="67"/>
      <c r="H267" s="8">
        <v>0</v>
      </c>
      <c r="I267" s="31">
        <v>0</v>
      </c>
      <c r="M267" s="2">
        <v>500</v>
      </c>
    </row>
    <row r="268" spans="6:13" ht="12.75" hidden="1">
      <c r="F268" s="67"/>
      <c r="H268" s="8">
        <v>0</v>
      </c>
      <c r="I268" s="31">
        <v>0</v>
      </c>
      <c r="M268" s="2">
        <v>500</v>
      </c>
    </row>
    <row r="269" spans="6:13" ht="12.75" hidden="1">
      <c r="F269" s="67"/>
      <c r="H269" s="8">
        <v>0</v>
      </c>
      <c r="I269" s="31">
        <v>0</v>
      </c>
      <c r="M269" s="2">
        <v>500</v>
      </c>
    </row>
    <row r="270" spans="6:13" ht="12.75" hidden="1">
      <c r="F270" s="67"/>
      <c r="H270" s="8">
        <v>0</v>
      </c>
      <c r="I270" s="31">
        <v>0</v>
      </c>
      <c r="M270" s="2">
        <v>500</v>
      </c>
    </row>
    <row r="271" spans="6:13" ht="12.75" hidden="1">
      <c r="F271" s="67"/>
      <c r="H271" s="8">
        <v>0</v>
      </c>
      <c r="I271" s="31">
        <v>0</v>
      </c>
      <c r="M271" s="2">
        <v>500</v>
      </c>
    </row>
    <row r="272" spans="6:13" ht="12.75" hidden="1">
      <c r="F272" s="67"/>
      <c r="H272" s="8">
        <v>0</v>
      </c>
      <c r="I272" s="31">
        <v>0</v>
      </c>
      <c r="M272" s="2">
        <v>500</v>
      </c>
    </row>
    <row r="273" spans="6:13" ht="12.75" hidden="1">
      <c r="F273" s="67"/>
      <c r="H273" s="8">
        <v>0</v>
      </c>
      <c r="I273" s="31">
        <v>0</v>
      </c>
      <c r="M273" s="2">
        <v>500</v>
      </c>
    </row>
    <row r="274" spans="6:13" ht="12.75" hidden="1">
      <c r="F274" s="67"/>
      <c r="H274" s="8">
        <v>0</v>
      </c>
      <c r="I274" s="31">
        <v>0</v>
      </c>
      <c r="M274" s="2">
        <v>500</v>
      </c>
    </row>
    <row r="275" spans="6:13" ht="12.75" hidden="1">
      <c r="F275" s="67"/>
      <c r="H275" s="8">
        <v>0</v>
      </c>
      <c r="I275" s="31">
        <v>0</v>
      </c>
      <c r="M275" s="2">
        <v>500</v>
      </c>
    </row>
    <row r="276" spans="6:13" ht="12.75" hidden="1">
      <c r="F276" s="67"/>
      <c r="H276" s="8">
        <v>0</v>
      </c>
      <c r="I276" s="31">
        <v>0</v>
      </c>
      <c r="M276" s="2">
        <v>500</v>
      </c>
    </row>
    <row r="277" spans="6:13" ht="12.75" hidden="1">
      <c r="F277" s="67"/>
      <c r="H277" s="8">
        <v>0</v>
      </c>
      <c r="I277" s="31">
        <v>0</v>
      </c>
      <c r="M277" s="2">
        <v>500</v>
      </c>
    </row>
    <row r="278" spans="6:13" ht="12.75" hidden="1">
      <c r="F278" s="67"/>
      <c r="H278" s="8">
        <v>0</v>
      </c>
      <c r="I278" s="31">
        <v>0</v>
      </c>
      <c r="M278" s="2">
        <v>500</v>
      </c>
    </row>
    <row r="279" spans="6:13" ht="12.75" hidden="1">
      <c r="F279" s="67"/>
      <c r="H279" s="8">
        <v>0</v>
      </c>
      <c r="I279" s="31">
        <v>0</v>
      </c>
      <c r="M279" s="2">
        <v>500</v>
      </c>
    </row>
    <row r="280" spans="6:13" ht="12.75" hidden="1">
      <c r="F280" s="67"/>
      <c r="H280" s="8">
        <v>0</v>
      </c>
      <c r="I280" s="31">
        <v>0</v>
      </c>
      <c r="M280" s="2">
        <v>500</v>
      </c>
    </row>
    <row r="281" spans="6:13" ht="12.75" hidden="1">
      <c r="F281" s="67"/>
      <c r="H281" s="8">
        <v>0</v>
      </c>
      <c r="I281" s="31">
        <v>0</v>
      </c>
      <c r="M281" s="2">
        <v>500</v>
      </c>
    </row>
    <row r="282" spans="6:13" ht="12.75" hidden="1">
      <c r="F282" s="67"/>
      <c r="H282" s="8">
        <v>0</v>
      </c>
      <c r="I282" s="31">
        <v>0</v>
      </c>
      <c r="M282" s="2">
        <v>500</v>
      </c>
    </row>
    <row r="283" spans="6:13" ht="12.75" hidden="1">
      <c r="F283" s="67"/>
      <c r="H283" s="8">
        <v>0</v>
      </c>
      <c r="I283" s="31">
        <v>0</v>
      </c>
      <c r="M283" s="2">
        <v>500</v>
      </c>
    </row>
    <row r="284" spans="6:13" ht="12.75" hidden="1">
      <c r="F284" s="67"/>
      <c r="H284" s="8">
        <v>0</v>
      </c>
      <c r="I284" s="31">
        <v>0</v>
      </c>
      <c r="M284" s="2">
        <v>500</v>
      </c>
    </row>
    <row r="285" spans="6:13" ht="12.75" hidden="1">
      <c r="F285" s="67"/>
      <c r="H285" s="8">
        <v>0</v>
      </c>
      <c r="I285" s="31">
        <v>0</v>
      </c>
      <c r="M285" s="2">
        <v>500</v>
      </c>
    </row>
    <row r="286" spans="6:13" ht="12.75" hidden="1">
      <c r="F286" s="67"/>
      <c r="H286" s="8">
        <v>0</v>
      </c>
      <c r="I286" s="31">
        <v>0</v>
      </c>
      <c r="M286" s="2">
        <v>500</v>
      </c>
    </row>
    <row r="287" spans="6:13" ht="12.75" hidden="1">
      <c r="F287" s="67"/>
      <c r="H287" s="8">
        <v>0</v>
      </c>
      <c r="I287" s="31">
        <v>0</v>
      </c>
      <c r="M287" s="2">
        <v>500</v>
      </c>
    </row>
    <row r="288" spans="6:13" ht="12.75" hidden="1">
      <c r="F288" s="67"/>
      <c r="H288" s="8">
        <v>0</v>
      </c>
      <c r="I288" s="31">
        <v>0</v>
      </c>
      <c r="M288" s="2">
        <v>500</v>
      </c>
    </row>
    <row r="289" spans="6:13" ht="12.75" hidden="1">
      <c r="F289" s="67"/>
      <c r="H289" s="8">
        <v>0</v>
      </c>
      <c r="I289" s="31">
        <v>0</v>
      </c>
      <c r="M289" s="2">
        <v>500</v>
      </c>
    </row>
    <row r="290" spans="6:13" ht="12.75" hidden="1">
      <c r="F290" s="67"/>
      <c r="H290" s="8">
        <v>0</v>
      </c>
      <c r="I290" s="31">
        <v>0</v>
      </c>
      <c r="M290" s="2">
        <v>500</v>
      </c>
    </row>
    <row r="291" spans="6:13" ht="12.75" hidden="1">
      <c r="F291" s="67"/>
      <c r="H291" s="8">
        <v>0</v>
      </c>
      <c r="I291" s="31">
        <v>0</v>
      </c>
      <c r="M291" s="2">
        <v>500</v>
      </c>
    </row>
    <row r="292" spans="6:13" ht="12.75" hidden="1">
      <c r="F292" s="67"/>
      <c r="H292" s="8">
        <v>0</v>
      </c>
      <c r="I292" s="31">
        <v>0</v>
      </c>
      <c r="M292" s="2">
        <v>500</v>
      </c>
    </row>
    <row r="293" spans="6:13" ht="12.75" hidden="1">
      <c r="F293" s="67"/>
      <c r="H293" s="8">
        <v>0</v>
      </c>
      <c r="I293" s="31">
        <v>0</v>
      </c>
      <c r="M293" s="2">
        <v>500</v>
      </c>
    </row>
    <row r="294" spans="6:13" ht="12.75" hidden="1">
      <c r="F294" s="67"/>
      <c r="H294" s="8">
        <v>0</v>
      </c>
      <c r="I294" s="31">
        <v>0</v>
      </c>
      <c r="M294" s="2">
        <v>500</v>
      </c>
    </row>
    <row r="295" spans="6:13" ht="12.75" hidden="1">
      <c r="F295" s="67"/>
      <c r="H295" s="8">
        <v>0</v>
      </c>
      <c r="I295" s="31">
        <v>0</v>
      </c>
      <c r="M295" s="2">
        <v>500</v>
      </c>
    </row>
    <row r="296" spans="6:13" ht="12.75" hidden="1">
      <c r="F296" s="67"/>
      <c r="H296" s="8">
        <v>0</v>
      </c>
      <c r="I296" s="31">
        <v>0</v>
      </c>
      <c r="M296" s="2">
        <v>500</v>
      </c>
    </row>
    <row r="297" spans="6:13" ht="12.75" hidden="1">
      <c r="F297" s="67"/>
      <c r="H297" s="8">
        <v>0</v>
      </c>
      <c r="I297" s="31">
        <v>0</v>
      </c>
      <c r="M297" s="2">
        <v>500</v>
      </c>
    </row>
    <row r="298" spans="6:13" ht="12.75" hidden="1">
      <c r="F298" s="67"/>
      <c r="H298" s="8">
        <v>0</v>
      </c>
      <c r="I298" s="31">
        <v>0</v>
      </c>
      <c r="M298" s="2">
        <v>500</v>
      </c>
    </row>
    <row r="299" spans="6:13" ht="12.75" hidden="1">
      <c r="F299" s="67"/>
      <c r="H299" s="8">
        <v>0</v>
      </c>
      <c r="I299" s="31">
        <v>0</v>
      </c>
      <c r="M299" s="2">
        <v>500</v>
      </c>
    </row>
    <row r="300" spans="6:13" ht="12.75" hidden="1">
      <c r="F300" s="67"/>
      <c r="H300" s="8">
        <v>0</v>
      </c>
      <c r="I300" s="31">
        <v>0</v>
      </c>
      <c r="M300" s="2">
        <v>500</v>
      </c>
    </row>
    <row r="301" spans="6:13" ht="12.75" hidden="1">
      <c r="F301" s="67"/>
      <c r="H301" s="8">
        <v>0</v>
      </c>
      <c r="I301" s="31">
        <v>0</v>
      </c>
      <c r="M301" s="2">
        <v>500</v>
      </c>
    </row>
    <row r="302" spans="6:13" ht="12.75" hidden="1">
      <c r="F302" s="67"/>
      <c r="H302" s="8">
        <v>0</v>
      </c>
      <c r="I302" s="31">
        <v>0</v>
      </c>
      <c r="M302" s="2">
        <v>500</v>
      </c>
    </row>
    <row r="303" spans="6:13" ht="12.75" hidden="1">
      <c r="F303" s="67"/>
      <c r="H303" s="8">
        <v>0</v>
      </c>
      <c r="I303" s="31">
        <v>0</v>
      </c>
      <c r="M303" s="2">
        <v>500</v>
      </c>
    </row>
    <row r="304" spans="6:13" ht="12.75" hidden="1">
      <c r="F304" s="67"/>
      <c r="H304" s="8">
        <v>0</v>
      </c>
      <c r="I304" s="31">
        <v>0</v>
      </c>
      <c r="M304" s="2">
        <v>500</v>
      </c>
    </row>
    <row r="305" spans="6:13" ht="12.75" hidden="1">
      <c r="F305" s="67"/>
      <c r="H305" s="8">
        <v>0</v>
      </c>
      <c r="I305" s="31">
        <v>0</v>
      </c>
      <c r="M305" s="2">
        <v>500</v>
      </c>
    </row>
    <row r="306" spans="6:13" ht="12.75" hidden="1">
      <c r="F306" s="67"/>
      <c r="H306" s="8">
        <v>0</v>
      </c>
      <c r="I306" s="31">
        <v>0</v>
      </c>
      <c r="M306" s="2">
        <v>500</v>
      </c>
    </row>
    <row r="307" spans="6:13" ht="12.75" hidden="1">
      <c r="F307" s="67"/>
      <c r="H307" s="8">
        <v>0</v>
      </c>
      <c r="I307" s="31">
        <v>0</v>
      </c>
      <c r="M307" s="2">
        <v>500</v>
      </c>
    </row>
    <row r="308" spans="6:13" ht="12.75" hidden="1">
      <c r="F308" s="67"/>
      <c r="H308" s="8">
        <v>0</v>
      </c>
      <c r="I308" s="31">
        <v>0</v>
      </c>
      <c r="M308" s="2">
        <v>500</v>
      </c>
    </row>
    <row r="309" spans="6:13" ht="12.75" hidden="1">
      <c r="F309" s="67"/>
      <c r="H309" s="8">
        <v>0</v>
      </c>
      <c r="I309" s="31">
        <v>0</v>
      </c>
      <c r="M309" s="2">
        <v>500</v>
      </c>
    </row>
    <row r="310" spans="6:13" ht="12.75" hidden="1">
      <c r="F310" s="67"/>
      <c r="H310" s="8">
        <v>0</v>
      </c>
      <c r="I310" s="31">
        <v>0</v>
      </c>
      <c r="M310" s="2">
        <v>500</v>
      </c>
    </row>
    <row r="311" spans="6:13" ht="12.75" hidden="1">
      <c r="F311" s="67"/>
      <c r="H311" s="8">
        <v>0</v>
      </c>
      <c r="I311" s="31">
        <v>0</v>
      </c>
      <c r="M311" s="2">
        <v>500</v>
      </c>
    </row>
    <row r="312" spans="6:13" ht="12.75" hidden="1">
      <c r="F312" s="67"/>
      <c r="H312" s="8">
        <v>0</v>
      </c>
      <c r="I312" s="31">
        <v>0</v>
      </c>
      <c r="M312" s="2">
        <v>500</v>
      </c>
    </row>
    <row r="313" spans="6:13" ht="12.75" hidden="1">
      <c r="F313" s="67"/>
      <c r="H313" s="8">
        <v>0</v>
      </c>
      <c r="I313" s="31">
        <v>0</v>
      </c>
      <c r="M313" s="2">
        <v>500</v>
      </c>
    </row>
    <row r="314" spans="6:13" ht="12.75" hidden="1">
      <c r="F314" s="67"/>
      <c r="H314" s="8">
        <v>0</v>
      </c>
      <c r="I314" s="31">
        <v>0</v>
      </c>
      <c r="M314" s="2">
        <v>500</v>
      </c>
    </row>
    <row r="315" spans="6:13" ht="12.75" hidden="1">
      <c r="F315" s="67"/>
      <c r="H315" s="8">
        <v>0</v>
      </c>
      <c r="I315" s="31">
        <v>0</v>
      </c>
      <c r="M315" s="2">
        <v>500</v>
      </c>
    </row>
    <row r="316" spans="6:13" ht="12.75" hidden="1">
      <c r="F316" s="67"/>
      <c r="H316" s="8">
        <v>0</v>
      </c>
      <c r="I316" s="31">
        <v>0</v>
      </c>
      <c r="M316" s="2">
        <v>500</v>
      </c>
    </row>
    <row r="317" spans="6:13" ht="12.75" hidden="1">
      <c r="F317" s="67"/>
      <c r="H317" s="8">
        <v>0</v>
      </c>
      <c r="I317" s="31">
        <v>0</v>
      </c>
      <c r="M317" s="2">
        <v>500</v>
      </c>
    </row>
    <row r="318" spans="6:13" ht="12.75" hidden="1">
      <c r="F318" s="67"/>
      <c r="H318" s="8">
        <v>0</v>
      </c>
      <c r="I318" s="31">
        <v>0</v>
      </c>
      <c r="M318" s="2">
        <v>500</v>
      </c>
    </row>
    <row r="319" spans="6:13" ht="12.75" hidden="1">
      <c r="F319" s="67"/>
      <c r="H319" s="8">
        <v>0</v>
      </c>
      <c r="I319" s="31">
        <v>0</v>
      </c>
      <c r="M319" s="2">
        <v>500</v>
      </c>
    </row>
    <row r="320" spans="6:13" ht="12.75" hidden="1">
      <c r="F320" s="67"/>
      <c r="H320" s="8">
        <v>0</v>
      </c>
      <c r="I320" s="31">
        <v>0</v>
      </c>
      <c r="M320" s="2">
        <v>500</v>
      </c>
    </row>
    <row r="321" spans="6:13" ht="12.75" hidden="1">
      <c r="F321" s="67"/>
      <c r="H321" s="8">
        <v>0</v>
      </c>
      <c r="I321" s="31">
        <v>0</v>
      </c>
      <c r="M321" s="2">
        <v>500</v>
      </c>
    </row>
    <row r="322" spans="6:13" ht="12.75" hidden="1">
      <c r="F322" s="67"/>
      <c r="H322" s="8">
        <v>0</v>
      </c>
      <c r="I322" s="31">
        <v>0</v>
      </c>
      <c r="M322" s="2">
        <v>500</v>
      </c>
    </row>
    <row r="323" spans="6:13" ht="12.75" hidden="1">
      <c r="F323" s="67"/>
      <c r="H323" s="8">
        <v>0</v>
      </c>
      <c r="I323" s="31">
        <v>0</v>
      </c>
      <c r="M323" s="2">
        <v>500</v>
      </c>
    </row>
    <row r="324" spans="6:13" ht="12.75" hidden="1">
      <c r="F324" s="67"/>
      <c r="H324" s="8">
        <v>0</v>
      </c>
      <c r="I324" s="31">
        <v>0</v>
      </c>
      <c r="M324" s="2">
        <v>500</v>
      </c>
    </row>
    <row r="325" spans="6:13" ht="12.75" hidden="1">
      <c r="F325" s="67"/>
      <c r="H325" s="8">
        <v>0</v>
      </c>
      <c r="I325" s="31">
        <v>0</v>
      </c>
      <c r="M325" s="2">
        <v>500</v>
      </c>
    </row>
    <row r="326" spans="6:13" ht="12.75" hidden="1">
      <c r="F326" s="67"/>
      <c r="H326" s="8">
        <v>0</v>
      </c>
      <c r="I326" s="31">
        <v>0</v>
      </c>
      <c r="M326" s="2">
        <v>500</v>
      </c>
    </row>
    <row r="327" spans="6:13" ht="12.75" hidden="1">
      <c r="F327" s="67"/>
      <c r="H327" s="8">
        <v>0</v>
      </c>
      <c r="I327" s="31">
        <v>0</v>
      </c>
      <c r="M327" s="2">
        <v>500</v>
      </c>
    </row>
    <row r="328" spans="6:13" ht="12.75" hidden="1">
      <c r="F328" s="67"/>
      <c r="H328" s="8">
        <v>0</v>
      </c>
      <c r="I328" s="31">
        <v>0</v>
      </c>
      <c r="M328" s="2">
        <v>500</v>
      </c>
    </row>
    <row r="329" spans="6:13" ht="12.75" hidden="1">
      <c r="F329" s="67"/>
      <c r="H329" s="8">
        <v>0</v>
      </c>
      <c r="I329" s="31">
        <v>0</v>
      </c>
      <c r="M329" s="2">
        <v>500</v>
      </c>
    </row>
    <row r="330" spans="6:13" ht="12.75" hidden="1">
      <c r="F330" s="67"/>
      <c r="H330" s="8">
        <v>0</v>
      </c>
      <c r="I330" s="31">
        <v>0</v>
      </c>
      <c r="M330" s="2">
        <v>500</v>
      </c>
    </row>
    <row r="331" spans="6:13" ht="12.75" hidden="1">
      <c r="F331" s="67"/>
      <c r="H331" s="8">
        <v>0</v>
      </c>
      <c r="I331" s="31">
        <v>0</v>
      </c>
      <c r="M331" s="2">
        <v>500</v>
      </c>
    </row>
    <row r="332" spans="6:13" ht="12.75" hidden="1">
      <c r="F332" s="67"/>
      <c r="H332" s="8">
        <v>0</v>
      </c>
      <c r="I332" s="31">
        <v>0</v>
      </c>
      <c r="M332" s="2">
        <v>500</v>
      </c>
    </row>
    <row r="333" spans="6:13" ht="12.75" hidden="1">
      <c r="F333" s="67"/>
      <c r="H333" s="8">
        <v>0</v>
      </c>
      <c r="I333" s="31">
        <v>0</v>
      </c>
      <c r="M333" s="2">
        <v>500</v>
      </c>
    </row>
    <row r="334" spans="6:13" ht="12.75" hidden="1">
      <c r="F334" s="67"/>
      <c r="H334" s="8">
        <v>0</v>
      </c>
      <c r="I334" s="31">
        <v>0</v>
      </c>
      <c r="M334" s="2">
        <v>500</v>
      </c>
    </row>
    <row r="335" spans="6:13" ht="12.75" hidden="1">
      <c r="F335" s="67"/>
      <c r="H335" s="8">
        <v>0</v>
      </c>
      <c r="I335" s="31">
        <v>0</v>
      </c>
      <c r="M335" s="2">
        <v>500</v>
      </c>
    </row>
    <row r="336" spans="6:13" ht="12.75" hidden="1">
      <c r="F336" s="67"/>
      <c r="H336" s="8">
        <v>0</v>
      </c>
      <c r="I336" s="31">
        <v>0</v>
      </c>
      <c r="M336" s="2">
        <v>500</v>
      </c>
    </row>
    <row r="337" spans="6:13" ht="12.75" hidden="1">
      <c r="F337" s="67"/>
      <c r="H337" s="8">
        <v>0</v>
      </c>
      <c r="I337" s="31">
        <v>0</v>
      </c>
      <c r="M337" s="2">
        <v>500</v>
      </c>
    </row>
    <row r="338" spans="6:13" ht="12.75" hidden="1">
      <c r="F338" s="67"/>
      <c r="H338" s="8">
        <v>0</v>
      </c>
      <c r="I338" s="31">
        <v>0</v>
      </c>
      <c r="M338" s="2">
        <v>500</v>
      </c>
    </row>
    <row r="339" spans="6:13" ht="12.75" hidden="1">
      <c r="F339" s="67"/>
      <c r="H339" s="8">
        <v>0</v>
      </c>
      <c r="I339" s="31">
        <v>0</v>
      </c>
      <c r="M339" s="2">
        <v>500</v>
      </c>
    </row>
    <row r="340" spans="6:13" ht="12.75" hidden="1">
      <c r="F340" s="67"/>
      <c r="H340" s="8">
        <v>0</v>
      </c>
      <c r="I340" s="31">
        <v>0</v>
      </c>
      <c r="M340" s="2">
        <v>500</v>
      </c>
    </row>
    <row r="341" spans="6:13" ht="12.75" hidden="1">
      <c r="F341" s="67"/>
      <c r="H341" s="8">
        <v>0</v>
      </c>
      <c r="I341" s="31">
        <v>0</v>
      </c>
      <c r="M341" s="2">
        <v>500</v>
      </c>
    </row>
    <row r="342" spans="6:13" ht="12.75" hidden="1">
      <c r="F342" s="67"/>
      <c r="H342" s="8">
        <v>0</v>
      </c>
      <c r="I342" s="31">
        <v>0</v>
      </c>
      <c r="M342" s="2">
        <v>500</v>
      </c>
    </row>
    <row r="343" spans="6:13" ht="12.75" hidden="1">
      <c r="F343" s="67"/>
      <c r="H343" s="8">
        <v>0</v>
      </c>
      <c r="I343" s="31">
        <v>0</v>
      </c>
      <c r="M343" s="2">
        <v>500</v>
      </c>
    </row>
    <row r="344" spans="6:13" ht="12.75" hidden="1">
      <c r="F344" s="67"/>
      <c r="H344" s="8">
        <v>0</v>
      </c>
      <c r="I344" s="31">
        <v>0</v>
      </c>
      <c r="M344" s="2">
        <v>500</v>
      </c>
    </row>
    <row r="345" spans="6:13" ht="12.75" hidden="1">
      <c r="F345" s="67"/>
      <c r="H345" s="8">
        <v>0</v>
      </c>
      <c r="I345" s="31">
        <v>0</v>
      </c>
      <c r="M345" s="2">
        <v>500</v>
      </c>
    </row>
    <row r="346" spans="6:13" ht="12.75" hidden="1">
      <c r="F346" s="67"/>
      <c r="H346" s="8">
        <v>0</v>
      </c>
      <c r="I346" s="31">
        <v>0</v>
      </c>
      <c r="M346" s="2">
        <v>500</v>
      </c>
    </row>
    <row r="347" spans="6:13" ht="12.75" hidden="1">
      <c r="F347" s="67"/>
      <c r="H347" s="8">
        <v>0</v>
      </c>
      <c r="I347" s="31">
        <v>0</v>
      </c>
      <c r="M347" s="2">
        <v>500</v>
      </c>
    </row>
    <row r="348" spans="6:13" ht="12.75" hidden="1">
      <c r="F348" s="67"/>
      <c r="H348" s="8">
        <v>0</v>
      </c>
      <c r="I348" s="31">
        <v>0</v>
      </c>
      <c r="M348" s="2">
        <v>500</v>
      </c>
    </row>
    <row r="349" spans="6:13" ht="12.75" hidden="1">
      <c r="F349" s="67"/>
      <c r="H349" s="8">
        <v>0</v>
      </c>
      <c r="I349" s="31">
        <v>0</v>
      </c>
      <c r="M349" s="2">
        <v>500</v>
      </c>
    </row>
    <row r="350" spans="6:13" ht="12.75" hidden="1">
      <c r="F350" s="67"/>
      <c r="H350" s="8">
        <v>0</v>
      </c>
      <c r="I350" s="31">
        <v>0</v>
      </c>
      <c r="M350" s="2">
        <v>500</v>
      </c>
    </row>
    <row r="351" spans="6:13" ht="12.75" hidden="1">
      <c r="F351" s="67"/>
      <c r="H351" s="8">
        <v>0</v>
      </c>
      <c r="I351" s="31">
        <v>0</v>
      </c>
      <c r="M351" s="2">
        <v>500</v>
      </c>
    </row>
    <row r="352" spans="6:13" ht="12.75" hidden="1">
      <c r="F352" s="67"/>
      <c r="H352" s="8">
        <v>0</v>
      </c>
      <c r="I352" s="31">
        <v>0</v>
      </c>
      <c r="M352" s="2">
        <v>500</v>
      </c>
    </row>
    <row r="353" spans="6:13" ht="12.75" hidden="1">
      <c r="F353" s="67"/>
      <c r="H353" s="8">
        <v>0</v>
      </c>
      <c r="I353" s="31">
        <v>0</v>
      </c>
      <c r="M353" s="2">
        <v>500</v>
      </c>
    </row>
    <row r="354" spans="6:13" ht="12.75" hidden="1">
      <c r="F354" s="67"/>
      <c r="H354" s="8">
        <v>0</v>
      </c>
      <c r="I354" s="31">
        <v>0</v>
      </c>
      <c r="M354" s="2">
        <v>500</v>
      </c>
    </row>
    <row r="355" spans="6:13" ht="12.75" hidden="1">
      <c r="F355" s="67"/>
      <c r="H355" s="8">
        <v>0</v>
      </c>
      <c r="I355" s="31">
        <v>0</v>
      </c>
      <c r="M355" s="2">
        <v>500</v>
      </c>
    </row>
    <row r="356" spans="6:13" ht="12.75" hidden="1">
      <c r="F356" s="67"/>
      <c r="H356" s="8">
        <v>0</v>
      </c>
      <c r="I356" s="31">
        <v>0</v>
      </c>
      <c r="M356" s="2">
        <v>500</v>
      </c>
    </row>
    <row r="357" spans="6:13" ht="12.75" hidden="1">
      <c r="F357" s="67"/>
      <c r="H357" s="8">
        <v>0</v>
      </c>
      <c r="I357" s="31">
        <v>0</v>
      </c>
      <c r="M357" s="2">
        <v>500</v>
      </c>
    </row>
    <row r="358" spans="6:13" ht="12.75" hidden="1">
      <c r="F358" s="67"/>
      <c r="H358" s="8">
        <v>0</v>
      </c>
      <c r="I358" s="31">
        <v>0</v>
      </c>
      <c r="M358" s="2">
        <v>500</v>
      </c>
    </row>
    <row r="359" spans="6:13" ht="12.75" hidden="1">
      <c r="F359" s="67"/>
      <c r="H359" s="8">
        <v>0</v>
      </c>
      <c r="I359" s="31">
        <v>0</v>
      </c>
      <c r="M359" s="2">
        <v>500</v>
      </c>
    </row>
    <row r="360" spans="6:13" ht="12.75" hidden="1">
      <c r="F360" s="67"/>
      <c r="H360" s="8">
        <v>0</v>
      </c>
      <c r="I360" s="31">
        <v>0</v>
      </c>
      <c r="M360" s="2">
        <v>500</v>
      </c>
    </row>
    <row r="361" spans="6:13" ht="12.75" hidden="1">
      <c r="F361" s="67"/>
      <c r="H361" s="8">
        <v>0</v>
      </c>
      <c r="I361" s="31">
        <v>0</v>
      </c>
      <c r="M361" s="2">
        <v>500</v>
      </c>
    </row>
    <row r="362" spans="6:13" ht="12.75" hidden="1">
      <c r="F362" s="67"/>
      <c r="H362" s="8">
        <v>0</v>
      </c>
      <c r="I362" s="31">
        <v>0</v>
      </c>
      <c r="M362" s="2">
        <v>500</v>
      </c>
    </row>
    <row r="363" spans="6:13" ht="12.75" hidden="1">
      <c r="F363" s="67"/>
      <c r="H363" s="8">
        <v>0</v>
      </c>
      <c r="I363" s="31">
        <v>0</v>
      </c>
      <c r="M363" s="2">
        <v>500</v>
      </c>
    </row>
    <row r="364" spans="6:13" ht="12.75" hidden="1">
      <c r="F364" s="67"/>
      <c r="H364" s="8">
        <v>0</v>
      </c>
      <c r="I364" s="31">
        <v>0</v>
      </c>
      <c r="M364" s="2">
        <v>500</v>
      </c>
    </row>
    <row r="365" spans="6:13" ht="12.75" hidden="1">
      <c r="F365" s="67"/>
      <c r="H365" s="8">
        <v>0</v>
      </c>
      <c r="I365" s="31">
        <v>0</v>
      </c>
      <c r="M365" s="2">
        <v>500</v>
      </c>
    </row>
    <row r="366" spans="6:13" ht="12.75" hidden="1">
      <c r="F366" s="67"/>
      <c r="H366" s="8">
        <v>0</v>
      </c>
      <c r="I366" s="31">
        <v>0</v>
      </c>
      <c r="M366" s="2">
        <v>500</v>
      </c>
    </row>
    <row r="367" spans="6:13" ht="12.75" hidden="1">
      <c r="F367" s="67"/>
      <c r="H367" s="8">
        <v>0</v>
      </c>
      <c r="I367" s="31">
        <v>0</v>
      </c>
      <c r="M367" s="2">
        <v>500</v>
      </c>
    </row>
    <row r="368" spans="6:13" ht="12.75" hidden="1">
      <c r="F368" s="67"/>
      <c r="H368" s="8">
        <v>0</v>
      </c>
      <c r="I368" s="31">
        <v>0</v>
      </c>
      <c r="M368" s="2">
        <v>500</v>
      </c>
    </row>
    <row r="369" spans="6:13" ht="12.75" hidden="1">
      <c r="F369" s="67"/>
      <c r="H369" s="8">
        <v>0</v>
      </c>
      <c r="I369" s="31">
        <v>0</v>
      </c>
      <c r="M369" s="2">
        <v>500</v>
      </c>
    </row>
    <row r="370" spans="6:13" ht="12.75" hidden="1">
      <c r="F370" s="67"/>
      <c r="H370" s="8">
        <v>0</v>
      </c>
      <c r="I370" s="31">
        <v>0</v>
      </c>
      <c r="M370" s="2">
        <v>500</v>
      </c>
    </row>
    <row r="371" spans="6:13" ht="12.75" hidden="1">
      <c r="F371" s="67"/>
      <c r="H371" s="8">
        <v>0</v>
      </c>
      <c r="I371" s="31">
        <v>0</v>
      </c>
      <c r="M371" s="2">
        <v>500</v>
      </c>
    </row>
    <row r="372" spans="6:13" ht="12.75" hidden="1">
      <c r="F372" s="67"/>
      <c r="H372" s="8">
        <v>0</v>
      </c>
      <c r="I372" s="31">
        <v>0</v>
      </c>
      <c r="M372" s="2">
        <v>500</v>
      </c>
    </row>
    <row r="373" spans="6:13" ht="12.75" hidden="1">
      <c r="F373" s="67"/>
      <c r="H373" s="8">
        <v>0</v>
      </c>
      <c r="I373" s="31">
        <v>0</v>
      </c>
      <c r="M373" s="2">
        <v>500</v>
      </c>
    </row>
    <row r="374" spans="6:13" ht="12.75" hidden="1">
      <c r="F374" s="67"/>
      <c r="H374" s="8">
        <v>0</v>
      </c>
      <c r="I374" s="31">
        <v>0</v>
      </c>
      <c r="M374" s="2">
        <v>500</v>
      </c>
    </row>
    <row r="375" spans="6:13" ht="12.75" hidden="1">
      <c r="F375" s="67"/>
      <c r="H375" s="8">
        <v>0</v>
      </c>
      <c r="I375" s="31">
        <v>0</v>
      </c>
      <c r="M375" s="2">
        <v>500</v>
      </c>
    </row>
    <row r="376" spans="6:13" ht="12.75" hidden="1">
      <c r="F376" s="67"/>
      <c r="H376" s="8">
        <v>0</v>
      </c>
      <c r="I376" s="31">
        <v>0</v>
      </c>
      <c r="M376" s="2">
        <v>500</v>
      </c>
    </row>
    <row r="377" spans="6:13" ht="12.75" hidden="1">
      <c r="F377" s="67"/>
      <c r="H377" s="8">
        <v>0</v>
      </c>
      <c r="I377" s="31">
        <v>0</v>
      </c>
      <c r="M377" s="2">
        <v>500</v>
      </c>
    </row>
    <row r="378" spans="6:13" ht="12.75" hidden="1">
      <c r="F378" s="67"/>
      <c r="H378" s="8">
        <v>0</v>
      </c>
      <c r="I378" s="31">
        <v>0</v>
      </c>
      <c r="M378" s="2">
        <v>500</v>
      </c>
    </row>
    <row r="379" spans="6:13" ht="12.75" hidden="1">
      <c r="F379" s="67"/>
      <c r="H379" s="8">
        <v>0</v>
      </c>
      <c r="I379" s="31">
        <v>0</v>
      </c>
      <c r="M379" s="2">
        <v>500</v>
      </c>
    </row>
    <row r="380" spans="6:13" ht="12.75" hidden="1">
      <c r="F380" s="67"/>
      <c r="H380" s="8">
        <v>0</v>
      </c>
      <c r="I380" s="31">
        <v>0</v>
      </c>
      <c r="M380" s="2">
        <v>500</v>
      </c>
    </row>
    <row r="381" spans="6:13" ht="12.75" hidden="1">
      <c r="F381" s="67"/>
      <c r="H381" s="8">
        <v>0</v>
      </c>
      <c r="I381" s="31">
        <v>0</v>
      </c>
      <c r="M381" s="2">
        <v>500</v>
      </c>
    </row>
    <row r="382" spans="6:13" ht="12.75" hidden="1">
      <c r="F382" s="67"/>
      <c r="H382" s="8">
        <v>0</v>
      </c>
      <c r="I382" s="31">
        <v>0</v>
      </c>
      <c r="M382" s="2">
        <v>500</v>
      </c>
    </row>
    <row r="383" spans="6:13" ht="12.75" hidden="1">
      <c r="F383" s="67"/>
      <c r="H383" s="8">
        <v>0</v>
      </c>
      <c r="I383" s="31">
        <v>0</v>
      </c>
      <c r="M383" s="2">
        <v>500</v>
      </c>
    </row>
    <row r="384" spans="6:13" ht="12.75" hidden="1">
      <c r="F384" s="67"/>
      <c r="H384" s="8">
        <v>0</v>
      </c>
      <c r="I384" s="31">
        <v>0</v>
      </c>
      <c r="M384" s="2">
        <v>500</v>
      </c>
    </row>
    <row r="385" spans="6:13" ht="12.75" hidden="1">
      <c r="F385" s="67"/>
      <c r="H385" s="8">
        <v>0</v>
      </c>
      <c r="I385" s="31">
        <v>0</v>
      </c>
      <c r="M385" s="2">
        <v>500</v>
      </c>
    </row>
    <row r="386" spans="6:13" ht="12.75" hidden="1">
      <c r="F386" s="67"/>
      <c r="H386" s="8">
        <v>0</v>
      </c>
      <c r="I386" s="31">
        <v>0</v>
      </c>
      <c r="M386" s="2">
        <v>500</v>
      </c>
    </row>
    <row r="387" spans="6:13" ht="12.75" hidden="1">
      <c r="F387" s="67"/>
      <c r="H387" s="8">
        <v>0</v>
      </c>
      <c r="I387" s="31">
        <v>0</v>
      </c>
      <c r="M387" s="2">
        <v>500</v>
      </c>
    </row>
    <row r="388" spans="6:13" ht="12.75" hidden="1">
      <c r="F388" s="67"/>
      <c r="H388" s="8">
        <v>0</v>
      </c>
      <c r="I388" s="31">
        <v>0</v>
      </c>
      <c r="M388" s="2">
        <v>500</v>
      </c>
    </row>
    <row r="389" spans="6:13" ht="12.75" hidden="1">
      <c r="F389" s="67"/>
      <c r="H389" s="8">
        <v>0</v>
      </c>
      <c r="I389" s="31">
        <v>0</v>
      </c>
      <c r="M389" s="2">
        <v>500</v>
      </c>
    </row>
    <row r="390" spans="6:13" ht="12.75" hidden="1">
      <c r="F390" s="67"/>
      <c r="H390" s="8">
        <v>0</v>
      </c>
      <c r="I390" s="31">
        <v>0</v>
      </c>
      <c r="M390" s="2">
        <v>500</v>
      </c>
    </row>
    <row r="391" spans="6:13" ht="12.75" hidden="1">
      <c r="F391" s="67"/>
      <c r="H391" s="8">
        <v>0</v>
      </c>
      <c r="I391" s="31">
        <v>0</v>
      </c>
      <c r="M391" s="2">
        <v>500</v>
      </c>
    </row>
    <row r="392" spans="6:13" ht="12.75" hidden="1">
      <c r="F392" s="67"/>
      <c r="H392" s="8">
        <v>0</v>
      </c>
      <c r="I392" s="31">
        <v>0</v>
      </c>
      <c r="M392" s="2">
        <v>500</v>
      </c>
    </row>
    <row r="393" spans="6:13" ht="12.75" hidden="1">
      <c r="F393" s="67"/>
      <c r="H393" s="8">
        <v>0</v>
      </c>
      <c r="I393" s="31">
        <v>0</v>
      </c>
      <c r="M393" s="2">
        <v>500</v>
      </c>
    </row>
    <row r="394" spans="6:13" ht="12.75" hidden="1">
      <c r="F394" s="67"/>
      <c r="H394" s="8">
        <v>0</v>
      </c>
      <c r="I394" s="31">
        <v>0</v>
      </c>
      <c r="M394" s="2">
        <v>500</v>
      </c>
    </row>
    <row r="395" spans="6:13" ht="12.75" hidden="1">
      <c r="F395" s="67"/>
      <c r="H395" s="8">
        <v>0</v>
      </c>
      <c r="I395" s="31">
        <v>0</v>
      </c>
      <c r="M395" s="2">
        <v>500</v>
      </c>
    </row>
    <row r="396" spans="6:13" ht="12.75" hidden="1">
      <c r="F396" s="67"/>
      <c r="H396" s="8">
        <v>0</v>
      </c>
      <c r="I396" s="31">
        <v>0</v>
      </c>
      <c r="M396" s="2">
        <v>500</v>
      </c>
    </row>
    <row r="397" spans="6:13" ht="12.75" hidden="1">
      <c r="F397" s="67"/>
      <c r="H397" s="8">
        <v>0</v>
      </c>
      <c r="I397" s="31">
        <v>0</v>
      </c>
      <c r="M397" s="2">
        <v>500</v>
      </c>
    </row>
    <row r="398" spans="6:13" ht="12.75" hidden="1">
      <c r="F398" s="67"/>
      <c r="H398" s="8">
        <v>0</v>
      </c>
      <c r="I398" s="31">
        <v>0</v>
      </c>
      <c r="M398" s="2">
        <v>500</v>
      </c>
    </row>
    <row r="399" spans="6:13" ht="12.75" hidden="1">
      <c r="F399" s="67"/>
      <c r="H399" s="8">
        <v>0</v>
      </c>
      <c r="I399" s="31">
        <v>0</v>
      </c>
      <c r="M399" s="2">
        <v>500</v>
      </c>
    </row>
    <row r="400" spans="6:13" ht="12.75" hidden="1">
      <c r="F400" s="67"/>
      <c r="H400" s="8">
        <v>0</v>
      </c>
      <c r="I400" s="31">
        <v>0</v>
      </c>
      <c r="M400" s="2">
        <v>500</v>
      </c>
    </row>
    <row r="401" spans="6:13" ht="12.75" hidden="1">
      <c r="F401" s="67"/>
      <c r="H401" s="8">
        <v>0</v>
      </c>
      <c r="I401" s="31">
        <v>0</v>
      </c>
      <c r="M401" s="2">
        <v>500</v>
      </c>
    </row>
    <row r="402" spans="6:13" ht="12.75" hidden="1">
      <c r="F402" s="67"/>
      <c r="H402" s="8">
        <v>0</v>
      </c>
      <c r="I402" s="31">
        <v>0</v>
      </c>
      <c r="M402" s="2">
        <v>500</v>
      </c>
    </row>
    <row r="403" spans="6:13" ht="12.75" hidden="1">
      <c r="F403" s="67"/>
      <c r="H403" s="8">
        <v>0</v>
      </c>
      <c r="I403" s="31">
        <v>0</v>
      </c>
      <c r="M403" s="2">
        <v>500</v>
      </c>
    </row>
    <row r="404" spans="6:13" ht="12.75" hidden="1">
      <c r="F404" s="67"/>
      <c r="H404" s="8">
        <v>0</v>
      </c>
      <c r="I404" s="31">
        <v>0</v>
      </c>
      <c r="M404" s="2">
        <v>500</v>
      </c>
    </row>
    <row r="405" spans="6:13" ht="12.75" hidden="1">
      <c r="F405" s="67"/>
      <c r="H405" s="8">
        <v>0</v>
      </c>
      <c r="I405" s="31">
        <v>0</v>
      </c>
      <c r="M405" s="2">
        <v>500</v>
      </c>
    </row>
    <row r="406" spans="6:13" ht="12.75" hidden="1">
      <c r="F406" s="67"/>
      <c r="H406" s="8">
        <v>0</v>
      </c>
      <c r="I406" s="31">
        <v>0</v>
      </c>
      <c r="M406" s="2">
        <v>500</v>
      </c>
    </row>
    <row r="407" spans="6:13" ht="12.75" hidden="1">
      <c r="F407" s="67"/>
      <c r="H407" s="8">
        <v>0</v>
      </c>
      <c r="I407" s="31">
        <v>0</v>
      </c>
      <c r="M407" s="2">
        <v>500</v>
      </c>
    </row>
    <row r="408" spans="6:13" ht="12.75" hidden="1">
      <c r="F408" s="67"/>
      <c r="H408" s="8">
        <v>0</v>
      </c>
      <c r="I408" s="31">
        <v>0</v>
      </c>
      <c r="M408" s="2">
        <v>500</v>
      </c>
    </row>
    <row r="409" spans="6:13" ht="12.75" hidden="1">
      <c r="F409" s="67"/>
      <c r="H409" s="8">
        <v>0</v>
      </c>
      <c r="I409" s="31">
        <v>0</v>
      </c>
      <c r="M409" s="2">
        <v>500</v>
      </c>
    </row>
    <row r="410" spans="6:13" ht="12.75" hidden="1">
      <c r="F410" s="67"/>
      <c r="H410" s="8">
        <v>0</v>
      </c>
      <c r="I410" s="31">
        <v>0</v>
      </c>
      <c r="M410" s="2">
        <v>500</v>
      </c>
    </row>
    <row r="411" spans="6:13" ht="12.75" hidden="1">
      <c r="F411" s="67"/>
      <c r="H411" s="8">
        <v>0</v>
      </c>
      <c r="I411" s="31">
        <v>0</v>
      </c>
      <c r="M411" s="2">
        <v>500</v>
      </c>
    </row>
    <row r="412" spans="6:13" ht="12.75" hidden="1">
      <c r="F412" s="67"/>
      <c r="H412" s="8">
        <v>0</v>
      </c>
      <c r="I412" s="31">
        <v>0</v>
      </c>
      <c r="M412" s="2">
        <v>500</v>
      </c>
    </row>
    <row r="413" spans="6:13" ht="12.75" hidden="1">
      <c r="F413" s="67"/>
      <c r="H413" s="8">
        <v>0</v>
      </c>
      <c r="I413" s="31">
        <v>0</v>
      </c>
      <c r="M413" s="2">
        <v>500</v>
      </c>
    </row>
    <row r="414" spans="6:13" ht="12.75" hidden="1">
      <c r="F414" s="67"/>
      <c r="H414" s="8">
        <v>0</v>
      </c>
      <c r="I414" s="31">
        <v>0</v>
      </c>
      <c r="M414" s="2">
        <v>500</v>
      </c>
    </row>
    <row r="415" spans="6:13" ht="12.75" hidden="1">
      <c r="F415" s="67"/>
      <c r="H415" s="8">
        <v>0</v>
      </c>
      <c r="I415" s="31">
        <v>0</v>
      </c>
      <c r="M415" s="2">
        <v>500</v>
      </c>
    </row>
    <row r="416" spans="6:13" ht="12.75" hidden="1">
      <c r="F416" s="67"/>
      <c r="H416" s="8">
        <v>0</v>
      </c>
      <c r="I416" s="31">
        <v>0</v>
      </c>
      <c r="M416" s="2">
        <v>500</v>
      </c>
    </row>
    <row r="417" spans="6:13" ht="12.75" hidden="1">
      <c r="F417" s="67"/>
      <c r="H417" s="8">
        <v>0</v>
      </c>
      <c r="I417" s="31">
        <v>0</v>
      </c>
      <c r="M417" s="2">
        <v>500</v>
      </c>
    </row>
    <row r="418" spans="6:13" ht="12.75" hidden="1">
      <c r="F418" s="67"/>
      <c r="H418" s="8">
        <v>0</v>
      </c>
      <c r="I418" s="31">
        <v>0</v>
      </c>
      <c r="M418" s="2">
        <v>500</v>
      </c>
    </row>
    <row r="419" spans="6:13" ht="12.75" hidden="1">
      <c r="F419" s="67"/>
      <c r="H419" s="8">
        <v>0</v>
      </c>
      <c r="I419" s="31">
        <v>0</v>
      </c>
      <c r="M419" s="2">
        <v>500</v>
      </c>
    </row>
    <row r="420" spans="6:13" ht="12.75" hidden="1">
      <c r="F420" s="67"/>
      <c r="H420" s="8">
        <v>0</v>
      </c>
      <c r="I420" s="31">
        <v>0</v>
      </c>
      <c r="M420" s="2">
        <v>500</v>
      </c>
    </row>
    <row r="421" spans="6:13" ht="12.75" hidden="1">
      <c r="F421" s="67"/>
      <c r="H421" s="8">
        <v>0</v>
      </c>
      <c r="I421" s="31">
        <v>0</v>
      </c>
      <c r="M421" s="2">
        <v>500</v>
      </c>
    </row>
    <row r="422" spans="6:13" ht="12.75" hidden="1">
      <c r="F422" s="67"/>
      <c r="H422" s="8">
        <v>0</v>
      </c>
      <c r="I422" s="31">
        <v>0</v>
      </c>
      <c r="M422" s="2">
        <v>500</v>
      </c>
    </row>
    <row r="423" spans="6:13" ht="12.75" hidden="1">
      <c r="F423" s="67"/>
      <c r="H423" s="8">
        <v>0</v>
      </c>
      <c r="I423" s="31">
        <v>0</v>
      </c>
      <c r="M423" s="2">
        <v>500</v>
      </c>
    </row>
    <row r="424" spans="6:13" ht="12.75" hidden="1">
      <c r="F424" s="67"/>
      <c r="H424" s="8">
        <v>0</v>
      </c>
      <c r="I424" s="31">
        <v>0</v>
      </c>
      <c r="M424" s="2">
        <v>500</v>
      </c>
    </row>
    <row r="425" spans="6:13" ht="12.75" hidden="1">
      <c r="F425" s="67"/>
      <c r="H425" s="8">
        <v>0</v>
      </c>
      <c r="I425" s="31">
        <v>0</v>
      </c>
      <c r="M425" s="2">
        <v>500</v>
      </c>
    </row>
    <row r="426" spans="6:13" ht="12.75" hidden="1">
      <c r="F426" s="67"/>
      <c r="H426" s="8">
        <v>0</v>
      </c>
      <c r="I426" s="31">
        <v>0</v>
      </c>
      <c r="M426" s="2">
        <v>500</v>
      </c>
    </row>
    <row r="427" spans="6:13" ht="12.75" hidden="1">
      <c r="F427" s="67"/>
      <c r="H427" s="8">
        <v>0</v>
      </c>
      <c r="I427" s="31">
        <v>0</v>
      </c>
      <c r="M427" s="2">
        <v>500</v>
      </c>
    </row>
    <row r="428" spans="6:13" ht="12.75" hidden="1">
      <c r="F428" s="67"/>
      <c r="H428" s="8">
        <v>0</v>
      </c>
      <c r="I428" s="31">
        <v>0</v>
      </c>
      <c r="M428" s="2">
        <v>500</v>
      </c>
    </row>
    <row r="429" ht="12.75" hidden="1">
      <c r="F429" s="67"/>
    </row>
    <row r="430" ht="12.75" hidden="1">
      <c r="F430" s="67"/>
    </row>
    <row r="431" ht="12.75" hidden="1">
      <c r="F431" s="67"/>
    </row>
    <row r="432" ht="12.75" hidden="1">
      <c r="F432" s="67"/>
    </row>
    <row r="433" ht="12.75" hidden="1">
      <c r="F433" s="67"/>
    </row>
    <row r="434" ht="12.75" hidden="1">
      <c r="F434" s="67"/>
    </row>
    <row r="435" ht="12.75" hidden="1">
      <c r="F435" s="67"/>
    </row>
    <row r="436" ht="12.75" hidden="1">
      <c r="F436" s="67"/>
    </row>
    <row r="437" ht="12.75" hidden="1">
      <c r="F437" s="67"/>
    </row>
    <row r="438" ht="12.75" hidden="1">
      <c r="F438" s="67"/>
    </row>
    <row r="439" ht="12.75" hidden="1">
      <c r="F439" s="67"/>
    </row>
    <row r="440" ht="12.75" hidden="1">
      <c r="F440" s="67"/>
    </row>
    <row r="441" ht="12.75" hidden="1">
      <c r="F441" s="67"/>
    </row>
    <row r="442" ht="12.75" hidden="1">
      <c r="F442" s="67"/>
    </row>
    <row r="443" ht="12.75" hidden="1">
      <c r="F443" s="67"/>
    </row>
    <row r="444" ht="12.75" hidden="1">
      <c r="F444" s="67"/>
    </row>
    <row r="445" ht="12.75" hidden="1">
      <c r="F445" s="67"/>
    </row>
    <row r="446" ht="12.75" hidden="1">
      <c r="F446" s="67"/>
    </row>
    <row r="447" ht="12.75" hidden="1">
      <c r="F447" s="67"/>
    </row>
    <row r="448" ht="12.75" hidden="1">
      <c r="F448" s="67"/>
    </row>
    <row r="449" ht="12.75" hidden="1">
      <c r="F449" s="67"/>
    </row>
    <row r="450" ht="12.75" hidden="1">
      <c r="F450" s="67"/>
    </row>
    <row r="451" ht="12.75" hidden="1">
      <c r="F451" s="67"/>
    </row>
    <row r="452" ht="12.75" hidden="1">
      <c r="F452" s="67"/>
    </row>
    <row r="453" ht="12.75" hidden="1">
      <c r="F453" s="67"/>
    </row>
    <row r="454" ht="12.75" hidden="1">
      <c r="F454" s="67"/>
    </row>
    <row r="455" ht="12.75" hidden="1">
      <c r="F455" s="67"/>
    </row>
    <row r="456" ht="12.75" hidden="1">
      <c r="F456" s="67"/>
    </row>
    <row r="457" ht="12.75" hidden="1">
      <c r="F457" s="67"/>
    </row>
    <row r="458" ht="12.75" hidden="1">
      <c r="F458" s="67"/>
    </row>
    <row r="459" ht="12.75" hidden="1">
      <c r="F459" s="67"/>
    </row>
    <row r="460" ht="12.75" hidden="1">
      <c r="F460" s="67"/>
    </row>
    <row r="461" ht="12.75" hidden="1">
      <c r="F461" s="67"/>
    </row>
    <row r="462" ht="12.75" hidden="1">
      <c r="F462" s="67"/>
    </row>
    <row r="463" ht="12.75" hidden="1">
      <c r="F463" s="67"/>
    </row>
    <row r="464" ht="12.75" hidden="1">
      <c r="F464" s="67"/>
    </row>
    <row r="465" ht="12.75" hidden="1">
      <c r="F465" s="67"/>
    </row>
    <row r="466" ht="12.75" hidden="1">
      <c r="F466" s="67"/>
    </row>
    <row r="467" ht="12.75" hidden="1">
      <c r="F467" s="67"/>
    </row>
    <row r="468" ht="12.75" hidden="1">
      <c r="F468" s="67"/>
    </row>
    <row r="469" ht="12.75" hidden="1">
      <c r="F469" s="67"/>
    </row>
    <row r="470" ht="12.75" hidden="1">
      <c r="F470" s="67"/>
    </row>
    <row r="471" ht="12.75" hidden="1">
      <c r="F471" s="67"/>
    </row>
    <row r="472" ht="12.75" hidden="1">
      <c r="F472" s="67"/>
    </row>
    <row r="473" ht="12.75" hidden="1">
      <c r="F473" s="67"/>
    </row>
    <row r="474" ht="12.75" hidden="1">
      <c r="F474" s="67"/>
    </row>
    <row r="475" ht="12.75" hidden="1">
      <c r="F475" s="67"/>
    </row>
    <row r="476" ht="12.75" hidden="1">
      <c r="F476" s="67"/>
    </row>
    <row r="477" ht="12.75" hidden="1">
      <c r="F477" s="67"/>
    </row>
    <row r="478" ht="12.75" hidden="1">
      <c r="F478" s="67"/>
    </row>
    <row r="479" ht="12.75" hidden="1">
      <c r="F479" s="67"/>
    </row>
    <row r="480" ht="12.75" hidden="1">
      <c r="F480" s="67"/>
    </row>
    <row r="481" ht="12.75" hidden="1">
      <c r="F481" s="67"/>
    </row>
    <row r="482" ht="12.75" hidden="1">
      <c r="F482" s="67"/>
    </row>
    <row r="483" ht="12.75" hidden="1">
      <c r="F483" s="67"/>
    </row>
    <row r="484" ht="12.75" hidden="1">
      <c r="F484" s="67"/>
    </row>
    <row r="485" ht="12.75" hidden="1">
      <c r="F485" s="67"/>
    </row>
    <row r="486" ht="12.75" hidden="1">
      <c r="F486" s="67"/>
    </row>
    <row r="487" ht="12.75" hidden="1">
      <c r="F487" s="67"/>
    </row>
    <row r="488" ht="12.75" hidden="1">
      <c r="F488" s="67"/>
    </row>
    <row r="489" ht="12.75" hidden="1">
      <c r="F489" s="67"/>
    </row>
    <row r="490" ht="12.75" hidden="1">
      <c r="F490" s="67"/>
    </row>
    <row r="491" ht="12.75" hidden="1">
      <c r="F491" s="67"/>
    </row>
    <row r="492" ht="12.75" hidden="1">
      <c r="F492" s="67"/>
    </row>
    <row r="493" ht="12.75" hidden="1">
      <c r="F493" s="67"/>
    </row>
    <row r="494" ht="12.75" hidden="1">
      <c r="F494" s="67"/>
    </row>
    <row r="495" ht="12.75" hidden="1">
      <c r="F495" s="67"/>
    </row>
    <row r="496" ht="12.75" hidden="1">
      <c r="F496" s="67"/>
    </row>
    <row r="497" ht="12.75" hidden="1">
      <c r="F497" s="67"/>
    </row>
    <row r="498" ht="12.75">
      <c r="F498" s="67"/>
    </row>
    <row r="499" spans="1:13" s="406" customFormat="1" ht="12.75">
      <c r="A499" s="396"/>
      <c r="B499" s="397">
        <v>-2133388</v>
      </c>
      <c r="C499" s="398" t="s">
        <v>826</v>
      </c>
      <c r="D499" s="396" t="s">
        <v>827</v>
      </c>
      <c r="E499" s="396"/>
      <c r="F499" s="399"/>
      <c r="G499" s="400"/>
      <c r="H499" s="401">
        <v>2133388</v>
      </c>
      <c r="I499" s="402">
        <v>-4848.609090909091</v>
      </c>
      <c r="J499" s="403"/>
      <c r="K499" s="404">
        <v>440</v>
      </c>
      <c r="L499" s="405"/>
      <c r="M499" s="404">
        <v>440</v>
      </c>
    </row>
    <row r="500" spans="1:13" s="406" customFormat="1" ht="12.75">
      <c r="A500" s="396"/>
      <c r="B500" s="397">
        <v>704515</v>
      </c>
      <c r="C500" s="398" t="s">
        <v>826</v>
      </c>
      <c r="D500" s="396" t="s">
        <v>784</v>
      </c>
      <c r="E500" s="396"/>
      <c r="F500" s="399"/>
      <c r="G500" s="400"/>
      <c r="H500" s="401">
        <v>1428873</v>
      </c>
      <c r="I500" s="402">
        <v>1601.1704545454545</v>
      </c>
      <c r="J500" s="403"/>
      <c r="K500" s="404">
        <v>440</v>
      </c>
      <c r="L500" s="405"/>
      <c r="M500" s="404">
        <v>440</v>
      </c>
    </row>
    <row r="501" spans="1:13" s="406" customFormat="1" ht="12.75">
      <c r="A501" s="396"/>
      <c r="B501" s="397">
        <v>875535</v>
      </c>
      <c r="C501" s="398" t="s">
        <v>826</v>
      </c>
      <c r="D501" s="396" t="s">
        <v>785</v>
      </c>
      <c r="E501" s="396"/>
      <c r="F501" s="399"/>
      <c r="G501" s="400"/>
      <c r="H501" s="401">
        <v>553338</v>
      </c>
      <c r="I501" s="402">
        <v>1945.6333333333334</v>
      </c>
      <c r="J501" s="403"/>
      <c r="K501" s="404">
        <v>450</v>
      </c>
      <c r="L501" s="405"/>
      <c r="M501" s="404">
        <v>450</v>
      </c>
    </row>
    <row r="502" spans="1:13" s="406" customFormat="1" ht="12.75">
      <c r="A502" s="396"/>
      <c r="B502" s="397">
        <v>0</v>
      </c>
      <c r="C502" s="398" t="s">
        <v>826</v>
      </c>
      <c r="D502" s="396" t="s">
        <v>792</v>
      </c>
      <c r="E502" s="396"/>
      <c r="F502" s="399"/>
      <c r="G502" s="400"/>
      <c r="H502" s="401">
        <v>553338</v>
      </c>
      <c r="I502" s="402">
        <v>0</v>
      </c>
      <c r="J502" s="403"/>
      <c r="K502" s="222">
        <v>460</v>
      </c>
      <c r="L502" s="223"/>
      <c r="M502" s="222">
        <v>460</v>
      </c>
    </row>
    <row r="503" spans="1:13" s="406" customFormat="1" ht="12.75">
      <c r="A503" s="396"/>
      <c r="B503" s="397">
        <v>0</v>
      </c>
      <c r="C503" s="398" t="s">
        <v>826</v>
      </c>
      <c r="D503" s="396" t="s">
        <v>787</v>
      </c>
      <c r="E503" s="396"/>
      <c r="F503" s="399"/>
      <c r="G503" s="400"/>
      <c r="H503" s="401"/>
      <c r="I503" s="402"/>
      <c r="J503" s="403"/>
      <c r="K503" s="222"/>
      <c r="L503" s="223"/>
      <c r="M503" s="222"/>
    </row>
    <row r="504" spans="1:13" s="403" customFormat="1" ht="12.75">
      <c r="A504" s="407"/>
      <c r="B504" s="408">
        <v>-553338</v>
      </c>
      <c r="C504" s="407" t="s">
        <v>826</v>
      </c>
      <c r="D504" s="407" t="s">
        <v>793</v>
      </c>
      <c r="E504" s="407"/>
      <c r="F504" s="409"/>
      <c r="G504" s="410"/>
      <c r="H504" s="408">
        <v>1982211</v>
      </c>
      <c r="I504" s="411">
        <v>-1202.908695652174</v>
      </c>
      <c r="J504" s="406"/>
      <c r="K504" s="230">
        <v>460</v>
      </c>
      <c r="L504" s="230"/>
      <c r="M504" s="230">
        <v>460</v>
      </c>
    </row>
    <row r="505" ht="12.75">
      <c r="F505" s="67"/>
    </row>
    <row r="506" ht="12.75" hidden="1">
      <c r="F506" s="67"/>
    </row>
    <row r="507" ht="12.75" hidden="1">
      <c r="F507" s="67"/>
    </row>
    <row r="508" ht="12.75" hidden="1">
      <c r="F508" s="67"/>
    </row>
    <row r="509" ht="12.75" hidden="1">
      <c r="F509" s="67"/>
    </row>
    <row r="510" ht="12.75" hidden="1">
      <c r="F510" s="67"/>
    </row>
    <row r="511" ht="12.75" hidden="1">
      <c r="F511" s="67"/>
    </row>
    <row r="512" ht="12.75" hidden="1">
      <c r="F512" s="67"/>
    </row>
    <row r="513" ht="12.75" hidden="1">
      <c r="F513" s="67"/>
    </row>
    <row r="514" ht="12.75" hidden="1">
      <c r="F514" s="67"/>
    </row>
    <row r="515" ht="12.75" hidden="1">
      <c r="F515" s="67"/>
    </row>
    <row r="516" ht="12.75" hidden="1">
      <c r="F516" s="67"/>
    </row>
    <row r="517" ht="12.75" hidden="1">
      <c r="F517" s="67"/>
    </row>
    <row r="518" ht="12.75" hidden="1">
      <c r="F518" s="67"/>
    </row>
    <row r="519" ht="12.75" hidden="1">
      <c r="F519" s="67"/>
    </row>
    <row r="520" ht="12.75">
      <c r="F520" s="67"/>
    </row>
    <row r="521" spans="1:13" s="282" customFormat="1" ht="12.75">
      <c r="A521" s="307"/>
      <c r="B521" s="278">
        <v>-426787</v>
      </c>
      <c r="C521" s="277" t="s">
        <v>775</v>
      </c>
      <c r="D521" s="277" t="s">
        <v>794</v>
      </c>
      <c r="E521" s="277"/>
      <c r="F521" s="279"/>
      <c r="G521" s="280"/>
      <c r="H521" s="278">
        <v>426787</v>
      </c>
      <c r="I521" s="281">
        <v>-927.7978260869565</v>
      </c>
      <c r="K521" s="282">
        <v>460</v>
      </c>
      <c r="M521" s="282">
        <v>460</v>
      </c>
    </row>
    <row r="522" spans="1:13" s="286" customFormat="1" ht="12.75">
      <c r="A522" s="307"/>
      <c r="B522" s="278">
        <v>285000</v>
      </c>
      <c r="C522" s="277" t="s">
        <v>775</v>
      </c>
      <c r="D522" s="277" t="s">
        <v>787</v>
      </c>
      <c r="E522" s="277"/>
      <c r="F522" s="279"/>
      <c r="G522" s="280"/>
      <c r="H522" s="283">
        <v>141787</v>
      </c>
      <c r="I522" s="284">
        <v>619.5652173913044</v>
      </c>
      <c r="J522" s="282"/>
      <c r="K522" s="282">
        <v>460</v>
      </c>
      <c r="L522" s="285"/>
      <c r="M522" s="282">
        <v>460</v>
      </c>
    </row>
    <row r="523" spans="1:13" s="282" customFormat="1" ht="12.75">
      <c r="A523" s="287"/>
      <c r="B523" s="288">
        <v>-141787</v>
      </c>
      <c r="C523" s="287" t="s">
        <v>775</v>
      </c>
      <c r="D523" s="287" t="s">
        <v>788</v>
      </c>
      <c r="E523" s="287"/>
      <c r="F523" s="289"/>
      <c r="G523" s="290"/>
      <c r="H523" s="288">
        <v>283574</v>
      </c>
      <c r="I523" s="291">
        <v>-308.2326086956522</v>
      </c>
      <c r="J523" s="286"/>
      <c r="K523" s="286">
        <v>460</v>
      </c>
      <c r="L523" s="286"/>
      <c r="M523" s="286">
        <v>460</v>
      </c>
    </row>
    <row r="524" ht="12.75">
      <c r="F524" s="67"/>
    </row>
    <row r="525" ht="12.75">
      <c r="F525" s="67"/>
    </row>
    <row r="526" spans="1:13" s="297" customFormat="1" ht="12.75">
      <c r="A526" s="330"/>
      <c r="B526" s="337">
        <v>-912580</v>
      </c>
      <c r="C526" s="292" t="s">
        <v>774</v>
      </c>
      <c r="D526" s="292" t="s">
        <v>794</v>
      </c>
      <c r="E526" s="292"/>
      <c r="F526" s="294"/>
      <c r="G526" s="295"/>
      <c r="H526" s="293">
        <v>912580</v>
      </c>
      <c r="I526" s="296">
        <v>-1983.8695652173913</v>
      </c>
      <c r="K526" s="297">
        <v>460</v>
      </c>
      <c r="M526" s="297">
        <v>460</v>
      </c>
    </row>
    <row r="527" spans="1:13" s="301" customFormat="1" ht="12.75">
      <c r="A527" s="330"/>
      <c r="B527" s="293">
        <v>175000</v>
      </c>
      <c r="C527" s="292" t="s">
        <v>774</v>
      </c>
      <c r="D527" s="292" t="s">
        <v>787</v>
      </c>
      <c r="E527" s="292"/>
      <c r="F527" s="294"/>
      <c r="G527" s="295"/>
      <c r="H527" s="298">
        <v>737580</v>
      </c>
      <c r="I527" s="299">
        <v>380.4347826086956</v>
      </c>
      <c r="J527" s="297"/>
      <c r="K527" s="297">
        <v>460</v>
      </c>
      <c r="L527" s="300"/>
      <c r="M527" s="297">
        <v>460</v>
      </c>
    </row>
    <row r="528" spans="1:13" s="297" customFormat="1" ht="12.75">
      <c r="A528" s="302"/>
      <c r="B528" s="303">
        <v>-737580</v>
      </c>
      <c r="C528" s="302" t="s">
        <v>774</v>
      </c>
      <c r="D528" s="302" t="s">
        <v>793</v>
      </c>
      <c r="E528" s="302"/>
      <c r="F528" s="304"/>
      <c r="G528" s="305"/>
      <c r="H528" s="303">
        <v>1475160</v>
      </c>
      <c r="I528" s="306">
        <v>-1603.4347826086957</v>
      </c>
      <c r="J528" s="301"/>
      <c r="K528" s="301">
        <v>460</v>
      </c>
      <c r="L528" s="301"/>
      <c r="M528" s="301">
        <v>460</v>
      </c>
    </row>
    <row r="529" ht="12.75">
      <c r="F529" s="67"/>
    </row>
    <row r="530" ht="12.75">
      <c r="F530" s="67"/>
    </row>
    <row r="531" spans="1:13" s="285" customFormat="1" ht="12.75">
      <c r="A531" s="307"/>
      <c r="B531" s="308"/>
      <c r="C531" s="307"/>
      <c r="D531" s="307" t="s">
        <v>795</v>
      </c>
      <c r="E531" s="307"/>
      <c r="F531" s="309"/>
      <c r="G531" s="309"/>
      <c r="H531" s="283"/>
      <c r="I531" s="310"/>
      <c r="M531" s="311"/>
    </row>
    <row r="532" spans="1:11" s="285" customFormat="1" ht="12.75">
      <c r="A532" s="307" t="s">
        <v>796</v>
      </c>
      <c r="B532" s="283"/>
      <c r="C532" s="312"/>
      <c r="D532" s="307"/>
      <c r="E532" s="307"/>
      <c r="F532" s="313"/>
      <c r="G532" s="313"/>
      <c r="H532" s="283"/>
      <c r="I532" s="314"/>
      <c r="K532" s="311"/>
    </row>
    <row r="533" spans="1:11" s="285" customFormat="1" ht="12.75">
      <c r="A533" s="307"/>
      <c r="B533" s="283"/>
      <c r="C533" s="307"/>
      <c r="D533" s="307"/>
      <c r="E533" s="307" t="s">
        <v>797</v>
      </c>
      <c r="F533" s="313"/>
      <c r="G533" s="313"/>
      <c r="H533" s="283"/>
      <c r="I533" s="314"/>
      <c r="K533" s="311"/>
    </row>
    <row r="534" spans="1:13" s="285" customFormat="1" ht="12.75">
      <c r="A534" s="307"/>
      <c r="B534" s="315">
        <v>-444675</v>
      </c>
      <c r="C534" s="283" t="s">
        <v>798</v>
      </c>
      <c r="D534" s="307"/>
      <c r="E534" s="307" t="s">
        <v>799</v>
      </c>
      <c r="F534" s="313"/>
      <c r="G534" s="313"/>
      <c r="H534" s="283">
        <v>444675</v>
      </c>
      <c r="I534" s="316">
        <v>947</v>
      </c>
      <c r="K534" s="317"/>
      <c r="M534" s="318">
        <v>469.56177402323124</v>
      </c>
    </row>
    <row r="535" spans="1:13" s="285" customFormat="1" ht="12.75">
      <c r="A535" s="307"/>
      <c r="B535" s="283">
        <v>17888</v>
      </c>
      <c r="C535" s="307" t="s">
        <v>800</v>
      </c>
      <c r="D535" s="307"/>
      <c r="E535" s="307"/>
      <c r="F535" s="313"/>
      <c r="G535" s="313" t="s">
        <v>176</v>
      </c>
      <c r="H535" s="283">
        <v>426787</v>
      </c>
      <c r="I535" s="316">
        <v>37.266666666666666</v>
      </c>
      <c r="K535" s="317"/>
      <c r="M535" s="319">
        <v>480</v>
      </c>
    </row>
    <row r="536" spans="1:13" s="285" customFormat="1" ht="12.75">
      <c r="A536" s="307"/>
      <c r="B536" s="315">
        <v>-426787</v>
      </c>
      <c r="C536" s="312" t="s">
        <v>801</v>
      </c>
      <c r="D536" s="307"/>
      <c r="E536" s="307"/>
      <c r="F536" s="313"/>
      <c r="G536" s="313" t="s">
        <v>176</v>
      </c>
      <c r="H536" s="283">
        <v>0</v>
      </c>
      <c r="I536" s="316">
        <v>-889.1395833333333</v>
      </c>
      <c r="K536" s="311"/>
      <c r="M536" s="319">
        <v>480</v>
      </c>
    </row>
    <row r="537" spans="9:13" ht="12.75">
      <c r="I537" s="31"/>
      <c r="M537" s="50"/>
    </row>
    <row r="538" spans="2:8" ht="12.75" hidden="1">
      <c r="B538" s="51"/>
      <c r="H538" s="8">
        <v>0</v>
      </c>
    </row>
    <row r="539" spans="2:8" ht="12.75" hidden="1">
      <c r="B539" s="51"/>
      <c r="H539" s="8">
        <v>0</v>
      </c>
    </row>
    <row r="540" spans="2:8" ht="12.75" hidden="1">
      <c r="B540" s="51"/>
      <c r="H540" s="8">
        <v>0</v>
      </c>
    </row>
    <row r="541" spans="2:8" ht="12.75" hidden="1">
      <c r="B541" s="51"/>
      <c r="H541" s="8">
        <v>0</v>
      </c>
    </row>
    <row r="542" spans="2:8" ht="12.75" hidden="1">
      <c r="B542" s="51"/>
      <c r="H542" s="8">
        <v>0</v>
      </c>
    </row>
    <row r="543" spans="2:8" ht="12.75" hidden="1">
      <c r="B543" s="51"/>
      <c r="H543" s="8">
        <v>0</v>
      </c>
    </row>
    <row r="544" spans="2:8" ht="12.75" hidden="1">
      <c r="B544" s="51"/>
      <c r="H544" s="8">
        <v>0</v>
      </c>
    </row>
    <row r="545" spans="2:8" ht="12.75" hidden="1">
      <c r="B545" s="51"/>
      <c r="H545" s="8">
        <v>0</v>
      </c>
    </row>
    <row r="546" spans="2:8" ht="12.75" hidden="1">
      <c r="B546" s="51"/>
      <c r="H546" s="8">
        <v>0</v>
      </c>
    </row>
    <row r="547" spans="2:8" ht="12.75" hidden="1">
      <c r="B547" s="51"/>
      <c r="H547" s="8">
        <v>0</v>
      </c>
    </row>
    <row r="548" spans="2:8" ht="12.75" hidden="1">
      <c r="B548" s="51"/>
      <c r="H548" s="8">
        <v>0</v>
      </c>
    </row>
    <row r="549" spans="2:8" ht="12.75" hidden="1">
      <c r="B549" s="51"/>
      <c r="H549" s="8">
        <v>0</v>
      </c>
    </row>
    <row r="550" spans="2:8" ht="12.75" hidden="1">
      <c r="B550" s="51"/>
      <c r="H550" s="8">
        <v>0</v>
      </c>
    </row>
    <row r="551" spans="2:8" ht="12.75" hidden="1">
      <c r="B551" s="51"/>
      <c r="H551" s="8">
        <v>0</v>
      </c>
    </row>
    <row r="552" spans="2:8" ht="12.75" hidden="1">
      <c r="B552" s="51"/>
      <c r="H552" s="8">
        <v>0</v>
      </c>
    </row>
    <row r="553" spans="2:8" ht="12.75" hidden="1">
      <c r="B553" s="51"/>
      <c r="H553" s="8">
        <v>0</v>
      </c>
    </row>
    <row r="554" spans="2:8" ht="12.75" hidden="1">
      <c r="B554" s="51"/>
      <c r="H554" s="8">
        <v>0</v>
      </c>
    </row>
    <row r="555" spans="2:8" ht="12.75" hidden="1">
      <c r="B555" s="51"/>
      <c r="H555" s="8">
        <v>0</v>
      </c>
    </row>
    <row r="556" spans="2:8" ht="12.75" hidden="1">
      <c r="B556" s="51"/>
      <c r="H556" s="8">
        <v>0</v>
      </c>
    </row>
    <row r="557" spans="2:8" ht="12.75" hidden="1">
      <c r="B557" s="51"/>
      <c r="H557" s="8">
        <v>0</v>
      </c>
    </row>
    <row r="558" spans="2:8" ht="12.75" hidden="1">
      <c r="B558" s="51"/>
      <c r="H558" s="8">
        <v>0</v>
      </c>
    </row>
    <row r="559" spans="2:8" ht="12.75" hidden="1">
      <c r="B559" s="51"/>
      <c r="H559" s="8">
        <v>0</v>
      </c>
    </row>
    <row r="560" spans="2:8" ht="12.75" hidden="1">
      <c r="B560" s="51"/>
      <c r="H560" s="8">
        <v>0</v>
      </c>
    </row>
    <row r="561" spans="2:8" ht="12.75" hidden="1">
      <c r="B561" s="51"/>
      <c r="H561" s="8">
        <v>0</v>
      </c>
    </row>
    <row r="562" spans="2:8" ht="12.75" hidden="1">
      <c r="B562" s="51"/>
      <c r="H562" s="8">
        <v>0</v>
      </c>
    </row>
    <row r="563" spans="2:8" ht="12.75" hidden="1">
      <c r="B563" s="51"/>
      <c r="H563" s="8">
        <v>0</v>
      </c>
    </row>
    <row r="564" spans="2:8" ht="12.75" hidden="1">
      <c r="B564" s="51"/>
      <c r="H564" s="8">
        <v>0</v>
      </c>
    </row>
    <row r="565" spans="2:8" ht="12.75" hidden="1">
      <c r="B565" s="51"/>
      <c r="H565" s="8">
        <v>0</v>
      </c>
    </row>
    <row r="566" spans="2:8" ht="12.75" hidden="1">
      <c r="B566" s="51"/>
      <c r="H566" s="8">
        <v>0</v>
      </c>
    </row>
    <row r="567" spans="2:8" ht="12.75" hidden="1">
      <c r="B567" s="51"/>
      <c r="H567" s="8">
        <v>0</v>
      </c>
    </row>
    <row r="568" spans="2:8" ht="12.75" hidden="1">
      <c r="B568" s="51"/>
      <c r="H568" s="8">
        <v>0</v>
      </c>
    </row>
    <row r="569" spans="2:8" ht="12.75" hidden="1">
      <c r="B569" s="51"/>
      <c r="H569" s="8">
        <v>0</v>
      </c>
    </row>
    <row r="570" spans="2:8" ht="12.75" hidden="1">
      <c r="B570" s="51"/>
      <c r="H570" s="8">
        <v>0</v>
      </c>
    </row>
    <row r="571" spans="2:8" ht="12.75" hidden="1">
      <c r="B571" s="51"/>
      <c r="H571" s="8">
        <v>0</v>
      </c>
    </row>
    <row r="572" spans="2:8" ht="12.75" hidden="1">
      <c r="B572" s="51"/>
      <c r="H572" s="8">
        <v>0</v>
      </c>
    </row>
    <row r="573" spans="2:8" ht="12.75" hidden="1">
      <c r="B573" s="51"/>
      <c r="H573" s="8">
        <v>0</v>
      </c>
    </row>
    <row r="574" spans="2:8" ht="12.75" hidden="1">
      <c r="B574" s="51"/>
      <c r="H574" s="8">
        <v>0</v>
      </c>
    </row>
    <row r="575" spans="2:8" ht="12.75" hidden="1">
      <c r="B575" s="51"/>
      <c r="H575" s="8">
        <v>0</v>
      </c>
    </row>
    <row r="576" spans="2:8" ht="12.75" hidden="1">
      <c r="B576" s="51"/>
      <c r="H576" s="8">
        <v>0</v>
      </c>
    </row>
    <row r="577" spans="2:8" ht="12.75" hidden="1">
      <c r="B577" s="51"/>
      <c r="H577" s="8">
        <v>0</v>
      </c>
    </row>
    <row r="578" spans="2:8" ht="12.75" hidden="1">
      <c r="B578" s="51"/>
      <c r="H578" s="8">
        <v>0</v>
      </c>
    </row>
    <row r="579" spans="2:8" ht="12.75" hidden="1">
      <c r="B579" s="51"/>
      <c r="H579" s="8">
        <v>0</v>
      </c>
    </row>
    <row r="580" spans="2:8" ht="12.75" hidden="1">
      <c r="B580" s="51"/>
      <c r="H580" s="8">
        <v>0</v>
      </c>
    </row>
    <row r="581" spans="2:8" ht="12.75" hidden="1">
      <c r="B581" s="51"/>
      <c r="H581" s="8">
        <v>0</v>
      </c>
    </row>
    <row r="582" spans="2:8" ht="12.75" hidden="1">
      <c r="B582" s="51"/>
      <c r="H582" s="8">
        <v>0</v>
      </c>
    </row>
    <row r="583" spans="2:8" ht="12.75" hidden="1">
      <c r="B583" s="51"/>
      <c r="H583" s="8">
        <v>0</v>
      </c>
    </row>
    <row r="584" spans="2:8" ht="12.75" hidden="1">
      <c r="B584" s="51"/>
      <c r="H584" s="8">
        <v>0</v>
      </c>
    </row>
    <row r="585" spans="2:8" ht="12.75" hidden="1">
      <c r="B585" s="51"/>
      <c r="H585" s="8">
        <v>0</v>
      </c>
    </row>
    <row r="586" spans="2:8" ht="12.75" hidden="1">
      <c r="B586" s="51"/>
      <c r="H586" s="8">
        <v>0</v>
      </c>
    </row>
    <row r="587" spans="2:8" ht="12.75" hidden="1">
      <c r="B587" s="51"/>
      <c r="H587" s="8">
        <v>0</v>
      </c>
    </row>
    <row r="588" spans="2:8" ht="12.75" hidden="1">
      <c r="B588" s="51"/>
      <c r="H588" s="8">
        <v>0</v>
      </c>
    </row>
    <row r="589" spans="2:8" ht="12.75" hidden="1">
      <c r="B589" s="51"/>
      <c r="H589" s="8">
        <v>0</v>
      </c>
    </row>
    <row r="590" spans="2:8" ht="12.75" hidden="1">
      <c r="B590" s="51"/>
      <c r="H590" s="8">
        <v>0</v>
      </c>
    </row>
    <row r="591" spans="2:8" ht="12.75" hidden="1">
      <c r="B591" s="51"/>
      <c r="H591" s="8">
        <v>0</v>
      </c>
    </row>
    <row r="592" spans="2:8" ht="12.75" hidden="1">
      <c r="B592" s="51"/>
      <c r="H592" s="8">
        <v>0</v>
      </c>
    </row>
    <row r="593" spans="2:8" ht="12.75" hidden="1">
      <c r="B593" s="51"/>
      <c r="H593" s="8">
        <v>0</v>
      </c>
    </row>
    <row r="594" spans="2:8" ht="12.75" hidden="1">
      <c r="B594" s="51"/>
      <c r="H594" s="8">
        <v>0</v>
      </c>
    </row>
    <row r="595" spans="2:8" ht="12.75" hidden="1">
      <c r="B595" s="51"/>
      <c r="H595" s="8">
        <v>0</v>
      </c>
    </row>
    <row r="596" spans="2:8" ht="12.75" hidden="1">
      <c r="B596" s="51"/>
      <c r="H596" s="8">
        <v>0</v>
      </c>
    </row>
    <row r="597" spans="2:8" ht="12.75" hidden="1">
      <c r="B597" s="51"/>
      <c r="H597" s="8">
        <v>0</v>
      </c>
    </row>
    <row r="598" spans="2:8" ht="12.75" hidden="1">
      <c r="B598" s="51"/>
      <c r="H598" s="8">
        <v>0</v>
      </c>
    </row>
    <row r="599" spans="2:8" ht="12.75" hidden="1">
      <c r="B599" s="51"/>
      <c r="H599" s="8">
        <v>0</v>
      </c>
    </row>
    <row r="600" spans="2:8" ht="12.75" hidden="1">
      <c r="B600" s="51"/>
      <c r="H600" s="8">
        <v>0</v>
      </c>
    </row>
    <row r="601" spans="2:8" ht="12.75" hidden="1">
      <c r="B601" s="51"/>
      <c r="H601" s="8">
        <v>0</v>
      </c>
    </row>
    <row r="602" spans="2:8" ht="12.75" hidden="1">
      <c r="B602" s="51"/>
      <c r="H602" s="8">
        <v>0</v>
      </c>
    </row>
    <row r="603" spans="2:8" ht="12.75" hidden="1">
      <c r="B603" s="51"/>
      <c r="H603" s="8">
        <v>0</v>
      </c>
    </row>
    <row r="604" spans="2:8" ht="12.75" hidden="1">
      <c r="B604" s="51"/>
      <c r="H604" s="8">
        <v>0</v>
      </c>
    </row>
    <row r="605" spans="2:8" ht="12.75" hidden="1">
      <c r="B605" s="51"/>
      <c r="H605" s="8">
        <v>0</v>
      </c>
    </row>
    <row r="606" spans="2:8" ht="12.75" hidden="1">
      <c r="B606" s="51"/>
      <c r="H606" s="8">
        <v>0</v>
      </c>
    </row>
    <row r="607" spans="2:8" ht="12.75" hidden="1">
      <c r="B607" s="51"/>
      <c r="H607" s="8">
        <v>0</v>
      </c>
    </row>
    <row r="608" spans="2:8" ht="12.75" hidden="1">
      <c r="B608" s="51"/>
      <c r="H608" s="8">
        <v>0</v>
      </c>
    </row>
    <row r="609" spans="2:8" ht="12.75" hidden="1">
      <c r="B609" s="51"/>
      <c r="H609" s="8">
        <v>0</v>
      </c>
    </row>
    <row r="610" spans="2:8" ht="12.75" hidden="1">
      <c r="B610" s="51"/>
      <c r="H610" s="8">
        <v>0</v>
      </c>
    </row>
    <row r="611" spans="2:8" ht="12.75" hidden="1">
      <c r="B611" s="51"/>
      <c r="H611" s="8">
        <v>0</v>
      </c>
    </row>
    <row r="612" spans="2:8" ht="12.75" hidden="1">
      <c r="B612" s="51"/>
      <c r="H612" s="8">
        <v>0</v>
      </c>
    </row>
    <row r="613" spans="2:8" ht="12.75" hidden="1">
      <c r="B613" s="51"/>
      <c r="H613" s="8">
        <v>0</v>
      </c>
    </row>
    <row r="614" spans="2:8" ht="12.75" hidden="1">
      <c r="B614" s="51"/>
      <c r="H614" s="8">
        <v>0</v>
      </c>
    </row>
    <row r="615" spans="2:8" ht="12.75" hidden="1">
      <c r="B615" s="51"/>
      <c r="H615" s="8">
        <v>0</v>
      </c>
    </row>
    <row r="616" spans="2:8" ht="12.75" hidden="1">
      <c r="B616" s="51"/>
      <c r="H616" s="8">
        <v>0</v>
      </c>
    </row>
    <row r="617" spans="2:8" ht="12.75" hidden="1">
      <c r="B617" s="51"/>
      <c r="H617" s="8">
        <v>0</v>
      </c>
    </row>
    <row r="618" spans="2:8" ht="12.75" hidden="1">
      <c r="B618" s="51"/>
      <c r="H618" s="8">
        <v>0</v>
      </c>
    </row>
    <row r="619" spans="2:8" ht="12.75" hidden="1">
      <c r="B619" s="51"/>
      <c r="H619" s="8">
        <v>0</v>
      </c>
    </row>
    <row r="620" spans="2:8" ht="12.75" hidden="1">
      <c r="B620" s="51"/>
      <c r="H620" s="8">
        <v>0</v>
      </c>
    </row>
    <row r="621" spans="2:8" ht="12.75" hidden="1">
      <c r="B621" s="51"/>
      <c r="H621" s="8">
        <v>0</v>
      </c>
    </row>
    <row r="622" spans="2:8" ht="12.75" hidden="1">
      <c r="B622" s="51"/>
      <c r="H622" s="8">
        <v>0</v>
      </c>
    </row>
    <row r="623" spans="2:8" ht="12.75" hidden="1">
      <c r="B623" s="51"/>
      <c r="H623" s="8">
        <v>0</v>
      </c>
    </row>
    <row r="624" spans="2:8" ht="12.75" hidden="1">
      <c r="B624" s="51"/>
      <c r="H624" s="8">
        <v>0</v>
      </c>
    </row>
    <row r="625" spans="2:8" ht="12.75" hidden="1">
      <c r="B625" s="51"/>
      <c r="H625" s="8">
        <v>0</v>
      </c>
    </row>
    <row r="626" spans="2:8" ht="12.75" hidden="1">
      <c r="B626" s="51"/>
      <c r="H626" s="8">
        <v>0</v>
      </c>
    </row>
    <row r="627" spans="2:8" ht="12.75" hidden="1">
      <c r="B627" s="51"/>
      <c r="H627" s="8">
        <v>0</v>
      </c>
    </row>
    <row r="628" spans="2:8" ht="12.75" hidden="1">
      <c r="B628" s="51"/>
      <c r="H628" s="8">
        <v>0</v>
      </c>
    </row>
    <row r="629" spans="2:8" ht="12.75" hidden="1">
      <c r="B629" s="51"/>
      <c r="H629" s="8">
        <v>0</v>
      </c>
    </row>
    <row r="630" spans="2:8" ht="12.75" hidden="1">
      <c r="B630" s="51"/>
      <c r="H630" s="8">
        <v>0</v>
      </c>
    </row>
    <row r="631" spans="2:8" ht="12.75" hidden="1">
      <c r="B631" s="51"/>
      <c r="H631" s="8">
        <v>0</v>
      </c>
    </row>
    <row r="632" spans="2:8" ht="12.75" hidden="1">
      <c r="B632" s="51"/>
      <c r="H632" s="8">
        <v>0</v>
      </c>
    </row>
    <row r="633" spans="2:8" ht="12.75" hidden="1">
      <c r="B633" s="51"/>
      <c r="H633" s="8">
        <v>0</v>
      </c>
    </row>
    <row r="634" spans="2:8" ht="12.75" hidden="1">
      <c r="B634" s="51"/>
      <c r="H634" s="8">
        <v>0</v>
      </c>
    </row>
    <row r="635" spans="2:8" ht="12.75" hidden="1">
      <c r="B635" s="51"/>
      <c r="H635" s="8">
        <v>0</v>
      </c>
    </row>
    <row r="636" spans="2:8" ht="12.75" hidden="1">
      <c r="B636" s="51"/>
      <c r="H636" s="8">
        <v>0</v>
      </c>
    </row>
    <row r="637" spans="2:8" ht="12.75" hidden="1">
      <c r="B637" s="51"/>
      <c r="H637" s="8">
        <v>0</v>
      </c>
    </row>
    <row r="638" spans="2:8" ht="12.75" hidden="1">
      <c r="B638" s="51"/>
      <c r="H638" s="8">
        <v>0</v>
      </c>
    </row>
    <row r="639" spans="2:8" ht="12.75" hidden="1">
      <c r="B639" s="51"/>
      <c r="H639" s="8">
        <v>0</v>
      </c>
    </row>
    <row r="640" spans="2:8" ht="12.75" hidden="1">
      <c r="B640" s="51"/>
      <c r="H640" s="8">
        <v>0</v>
      </c>
    </row>
    <row r="641" spans="2:8" ht="12.75" hidden="1">
      <c r="B641" s="51"/>
      <c r="H641" s="8">
        <v>0</v>
      </c>
    </row>
    <row r="642" spans="2:8" ht="12.75" hidden="1">
      <c r="B642" s="51"/>
      <c r="H642" s="8">
        <v>0</v>
      </c>
    </row>
    <row r="643" spans="2:8" ht="12.75" hidden="1">
      <c r="B643" s="51"/>
      <c r="H643" s="8">
        <v>0</v>
      </c>
    </row>
    <row r="644" spans="2:8" ht="12.75" hidden="1">
      <c r="B644" s="51"/>
      <c r="H644" s="8">
        <v>0</v>
      </c>
    </row>
    <row r="645" spans="2:8" ht="12.75" hidden="1">
      <c r="B645" s="51"/>
      <c r="H645" s="8">
        <v>0</v>
      </c>
    </row>
    <row r="646" spans="2:8" ht="12.75" hidden="1">
      <c r="B646" s="51"/>
      <c r="H646" s="8">
        <v>0</v>
      </c>
    </row>
    <row r="647" spans="2:8" ht="12.75" hidden="1">
      <c r="B647" s="51"/>
      <c r="H647" s="8">
        <v>0</v>
      </c>
    </row>
    <row r="648" spans="2:8" ht="12.75" hidden="1">
      <c r="B648" s="51"/>
      <c r="H648" s="8">
        <v>0</v>
      </c>
    </row>
    <row r="649" spans="2:8" ht="12.75" hidden="1">
      <c r="B649" s="51"/>
      <c r="H649" s="8">
        <v>0</v>
      </c>
    </row>
    <row r="650" spans="2:8" ht="12.75" hidden="1">
      <c r="B650" s="51"/>
      <c r="H650" s="8">
        <v>0</v>
      </c>
    </row>
    <row r="651" spans="2:8" ht="12.75" hidden="1">
      <c r="B651" s="51"/>
      <c r="H651" s="8">
        <v>0</v>
      </c>
    </row>
    <row r="652" spans="2:8" ht="12.75" hidden="1">
      <c r="B652" s="51"/>
      <c r="H652" s="8">
        <v>0</v>
      </c>
    </row>
    <row r="653" spans="2:8" ht="12.75" hidden="1">
      <c r="B653" s="51"/>
      <c r="H653" s="8">
        <v>0</v>
      </c>
    </row>
    <row r="654" spans="2:8" ht="12.75" hidden="1">
      <c r="B654" s="51"/>
      <c r="H654" s="8">
        <v>0</v>
      </c>
    </row>
    <row r="655" spans="2:8" ht="12.75" hidden="1">
      <c r="B655" s="51"/>
      <c r="H655" s="8">
        <v>0</v>
      </c>
    </row>
    <row r="656" spans="2:8" ht="12.75" hidden="1">
      <c r="B656" s="51"/>
      <c r="H656" s="8">
        <v>0</v>
      </c>
    </row>
    <row r="657" spans="2:8" ht="12.75" hidden="1">
      <c r="B657" s="51"/>
      <c r="H657" s="8">
        <v>0</v>
      </c>
    </row>
    <row r="658" spans="2:8" ht="12.75" hidden="1">
      <c r="B658" s="51"/>
      <c r="H658" s="8">
        <v>0</v>
      </c>
    </row>
    <row r="659" spans="2:8" ht="12.75" hidden="1">
      <c r="B659" s="51"/>
      <c r="H659" s="8">
        <v>0</v>
      </c>
    </row>
    <row r="660" spans="2:8" ht="12.75" hidden="1">
      <c r="B660" s="51"/>
      <c r="H660" s="8">
        <v>0</v>
      </c>
    </row>
    <row r="661" spans="2:8" ht="12.75" hidden="1">
      <c r="B661" s="51"/>
      <c r="H661" s="8">
        <v>0</v>
      </c>
    </row>
    <row r="662" spans="2:8" ht="12.75" hidden="1">
      <c r="B662" s="51"/>
      <c r="H662" s="8">
        <v>0</v>
      </c>
    </row>
    <row r="663" spans="2:8" ht="12.75" hidden="1">
      <c r="B663" s="51"/>
      <c r="H663" s="8">
        <v>0</v>
      </c>
    </row>
    <row r="664" spans="2:8" ht="12.75" hidden="1">
      <c r="B664" s="51"/>
      <c r="H664" s="8">
        <v>0</v>
      </c>
    </row>
    <row r="665" spans="2:8" ht="12.75" hidden="1">
      <c r="B665" s="51"/>
      <c r="H665" s="8">
        <v>0</v>
      </c>
    </row>
    <row r="666" spans="2:8" ht="12.75" hidden="1">
      <c r="B666" s="51"/>
      <c r="H666" s="8">
        <v>0</v>
      </c>
    </row>
    <row r="667" spans="2:8" ht="12.75" hidden="1">
      <c r="B667" s="51"/>
      <c r="H667" s="8">
        <v>0</v>
      </c>
    </row>
    <row r="668" spans="2:8" ht="12.75" hidden="1">
      <c r="B668" s="51"/>
      <c r="H668" s="8">
        <v>0</v>
      </c>
    </row>
    <row r="669" spans="2:8" ht="12.75" hidden="1">
      <c r="B669" s="51"/>
      <c r="H669" s="8">
        <v>0</v>
      </c>
    </row>
    <row r="670" spans="2:8" ht="12.75" hidden="1">
      <c r="B670" s="51"/>
      <c r="H670" s="8">
        <v>0</v>
      </c>
    </row>
    <row r="671" spans="2:8" ht="12.75" hidden="1">
      <c r="B671" s="51"/>
      <c r="H671" s="8">
        <v>0</v>
      </c>
    </row>
    <row r="672" spans="2:8" ht="12.75" hidden="1">
      <c r="B672" s="51"/>
      <c r="H672" s="8">
        <v>0</v>
      </c>
    </row>
    <row r="673" spans="2:8" ht="12.75" hidden="1">
      <c r="B673" s="51"/>
      <c r="H673" s="8">
        <v>0</v>
      </c>
    </row>
    <row r="674" spans="2:8" ht="12.75" hidden="1">
      <c r="B674" s="51"/>
      <c r="H674" s="8">
        <v>0</v>
      </c>
    </row>
    <row r="675" spans="2:8" ht="12.75" hidden="1">
      <c r="B675" s="51"/>
      <c r="H675" s="8">
        <v>0</v>
      </c>
    </row>
    <row r="676" spans="2:8" ht="12.75" hidden="1">
      <c r="B676" s="51"/>
      <c r="H676" s="8">
        <v>0</v>
      </c>
    </row>
    <row r="677" spans="2:8" ht="12.75" hidden="1">
      <c r="B677" s="51"/>
      <c r="H677" s="8">
        <v>0</v>
      </c>
    </row>
    <row r="678" spans="2:8" ht="12.75" hidden="1">
      <c r="B678" s="51"/>
      <c r="H678" s="8">
        <v>0</v>
      </c>
    </row>
    <row r="679" spans="2:8" ht="12.75" hidden="1">
      <c r="B679" s="51"/>
      <c r="H679" s="8">
        <v>0</v>
      </c>
    </row>
    <row r="680" spans="2:8" ht="12.75" hidden="1">
      <c r="B680" s="51"/>
      <c r="H680" s="8">
        <v>0</v>
      </c>
    </row>
    <row r="681" spans="2:8" ht="12.75" hidden="1">
      <c r="B681" s="51"/>
      <c r="H681" s="8">
        <v>0</v>
      </c>
    </row>
    <row r="682" spans="2:8" ht="12.75" hidden="1">
      <c r="B682" s="51"/>
      <c r="H682" s="8">
        <v>0</v>
      </c>
    </row>
    <row r="683" spans="2:8" ht="12.75" hidden="1">
      <c r="B683" s="51"/>
      <c r="H683" s="8">
        <v>0</v>
      </c>
    </row>
    <row r="684" spans="2:8" ht="12.75" hidden="1">
      <c r="B684" s="51"/>
      <c r="H684" s="8">
        <v>0</v>
      </c>
    </row>
    <row r="685" spans="2:8" ht="12.75" hidden="1">
      <c r="B685" s="51"/>
      <c r="H685" s="8">
        <v>0</v>
      </c>
    </row>
    <row r="686" spans="2:8" ht="12.75" hidden="1">
      <c r="B686" s="51"/>
      <c r="H686" s="8">
        <v>0</v>
      </c>
    </row>
    <row r="687" spans="2:8" ht="12.75" hidden="1">
      <c r="B687" s="51"/>
      <c r="H687" s="8">
        <v>0</v>
      </c>
    </row>
    <row r="688" spans="2:8" ht="12.75" hidden="1">
      <c r="B688" s="51"/>
      <c r="H688" s="8">
        <v>0</v>
      </c>
    </row>
    <row r="689" spans="2:8" ht="12.75" hidden="1">
      <c r="B689" s="51"/>
      <c r="H689" s="8">
        <v>0</v>
      </c>
    </row>
    <row r="690" spans="2:8" ht="12.75" hidden="1">
      <c r="B690" s="51"/>
      <c r="H690" s="8">
        <v>0</v>
      </c>
    </row>
    <row r="691" spans="2:8" ht="12.75" hidden="1">
      <c r="B691" s="51"/>
      <c r="H691" s="8">
        <v>0</v>
      </c>
    </row>
    <row r="692" spans="2:8" ht="12.75" hidden="1">
      <c r="B692" s="51"/>
      <c r="H692" s="8">
        <v>0</v>
      </c>
    </row>
    <row r="693" spans="2:8" ht="12.75" hidden="1">
      <c r="B693" s="51"/>
      <c r="H693" s="8">
        <v>0</v>
      </c>
    </row>
    <row r="694" spans="2:8" ht="12.75" hidden="1">
      <c r="B694" s="51"/>
      <c r="H694" s="8">
        <v>0</v>
      </c>
    </row>
    <row r="695" spans="2:8" ht="12.75" hidden="1">
      <c r="B695" s="51"/>
      <c r="H695" s="8">
        <v>0</v>
      </c>
    </row>
    <row r="696" spans="2:8" ht="12.75" hidden="1">
      <c r="B696" s="51"/>
      <c r="H696" s="8">
        <v>0</v>
      </c>
    </row>
    <row r="697" spans="2:8" ht="12.75" hidden="1">
      <c r="B697" s="51"/>
      <c r="H697" s="8">
        <v>0</v>
      </c>
    </row>
    <row r="698" spans="2:8" ht="12.75" hidden="1">
      <c r="B698" s="51"/>
      <c r="H698" s="8">
        <v>0</v>
      </c>
    </row>
    <row r="699" spans="2:8" ht="12.75" hidden="1">
      <c r="B699" s="51"/>
      <c r="H699" s="8">
        <v>0</v>
      </c>
    </row>
    <row r="700" spans="2:8" ht="12.75" hidden="1">
      <c r="B700" s="51"/>
      <c r="H700" s="8">
        <v>0</v>
      </c>
    </row>
    <row r="701" spans="2:8" ht="12.75" hidden="1">
      <c r="B701" s="51"/>
      <c r="H701" s="8">
        <v>0</v>
      </c>
    </row>
    <row r="702" spans="2:8" ht="12.75" hidden="1">
      <c r="B702" s="51"/>
      <c r="H702" s="8">
        <v>0</v>
      </c>
    </row>
    <row r="703" spans="2:8" ht="12.75" hidden="1">
      <c r="B703" s="51"/>
      <c r="H703" s="8">
        <v>0</v>
      </c>
    </row>
    <row r="704" spans="2:8" ht="12.75" hidden="1">
      <c r="B704" s="51"/>
      <c r="H704" s="8">
        <v>0</v>
      </c>
    </row>
    <row r="705" spans="2:8" ht="12.75" hidden="1">
      <c r="B705" s="51"/>
      <c r="H705" s="8">
        <v>0</v>
      </c>
    </row>
    <row r="706" spans="2:8" ht="12.75" hidden="1">
      <c r="B706" s="51"/>
      <c r="H706" s="8">
        <v>0</v>
      </c>
    </row>
    <row r="707" spans="2:8" ht="12.75" hidden="1">
      <c r="B707" s="51"/>
      <c r="H707" s="8">
        <v>0</v>
      </c>
    </row>
    <row r="708" spans="2:8" ht="12.75" hidden="1">
      <c r="B708" s="51"/>
      <c r="H708" s="8">
        <v>0</v>
      </c>
    </row>
    <row r="709" spans="2:8" ht="12.75" hidden="1">
      <c r="B709" s="51"/>
      <c r="H709" s="8">
        <v>0</v>
      </c>
    </row>
    <row r="710" spans="2:8" ht="12.75" hidden="1">
      <c r="B710" s="51"/>
      <c r="H710" s="8">
        <v>0</v>
      </c>
    </row>
    <row r="711" spans="2:8" ht="12.75" hidden="1">
      <c r="B711" s="51"/>
      <c r="H711" s="8">
        <v>0</v>
      </c>
    </row>
    <row r="712" spans="2:8" ht="12.75" hidden="1">
      <c r="B712" s="51"/>
      <c r="H712" s="8">
        <v>0</v>
      </c>
    </row>
    <row r="713" spans="2:8" ht="12.75" hidden="1">
      <c r="B713" s="51"/>
      <c r="H713" s="8">
        <v>0</v>
      </c>
    </row>
    <row r="714" spans="2:8" ht="12.75" hidden="1">
      <c r="B714" s="51"/>
      <c r="H714" s="8">
        <v>0</v>
      </c>
    </row>
    <row r="715" spans="2:8" ht="12.75" hidden="1">
      <c r="B715" s="51"/>
      <c r="H715" s="8">
        <v>0</v>
      </c>
    </row>
    <row r="716" spans="2:8" ht="12.75" hidden="1">
      <c r="B716" s="51"/>
      <c r="H716" s="8">
        <v>0</v>
      </c>
    </row>
    <row r="717" spans="2:8" ht="12.75" hidden="1">
      <c r="B717" s="51"/>
      <c r="H717" s="8">
        <v>0</v>
      </c>
    </row>
    <row r="718" spans="2:8" ht="12.75" hidden="1">
      <c r="B718" s="51"/>
      <c r="H718" s="8">
        <v>0</v>
      </c>
    </row>
    <row r="719" spans="2:8" ht="12.75" hidden="1">
      <c r="B719" s="51"/>
      <c r="H719" s="8">
        <v>0</v>
      </c>
    </row>
    <row r="720" spans="2:8" ht="12.75" hidden="1">
      <c r="B720" s="51"/>
      <c r="H720" s="8">
        <v>0</v>
      </c>
    </row>
    <row r="721" spans="2:8" ht="12.75" hidden="1">
      <c r="B721" s="51"/>
      <c r="H721" s="8">
        <v>0</v>
      </c>
    </row>
    <row r="722" spans="2:8" ht="12.75" hidden="1">
      <c r="B722" s="51"/>
      <c r="H722" s="8">
        <v>0</v>
      </c>
    </row>
    <row r="723" spans="2:8" ht="12.75" hidden="1">
      <c r="B723" s="51"/>
      <c r="H723" s="8">
        <v>0</v>
      </c>
    </row>
    <row r="724" spans="2:8" ht="12.75" hidden="1">
      <c r="B724" s="51"/>
      <c r="H724" s="8">
        <v>0</v>
      </c>
    </row>
    <row r="725" spans="2:8" ht="12.75" hidden="1">
      <c r="B725" s="51"/>
      <c r="H725" s="8">
        <v>0</v>
      </c>
    </row>
    <row r="726" spans="2:8" ht="12.75" hidden="1">
      <c r="B726" s="51"/>
      <c r="H726" s="8">
        <v>0</v>
      </c>
    </row>
    <row r="727" spans="2:8" ht="12.75" hidden="1">
      <c r="B727" s="51"/>
      <c r="H727" s="8">
        <v>0</v>
      </c>
    </row>
    <row r="728" spans="2:8" ht="12.75" hidden="1">
      <c r="B728" s="51"/>
      <c r="H728" s="8">
        <v>0</v>
      </c>
    </row>
    <row r="729" spans="2:8" ht="12.75" hidden="1">
      <c r="B729" s="51"/>
      <c r="H729" s="8">
        <v>0</v>
      </c>
    </row>
    <row r="730" spans="2:8" ht="12.75" hidden="1">
      <c r="B730" s="51"/>
      <c r="H730" s="8">
        <v>0</v>
      </c>
    </row>
    <row r="731" spans="2:8" ht="12.75" hidden="1">
      <c r="B731" s="51"/>
      <c r="H731" s="8">
        <v>0</v>
      </c>
    </row>
    <row r="732" spans="2:8" ht="12.75" hidden="1">
      <c r="B732" s="51"/>
      <c r="H732" s="8">
        <v>0</v>
      </c>
    </row>
    <row r="733" spans="2:8" ht="12.75" hidden="1">
      <c r="B733" s="51"/>
      <c r="H733" s="8">
        <v>0</v>
      </c>
    </row>
    <row r="734" spans="2:8" ht="12.75" hidden="1">
      <c r="B734" s="51"/>
      <c r="H734" s="8">
        <v>0</v>
      </c>
    </row>
    <row r="735" spans="2:8" ht="12.75" hidden="1">
      <c r="B735" s="51"/>
      <c r="H735" s="8">
        <v>0</v>
      </c>
    </row>
    <row r="736" spans="2:8" ht="12.75" hidden="1">
      <c r="B736" s="51"/>
      <c r="H736" s="8">
        <v>0</v>
      </c>
    </row>
    <row r="737" spans="2:8" ht="12.75" hidden="1">
      <c r="B737" s="51"/>
      <c r="H737" s="8">
        <v>0</v>
      </c>
    </row>
    <row r="738" spans="2:8" ht="12.75" hidden="1">
      <c r="B738" s="51"/>
      <c r="H738" s="8">
        <v>0</v>
      </c>
    </row>
    <row r="739" spans="2:8" ht="12.75" hidden="1">
      <c r="B739" s="51"/>
      <c r="H739" s="8">
        <v>0</v>
      </c>
    </row>
    <row r="740" spans="2:8" ht="12.75" hidden="1">
      <c r="B740" s="51"/>
      <c r="H740" s="8">
        <v>0</v>
      </c>
    </row>
    <row r="741" spans="2:8" ht="12.75" hidden="1">
      <c r="B741" s="51"/>
      <c r="H741" s="8">
        <v>0</v>
      </c>
    </row>
    <row r="742" spans="2:8" ht="12.75" hidden="1">
      <c r="B742" s="51"/>
      <c r="H742" s="8">
        <v>0</v>
      </c>
    </row>
    <row r="743" spans="2:8" ht="12.75" hidden="1">
      <c r="B743" s="51"/>
      <c r="H743" s="8">
        <v>0</v>
      </c>
    </row>
    <row r="744" spans="2:8" ht="12.75" hidden="1">
      <c r="B744" s="51"/>
      <c r="H744" s="8">
        <v>0</v>
      </c>
    </row>
    <row r="745" spans="2:8" ht="12.75" hidden="1">
      <c r="B745" s="51"/>
      <c r="H745" s="8">
        <v>0</v>
      </c>
    </row>
    <row r="746" spans="2:8" ht="12.75" hidden="1">
      <c r="B746" s="51"/>
      <c r="H746" s="8">
        <v>0</v>
      </c>
    </row>
    <row r="747" spans="2:8" ht="12.75" hidden="1">
      <c r="B747" s="51"/>
      <c r="H747" s="8">
        <v>0</v>
      </c>
    </row>
    <row r="748" spans="2:8" ht="12.75" hidden="1">
      <c r="B748" s="51"/>
      <c r="H748" s="8">
        <v>0</v>
      </c>
    </row>
    <row r="749" spans="2:8" ht="12.75" hidden="1">
      <c r="B749" s="51"/>
      <c r="H749" s="8">
        <v>0</v>
      </c>
    </row>
    <row r="750" spans="2:8" ht="12.75" hidden="1">
      <c r="B750" s="51"/>
      <c r="H750" s="8">
        <v>0</v>
      </c>
    </row>
    <row r="751" spans="2:8" ht="12.75" hidden="1">
      <c r="B751" s="51"/>
      <c r="H751" s="8">
        <v>0</v>
      </c>
    </row>
    <row r="752" spans="2:8" ht="12.75" hidden="1">
      <c r="B752" s="51"/>
      <c r="H752" s="8">
        <v>0</v>
      </c>
    </row>
    <row r="753" spans="2:8" ht="12.75" hidden="1">
      <c r="B753" s="51"/>
      <c r="H753" s="8">
        <v>0</v>
      </c>
    </row>
    <row r="754" spans="2:8" ht="12.75" hidden="1">
      <c r="B754" s="51"/>
      <c r="H754" s="8">
        <v>0</v>
      </c>
    </row>
    <row r="755" spans="2:8" ht="12.75" hidden="1">
      <c r="B755" s="51"/>
      <c r="H755" s="8">
        <v>0</v>
      </c>
    </row>
    <row r="756" spans="2:8" ht="12.75" hidden="1">
      <c r="B756" s="51"/>
      <c r="H756" s="8">
        <v>0</v>
      </c>
    </row>
    <row r="757" spans="2:8" ht="12.75" hidden="1">
      <c r="B757" s="51"/>
      <c r="H757" s="8">
        <v>0</v>
      </c>
    </row>
    <row r="758" spans="2:8" ht="12.75" hidden="1">
      <c r="B758" s="51"/>
      <c r="H758" s="8">
        <v>0</v>
      </c>
    </row>
    <row r="759" spans="2:8" ht="12.75" hidden="1">
      <c r="B759" s="51"/>
      <c r="H759" s="8">
        <v>0</v>
      </c>
    </row>
    <row r="760" spans="2:8" ht="12.75" hidden="1">
      <c r="B760" s="51"/>
      <c r="H760" s="8">
        <v>0</v>
      </c>
    </row>
    <row r="761" spans="2:8" ht="12.75" hidden="1">
      <c r="B761" s="51"/>
      <c r="H761" s="8">
        <v>0</v>
      </c>
    </row>
    <row r="762" spans="2:8" ht="12.75" hidden="1">
      <c r="B762" s="51"/>
      <c r="H762" s="8">
        <v>0</v>
      </c>
    </row>
    <row r="763" spans="2:8" ht="12.75" hidden="1">
      <c r="B763" s="51"/>
      <c r="H763" s="8">
        <v>0</v>
      </c>
    </row>
    <row r="764" spans="2:8" ht="12.75" hidden="1">
      <c r="B764" s="51"/>
      <c r="H764" s="8">
        <v>0</v>
      </c>
    </row>
    <row r="765" spans="2:8" ht="12.75" hidden="1">
      <c r="B765" s="51"/>
      <c r="H765" s="8">
        <v>0</v>
      </c>
    </row>
    <row r="766" spans="2:8" ht="12.75" hidden="1">
      <c r="B766" s="51"/>
      <c r="H766" s="8">
        <v>0</v>
      </c>
    </row>
    <row r="767" spans="2:8" ht="12.75" hidden="1">
      <c r="B767" s="51"/>
      <c r="H767" s="8">
        <v>0</v>
      </c>
    </row>
    <row r="768" spans="2:8" ht="12.75" hidden="1">
      <c r="B768" s="51"/>
      <c r="H768" s="8">
        <v>0</v>
      </c>
    </row>
    <row r="769" spans="2:8" ht="12.75" hidden="1">
      <c r="B769" s="51"/>
      <c r="H769" s="8">
        <v>0</v>
      </c>
    </row>
    <row r="770" spans="2:8" ht="12.75" hidden="1">
      <c r="B770" s="51"/>
      <c r="H770" s="8">
        <v>0</v>
      </c>
    </row>
    <row r="771" spans="2:8" ht="12.75" hidden="1">
      <c r="B771" s="51"/>
      <c r="H771" s="8">
        <v>0</v>
      </c>
    </row>
    <row r="772" spans="2:8" ht="12.75" hidden="1">
      <c r="B772" s="51"/>
      <c r="H772" s="8">
        <v>0</v>
      </c>
    </row>
    <row r="773" spans="2:8" ht="12.75" hidden="1">
      <c r="B773" s="51"/>
      <c r="H773" s="8">
        <v>0</v>
      </c>
    </row>
    <row r="774" spans="2:8" ht="12.75" hidden="1">
      <c r="B774" s="51"/>
      <c r="H774" s="8">
        <v>0</v>
      </c>
    </row>
    <row r="775" spans="2:8" ht="12.75" hidden="1">
      <c r="B775" s="51"/>
      <c r="H775" s="8">
        <v>0</v>
      </c>
    </row>
    <row r="776" spans="2:8" ht="12.75" hidden="1">
      <c r="B776" s="51"/>
      <c r="H776" s="8">
        <v>0</v>
      </c>
    </row>
    <row r="777" spans="2:8" ht="12.75" hidden="1">
      <c r="B777" s="51"/>
      <c r="H777" s="8">
        <v>0</v>
      </c>
    </row>
    <row r="778" spans="2:8" ht="12.75" hidden="1">
      <c r="B778" s="51"/>
      <c r="H778" s="8">
        <v>0</v>
      </c>
    </row>
    <row r="779" spans="2:8" ht="12.75" hidden="1">
      <c r="B779" s="51"/>
      <c r="H779" s="8">
        <v>0</v>
      </c>
    </row>
    <row r="780" spans="2:8" ht="12.75" hidden="1">
      <c r="B780" s="51"/>
      <c r="H780" s="8">
        <v>0</v>
      </c>
    </row>
    <row r="781" spans="2:8" ht="12.75" hidden="1">
      <c r="B781" s="51"/>
      <c r="H781" s="8">
        <v>0</v>
      </c>
    </row>
    <row r="782" spans="2:8" ht="12.75" hidden="1">
      <c r="B782" s="51"/>
      <c r="H782" s="8">
        <v>0</v>
      </c>
    </row>
    <row r="783" spans="2:8" ht="12.75" hidden="1">
      <c r="B783" s="51"/>
      <c r="H783" s="8">
        <v>0</v>
      </c>
    </row>
    <row r="784" spans="2:8" ht="12.75" hidden="1">
      <c r="B784" s="51"/>
      <c r="H784" s="8">
        <v>0</v>
      </c>
    </row>
    <row r="785" spans="2:8" ht="12.75" hidden="1">
      <c r="B785" s="51"/>
      <c r="H785" s="8">
        <v>0</v>
      </c>
    </row>
    <row r="786" spans="2:8" ht="12.75" hidden="1">
      <c r="B786" s="51"/>
      <c r="H786" s="8">
        <v>0</v>
      </c>
    </row>
    <row r="787" spans="2:8" ht="12.75" hidden="1">
      <c r="B787" s="51"/>
      <c r="H787" s="8">
        <v>0</v>
      </c>
    </row>
    <row r="788" spans="2:8" ht="12.75" hidden="1">
      <c r="B788" s="51"/>
      <c r="H788" s="8">
        <v>0</v>
      </c>
    </row>
    <row r="789" spans="2:8" ht="12.75" hidden="1">
      <c r="B789" s="51"/>
      <c r="H789" s="8">
        <v>0</v>
      </c>
    </row>
    <row r="790" spans="2:8" ht="12.75" hidden="1">
      <c r="B790" s="51"/>
      <c r="H790" s="8">
        <v>0</v>
      </c>
    </row>
    <row r="791" spans="2:8" ht="12.75" hidden="1">
      <c r="B791" s="51"/>
      <c r="H791" s="8">
        <v>0</v>
      </c>
    </row>
    <row r="792" spans="2:8" ht="12.75" hidden="1">
      <c r="B792" s="51"/>
      <c r="H792" s="8">
        <v>0</v>
      </c>
    </row>
    <row r="793" spans="2:8" ht="12.75" hidden="1">
      <c r="B793" s="51"/>
      <c r="H793" s="8">
        <v>0</v>
      </c>
    </row>
    <row r="794" spans="2:8" ht="12.75" hidden="1">
      <c r="B794" s="51"/>
      <c r="H794" s="8">
        <v>0</v>
      </c>
    </row>
    <row r="795" spans="2:8" ht="12.75" hidden="1">
      <c r="B795" s="51"/>
      <c r="H795" s="8">
        <v>0</v>
      </c>
    </row>
    <row r="796" spans="2:8" ht="12.75" hidden="1">
      <c r="B796" s="51"/>
      <c r="H796" s="8">
        <v>0</v>
      </c>
    </row>
    <row r="797" spans="2:8" ht="12.75" hidden="1">
      <c r="B797" s="51"/>
      <c r="H797" s="8">
        <v>0</v>
      </c>
    </row>
    <row r="798" spans="2:8" ht="12.75" hidden="1">
      <c r="B798" s="51"/>
      <c r="H798" s="8">
        <v>0</v>
      </c>
    </row>
    <row r="799" spans="2:8" ht="12.75" hidden="1">
      <c r="B799" s="51"/>
      <c r="H799" s="8">
        <v>0</v>
      </c>
    </row>
    <row r="800" spans="2:8" ht="12.75" hidden="1">
      <c r="B800" s="51"/>
      <c r="H800" s="8">
        <v>0</v>
      </c>
    </row>
    <row r="801" spans="2:8" ht="12.75" hidden="1">
      <c r="B801" s="51"/>
      <c r="H801" s="8">
        <v>0</v>
      </c>
    </row>
    <row r="802" spans="2:8" ht="12.75" hidden="1">
      <c r="B802" s="51"/>
      <c r="H802" s="8">
        <v>0</v>
      </c>
    </row>
    <row r="803" spans="2:8" ht="12.75" hidden="1">
      <c r="B803" s="51"/>
      <c r="H803" s="8">
        <v>0</v>
      </c>
    </row>
    <row r="804" spans="2:8" ht="12.75" hidden="1">
      <c r="B804" s="51"/>
      <c r="H804" s="8">
        <v>0</v>
      </c>
    </row>
    <row r="805" spans="2:8" ht="12.75" hidden="1">
      <c r="B805" s="51"/>
      <c r="H805" s="8">
        <v>0</v>
      </c>
    </row>
    <row r="806" spans="2:8" ht="12.75" hidden="1">
      <c r="B806" s="51"/>
      <c r="H806" s="8">
        <v>0</v>
      </c>
    </row>
    <row r="807" spans="2:8" ht="12.75" hidden="1">
      <c r="B807" s="51"/>
      <c r="H807" s="8">
        <v>0</v>
      </c>
    </row>
    <row r="808" spans="2:8" ht="12.75" hidden="1">
      <c r="B808" s="51"/>
      <c r="H808" s="8">
        <v>0</v>
      </c>
    </row>
    <row r="809" spans="2:8" ht="12.75" hidden="1">
      <c r="B809" s="51"/>
      <c r="H809" s="8">
        <v>0</v>
      </c>
    </row>
    <row r="810" spans="2:8" ht="12.75" hidden="1">
      <c r="B810" s="51"/>
      <c r="H810" s="8">
        <v>0</v>
      </c>
    </row>
    <row r="811" spans="2:8" ht="12.75" hidden="1">
      <c r="B811" s="51"/>
      <c r="H811" s="8">
        <v>0</v>
      </c>
    </row>
    <row r="812" spans="2:8" ht="12.75" hidden="1">
      <c r="B812" s="51"/>
      <c r="H812" s="8">
        <v>0</v>
      </c>
    </row>
    <row r="813" spans="2:8" ht="12.75" hidden="1">
      <c r="B813" s="51"/>
      <c r="H813" s="8">
        <v>0</v>
      </c>
    </row>
    <row r="814" spans="2:8" ht="12.75" hidden="1">
      <c r="B814" s="51"/>
      <c r="H814" s="8">
        <v>0</v>
      </c>
    </row>
    <row r="815" spans="2:8" ht="12.75" hidden="1">
      <c r="B815" s="51"/>
      <c r="H815" s="8">
        <v>0</v>
      </c>
    </row>
    <row r="816" spans="2:8" ht="12.75" hidden="1">
      <c r="B816" s="51"/>
      <c r="H816" s="8">
        <v>0</v>
      </c>
    </row>
    <row r="817" spans="2:8" ht="12.75" hidden="1">
      <c r="B817" s="51"/>
      <c r="H817" s="8">
        <v>0</v>
      </c>
    </row>
    <row r="818" spans="2:8" ht="12.75" hidden="1">
      <c r="B818" s="51"/>
      <c r="H818" s="8">
        <v>0</v>
      </c>
    </row>
    <row r="819" spans="2:8" ht="12.75" hidden="1">
      <c r="B819" s="51"/>
      <c r="H819" s="8">
        <v>0</v>
      </c>
    </row>
    <row r="820" spans="2:8" ht="12.75" hidden="1">
      <c r="B820" s="51"/>
      <c r="H820" s="8">
        <v>0</v>
      </c>
    </row>
    <row r="821" spans="2:8" ht="12.75" hidden="1">
      <c r="B821" s="51"/>
      <c r="H821" s="8">
        <v>0</v>
      </c>
    </row>
    <row r="822" spans="2:8" ht="12.75" hidden="1">
      <c r="B822" s="51"/>
      <c r="H822" s="8">
        <v>0</v>
      </c>
    </row>
    <row r="823" spans="2:8" ht="12.75" hidden="1">
      <c r="B823" s="51"/>
      <c r="H823" s="8">
        <v>0</v>
      </c>
    </row>
    <row r="824" spans="2:8" ht="12.75" hidden="1">
      <c r="B824" s="51"/>
      <c r="H824" s="8">
        <v>0</v>
      </c>
    </row>
    <row r="825" spans="2:8" ht="12.75" hidden="1">
      <c r="B825" s="51"/>
      <c r="H825" s="8">
        <v>0</v>
      </c>
    </row>
    <row r="826" spans="2:8" ht="12.75" hidden="1">
      <c r="B826" s="51"/>
      <c r="H826" s="8">
        <v>0</v>
      </c>
    </row>
    <row r="827" spans="2:8" ht="12.75" hidden="1">
      <c r="B827" s="51"/>
      <c r="H827" s="8">
        <v>0</v>
      </c>
    </row>
    <row r="828" spans="2:8" ht="12.75" hidden="1">
      <c r="B828" s="51"/>
      <c r="H828" s="8">
        <v>0</v>
      </c>
    </row>
    <row r="829" spans="2:8" ht="12.75" hidden="1">
      <c r="B829" s="51"/>
      <c r="H829" s="8">
        <v>0</v>
      </c>
    </row>
    <row r="830" spans="2:8" ht="12.75" hidden="1">
      <c r="B830" s="51"/>
      <c r="H830" s="8">
        <v>0</v>
      </c>
    </row>
    <row r="831" spans="2:8" ht="12.75" hidden="1">
      <c r="B831" s="51"/>
      <c r="H831" s="8">
        <v>0</v>
      </c>
    </row>
    <row r="832" spans="2:8" ht="12.75" hidden="1">
      <c r="B832" s="51"/>
      <c r="H832" s="8">
        <v>0</v>
      </c>
    </row>
    <row r="833" spans="2:8" ht="12.75" hidden="1">
      <c r="B833" s="51"/>
      <c r="H833" s="8">
        <v>0</v>
      </c>
    </row>
    <row r="834" spans="2:8" ht="12.75" hidden="1">
      <c r="B834" s="51"/>
      <c r="H834" s="8">
        <v>0</v>
      </c>
    </row>
    <row r="835" spans="2:8" ht="12.75" hidden="1">
      <c r="B835" s="51"/>
      <c r="H835" s="8">
        <v>0</v>
      </c>
    </row>
    <row r="836" spans="2:8" ht="12.75" hidden="1">
      <c r="B836" s="51"/>
      <c r="H836" s="8">
        <v>0</v>
      </c>
    </row>
    <row r="837" spans="2:8" ht="12.75" hidden="1">
      <c r="B837" s="51"/>
      <c r="H837" s="8">
        <v>0</v>
      </c>
    </row>
    <row r="838" spans="2:8" ht="12.75" hidden="1">
      <c r="B838" s="51"/>
      <c r="H838" s="8">
        <v>0</v>
      </c>
    </row>
    <row r="839" spans="2:8" ht="12.75" hidden="1">
      <c r="B839" s="51"/>
      <c r="H839" s="8">
        <v>0</v>
      </c>
    </row>
    <row r="840" spans="2:8" ht="12.75" hidden="1">
      <c r="B840" s="51"/>
      <c r="H840" s="8">
        <v>0</v>
      </c>
    </row>
    <row r="841" spans="2:8" ht="12.75" hidden="1">
      <c r="B841" s="51"/>
      <c r="H841" s="8">
        <v>0</v>
      </c>
    </row>
    <row r="842" spans="2:8" ht="12.75" hidden="1">
      <c r="B842" s="51"/>
      <c r="H842" s="8">
        <v>0</v>
      </c>
    </row>
    <row r="843" spans="2:8" ht="12.75" hidden="1">
      <c r="B843" s="51"/>
      <c r="H843" s="8">
        <v>0</v>
      </c>
    </row>
    <row r="844" spans="2:8" ht="12.75" hidden="1">
      <c r="B844" s="51"/>
      <c r="H844" s="8">
        <v>0</v>
      </c>
    </row>
    <row r="845" spans="2:8" ht="12.75" hidden="1">
      <c r="B845" s="51"/>
      <c r="H845" s="8">
        <v>0</v>
      </c>
    </row>
    <row r="846" spans="2:8" ht="12.75" hidden="1">
      <c r="B846" s="51"/>
      <c r="H846" s="8">
        <v>0</v>
      </c>
    </row>
    <row r="847" spans="2:8" ht="12.75" hidden="1">
      <c r="B847" s="51"/>
      <c r="H847" s="8">
        <v>0</v>
      </c>
    </row>
    <row r="848" spans="2:8" ht="12.75" hidden="1">
      <c r="B848" s="51"/>
      <c r="H848" s="8">
        <v>0</v>
      </c>
    </row>
    <row r="849" spans="2:8" ht="12.75" hidden="1">
      <c r="B849" s="51"/>
      <c r="H849" s="8">
        <v>0</v>
      </c>
    </row>
    <row r="850" spans="2:8" ht="12.75" hidden="1">
      <c r="B850" s="51"/>
      <c r="H850" s="8">
        <v>0</v>
      </c>
    </row>
    <row r="851" spans="2:8" ht="12.75" hidden="1">
      <c r="B851" s="51"/>
      <c r="H851" s="8">
        <v>0</v>
      </c>
    </row>
    <row r="852" spans="2:8" ht="12.75" hidden="1">
      <c r="B852" s="51"/>
      <c r="H852" s="8">
        <v>0</v>
      </c>
    </row>
    <row r="853" spans="2:8" ht="12.75" hidden="1">
      <c r="B853" s="51"/>
      <c r="H853" s="8">
        <v>0</v>
      </c>
    </row>
    <row r="854" spans="2:8" ht="12.75" hidden="1">
      <c r="B854" s="51"/>
      <c r="H854" s="8">
        <v>0</v>
      </c>
    </row>
    <row r="855" spans="2:8" ht="12.75" hidden="1">
      <c r="B855" s="51"/>
      <c r="H855" s="8">
        <v>0</v>
      </c>
    </row>
    <row r="856" spans="2:8" ht="12.75" hidden="1">
      <c r="B856" s="51"/>
      <c r="H856" s="8">
        <v>0</v>
      </c>
    </row>
    <row r="857" spans="2:8" ht="12.75" hidden="1">
      <c r="B857" s="51"/>
      <c r="H857" s="8">
        <v>0</v>
      </c>
    </row>
    <row r="858" spans="2:8" ht="12.75" hidden="1">
      <c r="B858" s="51"/>
      <c r="H858" s="8">
        <v>0</v>
      </c>
    </row>
    <row r="859" spans="2:8" ht="12.75" hidden="1">
      <c r="B859" s="51"/>
      <c r="H859" s="8">
        <v>0</v>
      </c>
    </row>
    <row r="860" spans="2:8" ht="12.75" hidden="1">
      <c r="B860" s="51"/>
      <c r="H860" s="8">
        <v>0</v>
      </c>
    </row>
    <row r="861" spans="2:8" ht="12.75" hidden="1">
      <c r="B861" s="51"/>
      <c r="H861" s="8">
        <v>0</v>
      </c>
    </row>
    <row r="862" spans="2:8" ht="12.75" hidden="1">
      <c r="B862" s="51"/>
      <c r="H862" s="8">
        <v>0</v>
      </c>
    </row>
    <row r="863" spans="2:8" ht="12.75" hidden="1">
      <c r="B863" s="51"/>
      <c r="H863" s="8">
        <v>0</v>
      </c>
    </row>
    <row r="864" spans="2:8" ht="12.75" hidden="1">
      <c r="B864" s="51"/>
      <c r="H864" s="8">
        <v>0</v>
      </c>
    </row>
    <row r="865" spans="2:8" ht="12.75" hidden="1">
      <c r="B865" s="51"/>
      <c r="H865" s="8">
        <v>0</v>
      </c>
    </row>
    <row r="866" spans="2:8" ht="12.75" hidden="1">
      <c r="B866" s="51"/>
      <c r="H866" s="8">
        <v>0</v>
      </c>
    </row>
    <row r="867" spans="2:8" ht="12.75" hidden="1">
      <c r="B867" s="51"/>
      <c r="H867" s="8">
        <v>0</v>
      </c>
    </row>
    <row r="868" spans="2:8" ht="12.75" hidden="1">
      <c r="B868" s="51"/>
      <c r="H868" s="8">
        <v>0</v>
      </c>
    </row>
    <row r="869" spans="2:8" ht="12.75" hidden="1">
      <c r="B869" s="51"/>
      <c r="H869" s="8">
        <v>0</v>
      </c>
    </row>
    <row r="870" spans="2:8" ht="12.75" hidden="1">
      <c r="B870" s="51"/>
      <c r="H870" s="8">
        <v>0</v>
      </c>
    </row>
    <row r="871" spans="2:8" ht="12.75" hidden="1">
      <c r="B871" s="51"/>
      <c r="H871" s="8">
        <v>0</v>
      </c>
    </row>
    <row r="872" spans="2:8" ht="12.75" hidden="1">
      <c r="B872" s="51"/>
      <c r="H872" s="8">
        <v>0</v>
      </c>
    </row>
    <row r="873" spans="2:8" ht="12.75" hidden="1">
      <c r="B873" s="51"/>
      <c r="H873" s="8">
        <v>0</v>
      </c>
    </row>
    <row r="874" spans="2:8" ht="12.75" hidden="1">
      <c r="B874" s="51"/>
      <c r="H874" s="8">
        <v>0</v>
      </c>
    </row>
    <row r="875" spans="2:8" ht="12.75" hidden="1">
      <c r="B875" s="51"/>
      <c r="H875" s="8">
        <v>0</v>
      </c>
    </row>
    <row r="876" spans="2:8" ht="12.75" hidden="1">
      <c r="B876" s="51"/>
      <c r="H876" s="8">
        <v>0</v>
      </c>
    </row>
    <row r="877" spans="2:8" ht="12.75" hidden="1">
      <c r="B877" s="51"/>
      <c r="H877" s="8">
        <v>0</v>
      </c>
    </row>
    <row r="878" spans="2:8" ht="12.75" hidden="1">
      <c r="B878" s="51"/>
      <c r="H878" s="8">
        <v>0</v>
      </c>
    </row>
    <row r="879" spans="2:8" ht="12.75" hidden="1">
      <c r="B879" s="51"/>
      <c r="H879" s="8">
        <v>0</v>
      </c>
    </row>
    <row r="880" spans="2:8" ht="12.75" hidden="1">
      <c r="B880" s="51"/>
      <c r="H880" s="8">
        <v>0</v>
      </c>
    </row>
    <row r="881" spans="2:8" ht="12.75" hidden="1">
      <c r="B881" s="51"/>
      <c r="H881" s="8">
        <v>0</v>
      </c>
    </row>
    <row r="882" spans="2:8" ht="12.75" hidden="1">
      <c r="B882" s="51"/>
      <c r="H882" s="8">
        <v>0</v>
      </c>
    </row>
    <row r="883" spans="2:8" ht="12.75" hidden="1">
      <c r="B883" s="51"/>
      <c r="H883" s="8">
        <v>0</v>
      </c>
    </row>
    <row r="884" spans="2:8" ht="12.75" hidden="1">
      <c r="B884" s="51"/>
      <c r="H884" s="8">
        <v>0</v>
      </c>
    </row>
    <row r="885" spans="2:8" ht="12.75" hidden="1">
      <c r="B885" s="51"/>
      <c r="H885" s="8">
        <v>0</v>
      </c>
    </row>
    <row r="886" spans="2:8" ht="12.75" hidden="1">
      <c r="B886" s="51"/>
      <c r="H886" s="8">
        <v>0</v>
      </c>
    </row>
    <row r="887" spans="2:8" ht="12.75" hidden="1">
      <c r="B887" s="51"/>
      <c r="H887" s="8">
        <v>0</v>
      </c>
    </row>
    <row r="888" spans="2:8" ht="12.75" hidden="1">
      <c r="B888" s="51"/>
      <c r="H888" s="8">
        <v>0</v>
      </c>
    </row>
    <row r="889" spans="2:8" ht="12.75" hidden="1">
      <c r="B889" s="51"/>
      <c r="H889" s="8">
        <v>0</v>
      </c>
    </row>
    <row r="890" spans="2:8" ht="12.75" hidden="1">
      <c r="B890" s="51"/>
      <c r="H890" s="8">
        <v>0</v>
      </c>
    </row>
    <row r="891" spans="2:8" ht="12.75" hidden="1">
      <c r="B891" s="51"/>
      <c r="H891" s="8">
        <v>0</v>
      </c>
    </row>
    <row r="892" spans="2:8" ht="12.75" hidden="1">
      <c r="B892" s="51"/>
      <c r="H892" s="8">
        <v>0</v>
      </c>
    </row>
    <row r="893" spans="2:8" ht="12.75" hidden="1">
      <c r="B893" s="51"/>
      <c r="H893" s="8">
        <v>0</v>
      </c>
    </row>
    <row r="894" spans="2:8" ht="12.75" hidden="1">
      <c r="B894" s="51"/>
      <c r="H894" s="8">
        <v>0</v>
      </c>
    </row>
    <row r="895" spans="2:8" ht="12.75" hidden="1">
      <c r="B895" s="51"/>
      <c r="H895" s="8">
        <v>0</v>
      </c>
    </row>
    <row r="896" spans="2:8" ht="12.75" hidden="1">
      <c r="B896" s="51"/>
      <c r="H896" s="8">
        <v>0</v>
      </c>
    </row>
    <row r="897" spans="2:8" ht="12.75" hidden="1">
      <c r="B897" s="51"/>
      <c r="H897" s="8">
        <v>0</v>
      </c>
    </row>
    <row r="898" spans="2:8" ht="12.75" hidden="1">
      <c r="B898" s="51"/>
      <c r="H898" s="8">
        <v>0</v>
      </c>
    </row>
    <row r="899" spans="2:8" ht="12.75" hidden="1">
      <c r="B899" s="51"/>
      <c r="H899" s="8">
        <v>0</v>
      </c>
    </row>
    <row r="900" spans="2:8" ht="12.75" hidden="1">
      <c r="B900" s="51"/>
      <c r="H900" s="8">
        <v>0</v>
      </c>
    </row>
    <row r="901" spans="2:8" ht="12.75" hidden="1">
      <c r="B901" s="51"/>
      <c r="H901" s="8">
        <v>0</v>
      </c>
    </row>
    <row r="902" spans="2:8" ht="12.75" hidden="1">
      <c r="B902" s="51"/>
      <c r="H902" s="8">
        <v>0</v>
      </c>
    </row>
    <row r="903" spans="2:8" ht="12.75" hidden="1">
      <c r="B903" s="51"/>
      <c r="H903" s="8">
        <v>0</v>
      </c>
    </row>
    <row r="904" spans="2:8" ht="12.75" hidden="1">
      <c r="B904" s="51"/>
      <c r="H904" s="8">
        <v>0</v>
      </c>
    </row>
    <row r="905" spans="2:8" ht="12.75" hidden="1">
      <c r="B905" s="51"/>
      <c r="H905" s="8">
        <v>0</v>
      </c>
    </row>
    <row r="906" spans="2:8" ht="12.75" hidden="1">
      <c r="B906" s="51"/>
      <c r="H906" s="8">
        <v>0</v>
      </c>
    </row>
    <row r="907" spans="2:8" ht="12.75" hidden="1">
      <c r="B907" s="51"/>
      <c r="H907" s="8">
        <v>0</v>
      </c>
    </row>
    <row r="908" spans="2:8" ht="12.75" hidden="1">
      <c r="B908" s="51"/>
      <c r="H908" s="8">
        <v>0</v>
      </c>
    </row>
    <row r="909" spans="2:8" ht="12.75" hidden="1">
      <c r="B909" s="51"/>
      <c r="H909" s="8">
        <v>0</v>
      </c>
    </row>
    <row r="910" spans="2:8" ht="12.75" hidden="1">
      <c r="B910" s="51"/>
      <c r="H910" s="8">
        <v>0</v>
      </c>
    </row>
    <row r="911" spans="2:8" ht="12.75" hidden="1">
      <c r="B911" s="51"/>
      <c r="H911" s="8">
        <v>0</v>
      </c>
    </row>
    <row r="912" spans="2:8" ht="12.75" hidden="1">
      <c r="B912" s="51"/>
      <c r="H912" s="8">
        <v>0</v>
      </c>
    </row>
    <row r="913" spans="2:8" ht="12.75" hidden="1">
      <c r="B913" s="51"/>
      <c r="H913" s="8">
        <v>0</v>
      </c>
    </row>
    <row r="914" spans="2:8" ht="12.75" hidden="1">
      <c r="B914" s="51"/>
      <c r="H914" s="8">
        <v>0</v>
      </c>
    </row>
    <row r="915" spans="2:8" ht="12.75" hidden="1">
      <c r="B915" s="51"/>
      <c r="H915" s="8">
        <v>0</v>
      </c>
    </row>
    <row r="916" spans="2:8" ht="12.75" hidden="1">
      <c r="B916" s="51"/>
      <c r="H916" s="8">
        <v>0</v>
      </c>
    </row>
    <row r="917" spans="2:8" ht="12.75" hidden="1">
      <c r="B917" s="51"/>
      <c r="H917" s="8">
        <v>0</v>
      </c>
    </row>
    <row r="918" spans="2:8" ht="12.75" hidden="1">
      <c r="B918" s="51"/>
      <c r="H918" s="8">
        <v>0</v>
      </c>
    </row>
    <row r="919" spans="2:8" ht="12.75" hidden="1">
      <c r="B919" s="51"/>
      <c r="H919" s="8">
        <v>0</v>
      </c>
    </row>
    <row r="920" spans="2:8" ht="12.75" hidden="1">
      <c r="B920" s="51"/>
      <c r="H920" s="8">
        <v>0</v>
      </c>
    </row>
    <row r="921" spans="2:8" ht="12.75" hidden="1">
      <c r="B921" s="51"/>
      <c r="H921" s="8">
        <v>0</v>
      </c>
    </row>
    <row r="922" spans="2:8" ht="12.75" hidden="1">
      <c r="B922" s="51"/>
      <c r="H922" s="8">
        <v>0</v>
      </c>
    </row>
    <row r="923" spans="2:8" ht="12.75" hidden="1">
      <c r="B923" s="51"/>
      <c r="H923" s="8">
        <v>0</v>
      </c>
    </row>
    <row r="924" spans="2:8" ht="12.75" hidden="1">
      <c r="B924" s="51"/>
      <c r="H924" s="8">
        <v>0</v>
      </c>
    </row>
    <row r="925" spans="2:8" ht="12.75" hidden="1">
      <c r="B925" s="51"/>
      <c r="H925" s="8">
        <v>0</v>
      </c>
    </row>
    <row r="926" spans="2:8" ht="12.75" hidden="1">
      <c r="B926" s="51"/>
      <c r="H926" s="8">
        <v>0</v>
      </c>
    </row>
    <row r="927" spans="2:8" ht="12.75" hidden="1">
      <c r="B927" s="51"/>
      <c r="H927" s="8">
        <v>0</v>
      </c>
    </row>
    <row r="928" spans="2:8" ht="12.75" hidden="1">
      <c r="B928" s="51"/>
      <c r="H928" s="8">
        <v>0</v>
      </c>
    </row>
    <row r="929" spans="2:8" ht="12.75" hidden="1">
      <c r="B929" s="51"/>
      <c r="H929" s="8">
        <v>0</v>
      </c>
    </row>
    <row r="930" spans="2:8" ht="12.75" hidden="1">
      <c r="B930" s="51"/>
      <c r="H930" s="8">
        <v>0</v>
      </c>
    </row>
    <row r="931" spans="2:8" ht="12.75" hidden="1">
      <c r="B931" s="51"/>
      <c r="H931" s="8">
        <v>0</v>
      </c>
    </row>
    <row r="932" spans="2:8" ht="12.75" hidden="1">
      <c r="B932" s="51"/>
      <c r="H932" s="8">
        <v>0</v>
      </c>
    </row>
    <row r="933" spans="2:8" ht="12.75" hidden="1">
      <c r="B933" s="51"/>
      <c r="H933" s="17">
        <v>0</v>
      </c>
    </row>
    <row r="934" spans="2:8" ht="13.5" hidden="1" thickBot="1">
      <c r="B934" s="51"/>
      <c r="H934" s="12">
        <v>0</v>
      </c>
    </row>
    <row r="935" spans="2:8" ht="13.5" hidden="1" thickBot="1">
      <c r="B935" s="320"/>
      <c r="H935" s="9"/>
    </row>
    <row r="936" spans="2:8" ht="13.5" hidden="1" thickBot="1">
      <c r="B936" s="13">
        <v>7539000</v>
      </c>
      <c r="H936" s="9"/>
    </row>
    <row r="937" spans="2:8" ht="12.75" hidden="1">
      <c r="B937" s="321"/>
      <c r="H937" s="9"/>
    </row>
    <row r="938" spans="1:9" ht="13.5" hidden="1" thickBot="1">
      <c r="A938" s="352"/>
      <c r="B938" s="13"/>
      <c r="C938" s="3"/>
      <c r="D938" s="3"/>
      <c r="E938" s="3"/>
      <c r="F938" s="37"/>
      <c r="G938" s="37"/>
      <c r="H938" s="12"/>
      <c r="I938" s="7"/>
    </row>
    <row r="939" ht="12.75" hidden="1">
      <c r="B939" s="51"/>
    </row>
    <row r="940" spans="2:5" ht="12.75" hidden="1">
      <c r="B940" s="51">
        <v>0</v>
      </c>
      <c r="C940" s="1" t="s">
        <v>0</v>
      </c>
      <c r="E940" s="1" t="s">
        <v>2</v>
      </c>
    </row>
    <row r="941" spans="2:5" ht="12.75" hidden="1">
      <c r="B941" s="51">
        <v>0</v>
      </c>
      <c r="C941" s="1" t="s">
        <v>1</v>
      </c>
      <c r="E941" s="1" t="s">
        <v>2</v>
      </c>
    </row>
    <row r="942" ht="12.75" hidden="1">
      <c r="B942" s="51"/>
    </row>
    <row r="943" ht="12.75" hidden="1">
      <c r="B943" s="51"/>
    </row>
    <row r="944" ht="12.75" hidden="1">
      <c r="B944" s="51">
        <v>0</v>
      </c>
    </row>
    <row r="945" ht="12.75" hidden="1">
      <c r="B945" s="51">
        <v>0</v>
      </c>
    </row>
    <row r="946" ht="12.75" hidden="1">
      <c r="B946" s="51">
        <v>0</v>
      </c>
    </row>
    <row r="947" ht="12.75" hidden="1">
      <c r="B947" s="51">
        <v>0</v>
      </c>
    </row>
    <row r="948" ht="12.75" hidden="1">
      <c r="B948" s="51">
        <v>0</v>
      </c>
    </row>
    <row r="949" ht="12.75" hidden="1">
      <c r="B949" s="51">
        <v>0</v>
      </c>
    </row>
    <row r="950" ht="12.75" hidden="1">
      <c r="B950" s="51">
        <v>0</v>
      </c>
    </row>
    <row r="951" ht="12.75" hidden="1">
      <c r="B951" s="51">
        <v>0</v>
      </c>
    </row>
    <row r="952" ht="12.75" hidden="1">
      <c r="B952" s="51">
        <v>0</v>
      </c>
    </row>
    <row r="953" ht="12.75" hidden="1">
      <c r="B953" s="51">
        <v>0</v>
      </c>
    </row>
    <row r="954" ht="12.75" hidden="1">
      <c r="B954" s="51">
        <v>0</v>
      </c>
    </row>
    <row r="955" ht="12.75" hidden="1">
      <c r="B955" s="51">
        <v>0</v>
      </c>
    </row>
    <row r="956" ht="12.75" hidden="1">
      <c r="B956" s="51">
        <v>0</v>
      </c>
    </row>
    <row r="957" ht="12.75" hidden="1">
      <c r="B957" s="51">
        <v>0</v>
      </c>
    </row>
    <row r="958" ht="12.75" hidden="1">
      <c r="B958" s="51"/>
    </row>
    <row r="959" ht="13.5" hidden="1" thickBot="1">
      <c r="B959" s="13"/>
    </row>
    <row r="960" ht="13.5" hidden="1" thickBot="1">
      <c r="B960" s="322"/>
    </row>
    <row r="961" ht="12.75">
      <c r="B961" s="51"/>
    </row>
    <row r="962" spans="1:13" s="223" customFormat="1" ht="12.75">
      <c r="A962" s="323"/>
      <c r="B962" s="324"/>
      <c r="C962" s="323"/>
      <c r="D962" s="323"/>
      <c r="E962" s="323"/>
      <c r="F962" s="325"/>
      <c r="G962" s="325"/>
      <c r="H962" s="326"/>
      <c r="I962" s="327"/>
      <c r="M962" s="328"/>
    </row>
    <row r="963" spans="1:13" s="297" customFormat="1" ht="12.75">
      <c r="A963" s="330"/>
      <c r="B963" s="329"/>
      <c r="C963" s="292"/>
      <c r="D963" s="330" t="s">
        <v>774</v>
      </c>
      <c r="E963" s="292"/>
      <c r="F963" s="295"/>
      <c r="G963" s="295"/>
      <c r="H963" s="298"/>
      <c r="I963" s="331"/>
      <c r="M963" s="332"/>
    </row>
    <row r="964" spans="1:11" s="300" customFormat="1" ht="12.75">
      <c r="A964" s="330" t="s">
        <v>796</v>
      </c>
      <c r="B964" s="298"/>
      <c r="C964" s="333"/>
      <c r="D964" s="330"/>
      <c r="E964" s="330"/>
      <c r="F964" s="334"/>
      <c r="G964" s="334"/>
      <c r="H964" s="298"/>
      <c r="I964" s="335"/>
      <c r="K964" s="336"/>
    </row>
    <row r="965" spans="1:11" s="300" customFormat="1" ht="12.75">
      <c r="A965" s="330"/>
      <c r="B965" s="298"/>
      <c r="C965" s="330"/>
      <c r="D965" s="330"/>
      <c r="E965" s="330" t="s">
        <v>797</v>
      </c>
      <c r="F965" s="334"/>
      <c r="G965" s="334"/>
      <c r="H965" s="298"/>
      <c r="I965" s="335"/>
      <c r="K965" s="336"/>
    </row>
    <row r="966" spans="1:13" s="300" customFormat="1" ht="12.75">
      <c r="A966" s="330"/>
      <c r="B966" s="337">
        <v>-930468</v>
      </c>
      <c r="C966" s="298" t="s">
        <v>798</v>
      </c>
      <c r="D966" s="330"/>
      <c r="E966" s="330" t="s">
        <v>822</v>
      </c>
      <c r="F966" s="334"/>
      <c r="G966" s="334"/>
      <c r="H966" s="298">
        <v>930468</v>
      </c>
      <c r="I966" s="338">
        <v>2000</v>
      </c>
      <c r="K966" s="339"/>
      <c r="M966" s="340">
        <v>465.234</v>
      </c>
    </row>
    <row r="967" spans="1:13" s="300" customFormat="1" ht="12.75">
      <c r="A967" s="330"/>
      <c r="B967" s="298">
        <v>17888</v>
      </c>
      <c r="C967" s="330" t="s">
        <v>800</v>
      </c>
      <c r="D967" s="330"/>
      <c r="E967" s="330"/>
      <c r="F967" s="334"/>
      <c r="G967" s="334" t="s">
        <v>72</v>
      </c>
      <c r="H967" s="298">
        <v>912580</v>
      </c>
      <c r="I967" s="338">
        <v>37.266666666666666</v>
      </c>
      <c r="K967" s="339"/>
      <c r="M967" s="341">
        <v>480</v>
      </c>
    </row>
    <row r="968" spans="1:13" s="300" customFormat="1" ht="12.75">
      <c r="A968" s="330"/>
      <c r="B968" s="337">
        <v>-912580</v>
      </c>
      <c r="C968" s="333" t="s">
        <v>801</v>
      </c>
      <c r="D968" s="330"/>
      <c r="E968" s="330"/>
      <c r="F968" s="334"/>
      <c r="G968" s="334" t="s">
        <v>72</v>
      </c>
      <c r="H968" s="298">
        <v>0</v>
      </c>
      <c r="I968" s="338">
        <v>-1901.2083333333333</v>
      </c>
      <c r="K968" s="336"/>
      <c r="M968" s="341">
        <v>480</v>
      </c>
    </row>
    <row r="969" spans="1:11" s="223" customFormat="1" ht="12.75">
      <c r="A969" s="323"/>
      <c r="B969" s="326"/>
      <c r="C969" s="342"/>
      <c r="D969" s="323"/>
      <c r="E969" s="323"/>
      <c r="F969" s="343"/>
      <c r="G969" s="343"/>
      <c r="H969" s="326"/>
      <c r="I969" s="344"/>
      <c r="K969" s="328"/>
    </row>
    <row r="970" spans="1:11" s="223" customFormat="1" ht="12.75" hidden="1">
      <c r="A970" s="323"/>
      <c r="B970" s="326"/>
      <c r="C970" s="323"/>
      <c r="D970" s="323"/>
      <c r="E970" s="323"/>
      <c r="F970" s="343"/>
      <c r="G970" s="343"/>
      <c r="H970" s="326"/>
      <c r="I970" s="344"/>
      <c r="K970" s="328"/>
    </row>
    <row r="971" spans="1:13" s="223" customFormat="1" ht="12.75" hidden="1">
      <c r="A971" s="323"/>
      <c r="B971" s="345"/>
      <c r="C971" s="326"/>
      <c r="D971" s="323"/>
      <c r="E971" s="323"/>
      <c r="F971" s="343"/>
      <c r="G971" s="343"/>
      <c r="H971" s="326"/>
      <c r="I971" s="346"/>
      <c r="K971" s="347"/>
      <c r="M971" s="348"/>
    </row>
    <row r="972" spans="1:13" s="223" customFormat="1" ht="12.75" hidden="1">
      <c r="A972" s="323"/>
      <c r="B972" s="326"/>
      <c r="C972" s="323"/>
      <c r="D972" s="323"/>
      <c r="E972" s="323"/>
      <c r="F972" s="343"/>
      <c r="G972" s="343"/>
      <c r="H972" s="326"/>
      <c r="I972" s="346"/>
      <c r="K972" s="347"/>
      <c r="M972" s="349"/>
    </row>
    <row r="973" spans="1:13" s="223" customFormat="1" ht="12.75" hidden="1">
      <c r="A973" s="323"/>
      <c r="B973" s="345"/>
      <c r="C973" s="342"/>
      <c r="D973" s="323"/>
      <c r="E973" s="323"/>
      <c r="F973" s="343"/>
      <c r="G973" s="343"/>
      <c r="H973" s="326"/>
      <c r="I973" s="346"/>
      <c r="K973" s="328"/>
      <c r="M973" s="349"/>
    </row>
    <row r="974" ht="12.75" hidden="1">
      <c r="B974" s="51"/>
    </row>
    <row r="975" ht="12.75" hidden="1">
      <c r="B975" s="51"/>
    </row>
    <row r="976" ht="12.75" hidden="1">
      <c r="B976" s="51"/>
    </row>
    <row r="977" ht="12.75" hidden="1">
      <c r="B977" s="51"/>
    </row>
    <row r="978" ht="12.75" hidden="1">
      <c r="B978" s="51"/>
    </row>
    <row r="979" ht="12.75" hidden="1">
      <c r="B979" s="51"/>
    </row>
    <row r="980" ht="12.75" hidden="1">
      <c r="B980" s="51"/>
    </row>
    <row r="981" ht="12.75" hidden="1">
      <c r="B981" s="51"/>
    </row>
    <row r="982" spans="9:13" ht="12.75" hidden="1">
      <c r="I982" s="31"/>
      <c r="M982" s="2"/>
    </row>
    <row r="983" spans="2:13" ht="12.75" hidden="1">
      <c r="B983" s="39"/>
      <c r="M983" s="2"/>
    </row>
    <row r="984" ht="12.75" hidden="1">
      <c r="H984" s="8">
        <v>0</v>
      </c>
    </row>
    <row r="985" ht="12.75" hidden="1">
      <c r="H985" s="8">
        <v>0</v>
      </c>
    </row>
    <row r="986" ht="12.75" hidden="1">
      <c r="H986" s="8">
        <v>0</v>
      </c>
    </row>
    <row r="987" ht="12.75" hidden="1">
      <c r="H987" s="8">
        <v>0</v>
      </c>
    </row>
    <row r="988" ht="12.75" hidden="1">
      <c r="H988" s="8">
        <v>0</v>
      </c>
    </row>
    <row r="989" ht="12.75" hidden="1">
      <c r="H989" s="8">
        <v>0</v>
      </c>
    </row>
    <row r="990" ht="12.75" hidden="1">
      <c r="H990" s="8">
        <v>0</v>
      </c>
    </row>
    <row r="991" ht="12.75" hidden="1">
      <c r="H991" s="8">
        <v>0</v>
      </c>
    </row>
    <row r="992" ht="12.75" hidden="1">
      <c r="H992" s="8">
        <v>0</v>
      </c>
    </row>
    <row r="993" ht="12.75" hidden="1">
      <c r="H993" s="8">
        <v>0</v>
      </c>
    </row>
    <row r="994" ht="12.75" hidden="1">
      <c r="H994" s="8">
        <v>0</v>
      </c>
    </row>
    <row r="995" ht="12.75" hidden="1">
      <c r="H995" s="8">
        <v>0</v>
      </c>
    </row>
    <row r="996" ht="12.75" hidden="1">
      <c r="H996" s="8">
        <v>0</v>
      </c>
    </row>
    <row r="997" ht="12.75" hidden="1">
      <c r="H997" s="8">
        <v>0</v>
      </c>
    </row>
    <row r="998" ht="12.75" hidden="1">
      <c r="H998" s="8">
        <v>0</v>
      </c>
    </row>
    <row r="999" ht="12.75" hidden="1">
      <c r="H999" s="8">
        <v>0</v>
      </c>
    </row>
    <row r="1000" ht="12.75" hidden="1">
      <c r="H1000" s="8">
        <v>0</v>
      </c>
    </row>
    <row r="1001" ht="12.75" hidden="1">
      <c r="H1001" s="8">
        <v>0</v>
      </c>
    </row>
    <row r="1002" ht="12.75" hidden="1">
      <c r="H1002" s="8">
        <v>0</v>
      </c>
    </row>
    <row r="1003" ht="12.75" hidden="1">
      <c r="H1003" s="8">
        <v>0</v>
      </c>
    </row>
    <row r="1004" ht="12.75" hidden="1">
      <c r="H1004" s="8">
        <v>0</v>
      </c>
    </row>
    <row r="1005" ht="12.75" hidden="1">
      <c r="H1005" s="8">
        <v>0</v>
      </c>
    </row>
    <row r="1006" ht="12.75" hidden="1">
      <c r="H1006" s="8">
        <v>0</v>
      </c>
    </row>
    <row r="1007" ht="12.75" hidden="1">
      <c r="H1007" s="8">
        <v>0</v>
      </c>
    </row>
    <row r="1008" ht="12.75" hidden="1">
      <c r="H1008" s="8">
        <v>0</v>
      </c>
    </row>
    <row r="1009" ht="12.75" hidden="1">
      <c r="H1009" s="8">
        <v>0</v>
      </c>
    </row>
    <row r="1010" ht="12.75" hidden="1">
      <c r="H1010" s="8">
        <v>0</v>
      </c>
    </row>
    <row r="1011" ht="12.75" hidden="1">
      <c r="H1011" s="8">
        <v>0</v>
      </c>
    </row>
    <row r="1012" ht="12.75" hidden="1">
      <c r="H1012" s="8">
        <v>0</v>
      </c>
    </row>
    <row r="1013" ht="12.75" hidden="1">
      <c r="H1013" s="8">
        <v>0</v>
      </c>
    </row>
    <row r="1014" ht="12.75" hidden="1">
      <c r="H1014" s="8">
        <v>0</v>
      </c>
    </row>
    <row r="1015" ht="12.75" hidden="1">
      <c r="H1015" s="8">
        <v>0</v>
      </c>
    </row>
    <row r="1016" ht="12.75" hidden="1">
      <c r="H1016" s="8">
        <v>0</v>
      </c>
    </row>
    <row r="1017" ht="12.75" hidden="1">
      <c r="H1017" s="8">
        <v>0</v>
      </c>
    </row>
    <row r="1018" ht="12.75" hidden="1">
      <c r="H1018" s="8">
        <v>0</v>
      </c>
    </row>
    <row r="1019" ht="12.75" hidden="1">
      <c r="H1019" s="8">
        <v>0</v>
      </c>
    </row>
    <row r="1020" ht="12.75" hidden="1">
      <c r="H1020" s="8">
        <v>0</v>
      </c>
    </row>
    <row r="1021" ht="12.75" hidden="1">
      <c r="H1021" s="8">
        <v>0</v>
      </c>
    </row>
    <row r="1022" ht="12.75" hidden="1">
      <c r="H1022" s="8">
        <v>0</v>
      </c>
    </row>
    <row r="1023" ht="12.75" hidden="1">
      <c r="H1023" s="8">
        <v>0</v>
      </c>
    </row>
    <row r="1024" ht="12.75" hidden="1">
      <c r="H1024" s="8">
        <v>0</v>
      </c>
    </row>
    <row r="1025" ht="12.75" hidden="1">
      <c r="H1025" s="8">
        <v>0</v>
      </c>
    </row>
    <row r="1026" ht="12.75" hidden="1">
      <c r="H1026" s="8">
        <v>0</v>
      </c>
    </row>
    <row r="1027" ht="12.75" hidden="1">
      <c r="H1027" s="8">
        <v>0</v>
      </c>
    </row>
    <row r="1028" ht="12.75" hidden="1">
      <c r="H1028" s="8">
        <v>0</v>
      </c>
    </row>
    <row r="1029" ht="12.75" hidden="1">
      <c r="H1029" s="8">
        <v>0</v>
      </c>
    </row>
    <row r="1030" ht="12.75" hidden="1">
      <c r="H1030" s="8">
        <v>0</v>
      </c>
    </row>
    <row r="1031" ht="12.75" hidden="1">
      <c r="H1031" s="8">
        <v>0</v>
      </c>
    </row>
    <row r="1032" ht="12.75" hidden="1">
      <c r="H1032" s="8">
        <v>0</v>
      </c>
    </row>
    <row r="1033" ht="12.75" hidden="1">
      <c r="H1033" s="8">
        <v>0</v>
      </c>
    </row>
    <row r="1034" ht="12.75" hidden="1">
      <c r="H1034" s="8">
        <v>0</v>
      </c>
    </row>
    <row r="1035" ht="12.75" hidden="1">
      <c r="H1035" s="8">
        <v>0</v>
      </c>
    </row>
    <row r="1036" ht="12.75" hidden="1">
      <c r="H1036" s="8">
        <v>0</v>
      </c>
    </row>
    <row r="1037" ht="12.75" hidden="1">
      <c r="H1037" s="8">
        <v>0</v>
      </c>
    </row>
    <row r="1038" ht="12.75" hidden="1">
      <c r="H1038" s="8">
        <v>0</v>
      </c>
    </row>
    <row r="1039" ht="12.75" hidden="1">
      <c r="H1039" s="8">
        <v>0</v>
      </c>
    </row>
    <row r="1040" ht="12.75" hidden="1">
      <c r="H1040" s="8">
        <v>0</v>
      </c>
    </row>
    <row r="1041" ht="12.75" hidden="1">
      <c r="H1041" s="8">
        <v>0</v>
      </c>
    </row>
    <row r="1042" ht="12.75" hidden="1">
      <c r="H1042" s="8">
        <v>0</v>
      </c>
    </row>
    <row r="1043" ht="12.75" hidden="1">
      <c r="H1043" s="8">
        <v>0</v>
      </c>
    </row>
    <row r="1044" ht="12.75" hidden="1">
      <c r="H1044" s="8">
        <v>0</v>
      </c>
    </row>
    <row r="1045" ht="12.75" hidden="1">
      <c r="H1045" s="8">
        <v>0</v>
      </c>
    </row>
    <row r="1046" ht="12.75" hidden="1">
      <c r="H1046" s="8">
        <v>0</v>
      </c>
    </row>
    <row r="1047" ht="12.75" hidden="1">
      <c r="H1047" s="8">
        <v>0</v>
      </c>
    </row>
    <row r="1048" ht="12.75" hidden="1">
      <c r="H1048" s="8">
        <v>0</v>
      </c>
    </row>
    <row r="1049" ht="12.75" hidden="1">
      <c r="H1049" s="8">
        <v>0</v>
      </c>
    </row>
    <row r="1050" ht="12.75" hidden="1">
      <c r="H1050" s="8">
        <v>0</v>
      </c>
    </row>
    <row r="1051" ht="12.75" hidden="1">
      <c r="H1051" s="8">
        <v>0</v>
      </c>
    </row>
    <row r="1052" ht="12.75" hidden="1">
      <c r="H1052" s="8">
        <v>0</v>
      </c>
    </row>
    <row r="1053" ht="12.75" hidden="1">
      <c r="H1053" s="8">
        <v>0</v>
      </c>
    </row>
    <row r="1054" ht="12.75" hidden="1">
      <c r="H1054" s="8">
        <v>0</v>
      </c>
    </row>
    <row r="1055" ht="12.75" hidden="1">
      <c r="H1055" s="8">
        <v>0</v>
      </c>
    </row>
    <row r="1056" ht="12.75" hidden="1">
      <c r="H1056" s="8">
        <v>0</v>
      </c>
    </row>
    <row r="1057" ht="12.75" hidden="1">
      <c r="H1057" s="8">
        <v>0</v>
      </c>
    </row>
    <row r="1058" ht="12.75" hidden="1">
      <c r="H1058" s="8">
        <v>0</v>
      </c>
    </row>
    <row r="1059" ht="12.75" hidden="1">
      <c r="H1059" s="8">
        <v>0</v>
      </c>
    </row>
    <row r="1060" ht="12.75" hidden="1">
      <c r="H1060" s="8">
        <v>0</v>
      </c>
    </row>
    <row r="1061" ht="12.75" hidden="1">
      <c r="H1061" s="8">
        <v>0</v>
      </c>
    </row>
    <row r="1062" ht="12.75" hidden="1">
      <c r="H1062" s="8">
        <v>0</v>
      </c>
    </row>
    <row r="1063" ht="12.75" hidden="1">
      <c r="H1063" s="8">
        <v>0</v>
      </c>
    </row>
    <row r="1064" ht="12.75" hidden="1">
      <c r="H1064" s="8">
        <v>0</v>
      </c>
    </row>
    <row r="1065" ht="12.75" hidden="1">
      <c r="H1065" s="8">
        <v>0</v>
      </c>
    </row>
    <row r="1066" ht="12.75" hidden="1">
      <c r="H1066" s="8">
        <v>0</v>
      </c>
    </row>
    <row r="1067" ht="12.75" hidden="1">
      <c r="H1067" s="8">
        <v>0</v>
      </c>
    </row>
    <row r="1068" ht="12.75" hidden="1">
      <c r="H1068" s="8">
        <v>0</v>
      </c>
    </row>
    <row r="1069" ht="12.75" hidden="1">
      <c r="H1069" s="8">
        <v>0</v>
      </c>
    </row>
    <row r="1070" ht="12.75" hidden="1">
      <c r="H1070" s="8">
        <v>0</v>
      </c>
    </row>
    <row r="1071" ht="12.75" hidden="1">
      <c r="H1071" s="8">
        <v>0</v>
      </c>
    </row>
    <row r="1072" ht="12.75" hidden="1">
      <c r="H1072" s="8">
        <v>0</v>
      </c>
    </row>
    <row r="1073" ht="12.75" hidden="1">
      <c r="H1073" s="8">
        <v>0</v>
      </c>
    </row>
    <row r="1074" ht="12.75" hidden="1">
      <c r="H1074" s="8">
        <v>0</v>
      </c>
    </row>
    <row r="1075" ht="12.75" hidden="1">
      <c r="H1075" s="8">
        <v>0</v>
      </c>
    </row>
    <row r="1076" ht="12.75" hidden="1">
      <c r="H1076" s="8">
        <v>0</v>
      </c>
    </row>
    <row r="1077" ht="12.75" hidden="1">
      <c r="H1077" s="8">
        <v>0</v>
      </c>
    </row>
    <row r="1078" ht="12.75" hidden="1">
      <c r="H1078" s="8">
        <v>0</v>
      </c>
    </row>
    <row r="1079" ht="12.75" hidden="1">
      <c r="H1079" s="8">
        <v>0</v>
      </c>
    </row>
    <row r="1080" ht="12.75" hidden="1">
      <c r="H1080" s="8">
        <v>0</v>
      </c>
    </row>
    <row r="1081" ht="12.75" hidden="1">
      <c r="H1081" s="8">
        <v>0</v>
      </c>
    </row>
    <row r="1082" ht="12.75" hidden="1">
      <c r="H1082" s="8">
        <v>0</v>
      </c>
    </row>
    <row r="1083" ht="12.75" hidden="1">
      <c r="H1083" s="8">
        <v>0</v>
      </c>
    </row>
    <row r="1084" ht="12.75" hidden="1">
      <c r="H1084" s="8">
        <v>0</v>
      </c>
    </row>
    <row r="1085" ht="12.75" hidden="1">
      <c r="H1085" s="8">
        <v>0</v>
      </c>
    </row>
    <row r="1086" ht="12.75" hidden="1">
      <c r="H1086" s="8">
        <v>0</v>
      </c>
    </row>
    <row r="1087" ht="12.75" hidden="1">
      <c r="H1087" s="8">
        <v>0</v>
      </c>
    </row>
    <row r="1088" ht="12.75" hidden="1">
      <c r="H1088" s="8">
        <v>0</v>
      </c>
    </row>
    <row r="1089" ht="12.75" hidden="1">
      <c r="H1089" s="8">
        <v>0</v>
      </c>
    </row>
    <row r="1090" ht="12.75" hidden="1">
      <c r="H1090" s="8">
        <v>0</v>
      </c>
    </row>
    <row r="1091" ht="12.75" hidden="1">
      <c r="H1091" s="8">
        <v>0</v>
      </c>
    </row>
    <row r="1092" ht="12.75" hidden="1">
      <c r="H1092" s="8">
        <v>0</v>
      </c>
    </row>
    <row r="1093" ht="12.75" hidden="1">
      <c r="H1093" s="8">
        <v>0</v>
      </c>
    </row>
    <row r="1094" ht="12.75" hidden="1">
      <c r="H1094" s="8">
        <v>0</v>
      </c>
    </row>
    <row r="1095" ht="12.75" hidden="1">
      <c r="H1095" s="8">
        <v>0</v>
      </c>
    </row>
    <row r="1096" ht="12.75" hidden="1">
      <c r="H1096" s="8">
        <v>0</v>
      </c>
    </row>
    <row r="1097" ht="12.75" hidden="1">
      <c r="H1097" s="8">
        <v>0</v>
      </c>
    </row>
    <row r="1098" ht="12.75" hidden="1">
      <c r="H1098" s="8">
        <v>0</v>
      </c>
    </row>
    <row r="1099" ht="12.75" hidden="1">
      <c r="H1099" s="8">
        <v>0</v>
      </c>
    </row>
    <row r="1100" ht="12.75" hidden="1">
      <c r="H1100" s="8">
        <v>0</v>
      </c>
    </row>
    <row r="1101" ht="12.75" hidden="1">
      <c r="H1101" s="8">
        <v>0</v>
      </c>
    </row>
    <row r="1102" ht="12.75" hidden="1">
      <c r="H1102" s="8">
        <v>0</v>
      </c>
    </row>
    <row r="1103" ht="12.75" hidden="1">
      <c r="H1103" s="8">
        <v>0</v>
      </c>
    </row>
    <row r="1104" ht="12.75" hidden="1">
      <c r="H1104" s="8">
        <v>0</v>
      </c>
    </row>
    <row r="1105" ht="12.75" hidden="1">
      <c r="H1105" s="8">
        <v>0</v>
      </c>
    </row>
    <row r="1106" ht="12.75" hidden="1">
      <c r="H1106" s="8">
        <v>0</v>
      </c>
    </row>
    <row r="1107" ht="12.75" hidden="1">
      <c r="H1107" s="8">
        <v>0</v>
      </c>
    </row>
    <row r="1108" ht="12.75" hidden="1">
      <c r="H1108" s="8">
        <v>0</v>
      </c>
    </row>
    <row r="1109" ht="12.75" hidden="1">
      <c r="H1109" s="8">
        <v>0</v>
      </c>
    </row>
    <row r="1110" ht="12.75" hidden="1">
      <c r="H1110" s="8">
        <v>0</v>
      </c>
    </row>
    <row r="1111" ht="12.75" hidden="1">
      <c r="H1111" s="8">
        <v>0</v>
      </c>
    </row>
    <row r="1112" ht="12.75" hidden="1">
      <c r="H1112" s="8">
        <v>0</v>
      </c>
    </row>
    <row r="1113" ht="12.75" hidden="1">
      <c r="H1113" s="8">
        <v>0</v>
      </c>
    </row>
    <row r="1114" ht="12.75" hidden="1">
      <c r="H1114" s="8">
        <v>0</v>
      </c>
    </row>
    <row r="1115" ht="12.75" hidden="1">
      <c r="H1115" s="8">
        <v>0</v>
      </c>
    </row>
    <row r="1116" ht="12.75" hidden="1">
      <c r="H1116" s="8">
        <v>0</v>
      </c>
    </row>
    <row r="1117" ht="12.75" hidden="1">
      <c r="H1117" s="8">
        <v>0</v>
      </c>
    </row>
    <row r="1118" ht="12.75" hidden="1">
      <c r="H1118" s="8">
        <v>0</v>
      </c>
    </row>
    <row r="1119" ht="12.75" hidden="1">
      <c r="H1119" s="8">
        <v>0</v>
      </c>
    </row>
    <row r="1120" ht="12.75" hidden="1">
      <c r="H1120" s="8">
        <v>0</v>
      </c>
    </row>
    <row r="1121" ht="12.75" hidden="1">
      <c r="H1121" s="8">
        <v>0</v>
      </c>
    </row>
    <row r="1122" ht="12.75" hidden="1">
      <c r="H1122" s="8">
        <v>0</v>
      </c>
    </row>
    <row r="1123" ht="12.75" hidden="1">
      <c r="H1123" s="8">
        <v>0</v>
      </c>
    </row>
    <row r="1124" ht="12.75" hidden="1">
      <c r="H1124" s="8">
        <v>0</v>
      </c>
    </row>
    <row r="1125" ht="12.75" hidden="1">
      <c r="H1125" s="8">
        <v>0</v>
      </c>
    </row>
    <row r="1126" ht="12.75" hidden="1">
      <c r="H1126" s="8">
        <v>0</v>
      </c>
    </row>
    <row r="1127" ht="12.75" hidden="1">
      <c r="H1127" s="8">
        <v>0</v>
      </c>
    </row>
    <row r="1128" ht="12.75" hidden="1">
      <c r="H1128" s="8">
        <v>0</v>
      </c>
    </row>
    <row r="1129" ht="12.75" hidden="1">
      <c r="H1129" s="8">
        <v>0</v>
      </c>
    </row>
    <row r="1130" ht="12.75" hidden="1">
      <c r="H1130" s="8">
        <v>0</v>
      </c>
    </row>
    <row r="1131" ht="12.75" hidden="1">
      <c r="H1131" s="8">
        <v>0</v>
      </c>
    </row>
    <row r="1132" ht="12.75" hidden="1">
      <c r="H1132" s="8">
        <v>0</v>
      </c>
    </row>
    <row r="1133" ht="12.75" hidden="1">
      <c r="H1133" s="8">
        <v>0</v>
      </c>
    </row>
    <row r="1134" ht="12.75" hidden="1">
      <c r="H1134" s="8">
        <v>0</v>
      </c>
    </row>
    <row r="1135" ht="12.75" hidden="1">
      <c r="H1135" s="8">
        <v>0</v>
      </c>
    </row>
    <row r="1136" ht="12.75" hidden="1">
      <c r="H1136" s="8">
        <v>0</v>
      </c>
    </row>
    <row r="1137" ht="12.75" hidden="1">
      <c r="H1137" s="8">
        <v>0</v>
      </c>
    </row>
    <row r="1138" ht="12.75" hidden="1">
      <c r="H1138" s="8">
        <v>0</v>
      </c>
    </row>
    <row r="1139" ht="12.75" hidden="1">
      <c r="H1139" s="8">
        <v>0</v>
      </c>
    </row>
    <row r="1140" ht="12.75" hidden="1">
      <c r="H1140" s="8">
        <v>0</v>
      </c>
    </row>
    <row r="1141" ht="12.75" hidden="1">
      <c r="H1141" s="8">
        <v>0</v>
      </c>
    </row>
    <row r="1142" ht="12.75" hidden="1">
      <c r="H1142" s="8">
        <v>0</v>
      </c>
    </row>
    <row r="1143" ht="12.75" hidden="1">
      <c r="H1143" s="8">
        <v>0</v>
      </c>
    </row>
    <row r="1144" ht="12.75" hidden="1">
      <c r="H1144" s="8">
        <v>0</v>
      </c>
    </row>
    <row r="1145" ht="12.75" hidden="1">
      <c r="H1145" s="8">
        <v>0</v>
      </c>
    </row>
    <row r="1146" ht="12.75" hidden="1">
      <c r="H1146" s="8">
        <v>0</v>
      </c>
    </row>
    <row r="1147" ht="12.75" hidden="1">
      <c r="H1147" s="8">
        <v>0</v>
      </c>
    </row>
    <row r="1148" ht="12.75" hidden="1">
      <c r="H1148" s="8">
        <v>0</v>
      </c>
    </row>
    <row r="1149" ht="12.75" hidden="1">
      <c r="H1149" s="8">
        <v>0</v>
      </c>
    </row>
    <row r="1150" ht="12.75" hidden="1">
      <c r="H1150" s="8">
        <v>0</v>
      </c>
    </row>
    <row r="1151" ht="12.75" hidden="1">
      <c r="H1151" s="8">
        <v>0</v>
      </c>
    </row>
    <row r="1152" ht="12.75" hidden="1">
      <c r="H1152" s="8">
        <v>0</v>
      </c>
    </row>
    <row r="1153" ht="12.75" hidden="1">
      <c r="H1153" s="8">
        <v>0</v>
      </c>
    </row>
    <row r="1154" ht="12.75" hidden="1">
      <c r="H1154" s="8">
        <v>0</v>
      </c>
    </row>
    <row r="1155" ht="12.75" hidden="1">
      <c r="H1155" s="8">
        <v>0</v>
      </c>
    </row>
    <row r="1156" ht="12.75" hidden="1">
      <c r="H1156" s="8">
        <v>0</v>
      </c>
    </row>
    <row r="1157" ht="12.75" hidden="1">
      <c r="H1157" s="8">
        <v>0</v>
      </c>
    </row>
    <row r="1158" ht="12.75" hidden="1">
      <c r="H1158" s="8">
        <v>0</v>
      </c>
    </row>
    <row r="1159" ht="12.75" hidden="1">
      <c r="H1159" s="8">
        <v>0</v>
      </c>
    </row>
    <row r="1160" ht="12.75" hidden="1">
      <c r="H1160" s="8">
        <v>0</v>
      </c>
    </row>
    <row r="1161" ht="12.75" hidden="1">
      <c r="H1161" s="8">
        <v>0</v>
      </c>
    </row>
    <row r="1162" ht="12.75" hidden="1">
      <c r="H1162" s="8">
        <v>0</v>
      </c>
    </row>
    <row r="1163" ht="12.75" hidden="1">
      <c r="H1163" s="8">
        <v>0</v>
      </c>
    </row>
    <row r="1164" ht="12.75" hidden="1">
      <c r="H1164" s="8">
        <v>0</v>
      </c>
    </row>
    <row r="1165" ht="12.75" hidden="1">
      <c r="H1165" s="8">
        <v>0</v>
      </c>
    </row>
    <row r="1166" ht="12.75" hidden="1">
      <c r="H1166" s="8">
        <v>0</v>
      </c>
    </row>
    <row r="1167" ht="12.75" hidden="1">
      <c r="H1167" s="8">
        <v>0</v>
      </c>
    </row>
    <row r="1168" ht="12.75" hidden="1">
      <c r="H1168" s="8">
        <v>0</v>
      </c>
    </row>
    <row r="1169" ht="12.75" hidden="1">
      <c r="H1169" s="8">
        <v>0</v>
      </c>
    </row>
    <row r="1170" ht="12.75" hidden="1">
      <c r="H1170" s="8">
        <v>0</v>
      </c>
    </row>
    <row r="1171" ht="12.75" hidden="1">
      <c r="H1171" s="8">
        <v>0</v>
      </c>
    </row>
    <row r="1172" ht="12.75" hidden="1">
      <c r="H1172" s="8">
        <v>0</v>
      </c>
    </row>
    <row r="1173" ht="12.75" hidden="1">
      <c r="H1173" s="8">
        <v>0</v>
      </c>
    </row>
    <row r="1174" ht="12.75" hidden="1">
      <c r="H1174" s="8">
        <v>0</v>
      </c>
    </row>
    <row r="1175" ht="12.75" hidden="1">
      <c r="H1175" s="8">
        <v>0</v>
      </c>
    </row>
    <row r="1176" ht="12.75" hidden="1">
      <c r="H1176" s="8">
        <v>0</v>
      </c>
    </row>
    <row r="1177" ht="12.75" hidden="1">
      <c r="H1177" s="8">
        <v>0</v>
      </c>
    </row>
    <row r="1178" ht="12.75" hidden="1">
      <c r="H1178" s="8">
        <v>0</v>
      </c>
    </row>
    <row r="1179" ht="12.75" hidden="1">
      <c r="H1179" s="8">
        <v>0</v>
      </c>
    </row>
    <row r="1180" ht="12.75" hidden="1">
      <c r="H1180" s="8">
        <v>0</v>
      </c>
    </row>
    <row r="1181" ht="12.75" hidden="1">
      <c r="H1181" s="8">
        <v>0</v>
      </c>
    </row>
    <row r="1182" ht="12.75" hidden="1">
      <c r="H1182" s="8">
        <v>0</v>
      </c>
    </row>
    <row r="1183" ht="12.75" hidden="1">
      <c r="H1183" s="8">
        <v>0</v>
      </c>
    </row>
    <row r="1184" ht="12.75" hidden="1">
      <c r="H1184" s="8">
        <v>0</v>
      </c>
    </row>
    <row r="1185" ht="12.75" hidden="1">
      <c r="H1185" s="8">
        <v>0</v>
      </c>
    </row>
    <row r="1186" ht="12.75" hidden="1">
      <c r="H1186" s="8">
        <v>0</v>
      </c>
    </row>
    <row r="1187" ht="12.75" hidden="1">
      <c r="H1187" s="8">
        <v>0</v>
      </c>
    </row>
    <row r="1188" ht="12.75" hidden="1">
      <c r="H1188" s="8">
        <v>0</v>
      </c>
    </row>
    <row r="1189" ht="12.75" hidden="1">
      <c r="H1189" s="8">
        <v>0</v>
      </c>
    </row>
    <row r="1190" ht="12.75" hidden="1">
      <c r="H1190" s="8">
        <v>0</v>
      </c>
    </row>
    <row r="1191" ht="12.75" hidden="1">
      <c r="H1191" s="8">
        <v>0</v>
      </c>
    </row>
    <row r="1192" ht="12.75" hidden="1">
      <c r="H1192" s="8">
        <v>0</v>
      </c>
    </row>
    <row r="1193" ht="12.75" hidden="1">
      <c r="H1193" s="8">
        <v>0</v>
      </c>
    </row>
    <row r="1194" ht="12.75" hidden="1">
      <c r="H1194" s="8">
        <v>0</v>
      </c>
    </row>
    <row r="1195" ht="12.75" hidden="1">
      <c r="H1195" s="8">
        <v>0</v>
      </c>
    </row>
    <row r="1196" ht="12.75" hidden="1">
      <c r="H1196" s="8">
        <v>0</v>
      </c>
    </row>
    <row r="1197" ht="12.75" hidden="1">
      <c r="H1197" s="8">
        <v>0</v>
      </c>
    </row>
    <row r="1198" ht="12.75" hidden="1">
      <c r="H1198" s="8">
        <v>0</v>
      </c>
    </row>
    <row r="1199" ht="12.75" hidden="1">
      <c r="H1199" s="8">
        <v>0</v>
      </c>
    </row>
    <row r="1200" ht="12.75" hidden="1">
      <c r="H1200" s="8">
        <v>0</v>
      </c>
    </row>
    <row r="1201" ht="12.75" hidden="1">
      <c r="H1201" s="8">
        <v>0</v>
      </c>
    </row>
    <row r="1202" ht="12.75" hidden="1">
      <c r="H1202" s="8">
        <v>0</v>
      </c>
    </row>
    <row r="1203" ht="12.75" hidden="1">
      <c r="H1203" s="8">
        <v>0</v>
      </c>
    </row>
    <row r="1204" ht="12.75" hidden="1">
      <c r="H1204" s="8">
        <v>0</v>
      </c>
    </row>
    <row r="1205" ht="12.75" hidden="1">
      <c r="H1205" s="8">
        <v>0</v>
      </c>
    </row>
    <row r="1206" ht="12.75" hidden="1">
      <c r="H1206" s="8">
        <v>0</v>
      </c>
    </row>
    <row r="1207" ht="12.75" hidden="1">
      <c r="H1207" s="8">
        <v>0</v>
      </c>
    </row>
    <row r="1208" ht="12.75" hidden="1">
      <c r="H1208" s="8">
        <v>0</v>
      </c>
    </row>
    <row r="1209" ht="12.75" hidden="1">
      <c r="H1209" s="8">
        <v>0</v>
      </c>
    </row>
    <row r="1210" ht="12.75" hidden="1">
      <c r="H1210" s="8">
        <v>0</v>
      </c>
    </row>
    <row r="1211" ht="12.75" hidden="1">
      <c r="H1211" s="8">
        <v>0</v>
      </c>
    </row>
    <row r="1212" ht="12.75" hidden="1">
      <c r="H1212" s="8">
        <v>0</v>
      </c>
    </row>
    <row r="1213" ht="12.75" hidden="1">
      <c r="H1213" s="8">
        <v>0</v>
      </c>
    </row>
    <row r="1214" ht="12.75" hidden="1">
      <c r="H1214" s="8">
        <v>0</v>
      </c>
    </row>
    <row r="1215" ht="12.75" hidden="1">
      <c r="H1215" s="8">
        <v>0</v>
      </c>
    </row>
    <row r="1216" ht="12.75" hidden="1">
      <c r="H1216" s="8">
        <v>0</v>
      </c>
    </row>
    <row r="1217" ht="12.75" hidden="1">
      <c r="H1217" s="8">
        <v>0</v>
      </c>
    </row>
    <row r="1218" ht="12.75" hidden="1">
      <c r="H1218" s="8">
        <v>0</v>
      </c>
    </row>
    <row r="1219" ht="12.75" hidden="1">
      <c r="H1219" s="8">
        <v>0</v>
      </c>
    </row>
    <row r="1220" ht="12.75" hidden="1">
      <c r="H1220" s="8">
        <v>0</v>
      </c>
    </row>
    <row r="1221" ht="12.75" hidden="1">
      <c r="H1221" s="8">
        <v>0</v>
      </c>
    </row>
    <row r="1222" ht="12.75" hidden="1">
      <c r="H1222" s="8">
        <v>0</v>
      </c>
    </row>
    <row r="1223" ht="12.75" hidden="1">
      <c r="H1223" s="8">
        <v>0</v>
      </c>
    </row>
    <row r="1224" ht="12.75" hidden="1">
      <c r="H1224" s="8">
        <v>0</v>
      </c>
    </row>
    <row r="1225" ht="12.75" hidden="1">
      <c r="H1225" s="8">
        <v>0</v>
      </c>
    </row>
    <row r="1226" ht="12.75" hidden="1">
      <c r="H1226" s="8">
        <v>0</v>
      </c>
    </row>
    <row r="1227" ht="12.75" hidden="1">
      <c r="H1227" s="8">
        <v>0</v>
      </c>
    </row>
    <row r="1228" ht="12.75" hidden="1">
      <c r="H1228" s="8">
        <v>0</v>
      </c>
    </row>
    <row r="1229" ht="12.75" hidden="1">
      <c r="H1229" s="8">
        <v>0</v>
      </c>
    </row>
    <row r="1230" ht="12.75" hidden="1">
      <c r="H1230" s="8">
        <v>0</v>
      </c>
    </row>
    <row r="1231" ht="12.75" hidden="1">
      <c r="H1231" s="8">
        <v>0</v>
      </c>
    </row>
    <row r="1232" ht="12.75" hidden="1">
      <c r="H1232" s="8">
        <v>0</v>
      </c>
    </row>
    <row r="1233" ht="12.75" hidden="1">
      <c r="H1233" s="8">
        <v>0</v>
      </c>
    </row>
    <row r="1234" ht="12.75" hidden="1">
      <c r="H1234" s="8">
        <v>0</v>
      </c>
    </row>
    <row r="1235" ht="12.75" hidden="1">
      <c r="H1235" s="8">
        <v>0</v>
      </c>
    </row>
    <row r="1236" ht="12.75" hidden="1">
      <c r="H1236" s="8">
        <v>0</v>
      </c>
    </row>
    <row r="1237" ht="12.75" hidden="1">
      <c r="H1237" s="8">
        <v>0</v>
      </c>
    </row>
    <row r="1238" ht="12.75" hidden="1">
      <c r="H1238" s="8">
        <v>0</v>
      </c>
    </row>
    <row r="1239" ht="12.75" hidden="1">
      <c r="H1239" s="8">
        <v>0</v>
      </c>
    </row>
    <row r="1240" ht="12.75" hidden="1">
      <c r="H1240" s="8">
        <v>0</v>
      </c>
    </row>
    <row r="1241" ht="12.75" hidden="1">
      <c r="H1241" s="8">
        <v>0</v>
      </c>
    </row>
    <row r="1242" ht="12.75" hidden="1">
      <c r="H1242" s="8">
        <v>0</v>
      </c>
    </row>
    <row r="1243" ht="12.75" hidden="1">
      <c r="H1243" s="8">
        <v>0</v>
      </c>
    </row>
    <row r="1244" ht="12.75" hidden="1">
      <c r="H1244" s="8">
        <v>0</v>
      </c>
    </row>
    <row r="1245" ht="12.75" hidden="1">
      <c r="H1245" s="8">
        <v>0</v>
      </c>
    </row>
    <row r="1246" ht="12.75" hidden="1">
      <c r="H1246" s="8">
        <v>0</v>
      </c>
    </row>
    <row r="1247" ht="12.75" hidden="1">
      <c r="H1247" s="8">
        <v>0</v>
      </c>
    </row>
    <row r="1248" ht="12.75" hidden="1">
      <c r="H1248" s="8">
        <v>0</v>
      </c>
    </row>
    <row r="1249" ht="12.75" hidden="1">
      <c r="H1249" s="8">
        <v>0</v>
      </c>
    </row>
    <row r="1250" ht="12.75" hidden="1">
      <c r="H1250" s="8">
        <v>0</v>
      </c>
    </row>
    <row r="1251" ht="12.75" hidden="1">
      <c r="H1251" s="8">
        <v>0</v>
      </c>
    </row>
    <row r="1252" ht="12.75" hidden="1">
      <c r="H1252" s="8">
        <v>0</v>
      </c>
    </row>
    <row r="1253" ht="12.75" hidden="1">
      <c r="H1253" s="8">
        <v>0</v>
      </c>
    </row>
    <row r="1254" ht="12.75" hidden="1">
      <c r="H1254" s="8">
        <v>0</v>
      </c>
    </row>
    <row r="1255" ht="12.75" hidden="1">
      <c r="H1255" s="8">
        <v>0</v>
      </c>
    </row>
    <row r="1256" ht="12.75" hidden="1">
      <c r="H1256" s="8">
        <v>0</v>
      </c>
    </row>
    <row r="1257" ht="12.75" hidden="1">
      <c r="H1257" s="8">
        <v>0</v>
      </c>
    </row>
    <row r="1258" ht="12.75" hidden="1">
      <c r="H1258" s="8">
        <v>0</v>
      </c>
    </row>
    <row r="1259" ht="12.75" hidden="1">
      <c r="H1259" s="8">
        <v>0</v>
      </c>
    </row>
    <row r="1260" ht="12.75" hidden="1">
      <c r="H1260" s="8">
        <v>0</v>
      </c>
    </row>
    <row r="1261" ht="12.75" hidden="1">
      <c r="H1261" s="8">
        <v>0</v>
      </c>
    </row>
    <row r="1262" ht="12.75" hidden="1">
      <c r="H1262" s="8">
        <v>0</v>
      </c>
    </row>
    <row r="1263" ht="12.75" hidden="1">
      <c r="H1263" s="8">
        <v>0</v>
      </c>
    </row>
    <row r="1264" ht="12.75" hidden="1">
      <c r="H1264" s="8">
        <v>0</v>
      </c>
    </row>
    <row r="1265" ht="12.75" hidden="1">
      <c r="H1265" s="8">
        <v>0</v>
      </c>
    </row>
    <row r="1266" ht="12.75" hidden="1">
      <c r="H1266" s="8">
        <v>0</v>
      </c>
    </row>
    <row r="1267" ht="12.75" hidden="1">
      <c r="H1267" s="8">
        <v>0</v>
      </c>
    </row>
    <row r="1268" ht="12.75" hidden="1">
      <c r="H1268" s="8">
        <v>0</v>
      </c>
    </row>
    <row r="1269" ht="12.75" hidden="1">
      <c r="H1269" s="8">
        <v>0</v>
      </c>
    </row>
    <row r="1270" ht="12.75" hidden="1">
      <c r="H1270" s="8">
        <v>0</v>
      </c>
    </row>
    <row r="1271" ht="12.75" hidden="1">
      <c r="H1271" s="8">
        <v>0</v>
      </c>
    </row>
    <row r="1272" ht="12.75" hidden="1">
      <c r="H1272" s="8">
        <v>0</v>
      </c>
    </row>
    <row r="1273" ht="12.75" hidden="1">
      <c r="H1273" s="8">
        <v>0</v>
      </c>
    </row>
    <row r="1274" ht="12.75" hidden="1">
      <c r="H1274" s="8">
        <v>0</v>
      </c>
    </row>
    <row r="1275" ht="12.75" hidden="1">
      <c r="H1275" s="8">
        <v>0</v>
      </c>
    </row>
    <row r="1276" ht="12.75" hidden="1">
      <c r="H1276" s="8">
        <v>0</v>
      </c>
    </row>
    <row r="1277" ht="12.75" hidden="1">
      <c r="H1277" s="8">
        <v>0</v>
      </c>
    </row>
    <row r="1278" ht="12.75" hidden="1">
      <c r="H1278" s="8">
        <v>0</v>
      </c>
    </row>
    <row r="1279" ht="12.75" hidden="1">
      <c r="H1279" s="8">
        <v>0</v>
      </c>
    </row>
    <row r="1280" ht="12.75" hidden="1">
      <c r="H1280" s="8">
        <v>0</v>
      </c>
    </row>
    <row r="1281" ht="12.75" hidden="1">
      <c r="H1281" s="8">
        <v>0</v>
      </c>
    </row>
    <row r="1282" ht="12.75" hidden="1">
      <c r="H1282" s="8">
        <v>0</v>
      </c>
    </row>
    <row r="1283" ht="12.75" hidden="1">
      <c r="H1283" s="8">
        <v>0</v>
      </c>
    </row>
    <row r="1284" ht="12.75" hidden="1">
      <c r="H1284" s="8">
        <v>0</v>
      </c>
    </row>
    <row r="1285" ht="12.75" hidden="1">
      <c r="H1285" s="8">
        <v>0</v>
      </c>
    </row>
    <row r="1286" ht="12.75" hidden="1">
      <c r="H1286" s="8">
        <v>0</v>
      </c>
    </row>
    <row r="1287" ht="12.75" hidden="1">
      <c r="H1287" s="8">
        <v>0</v>
      </c>
    </row>
    <row r="1288" ht="12.75" hidden="1">
      <c r="H1288" s="8">
        <v>0</v>
      </c>
    </row>
    <row r="1289" ht="12.75" hidden="1">
      <c r="H1289" s="8">
        <v>0</v>
      </c>
    </row>
    <row r="1290" ht="12.75" hidden="1">
      <c r="H1290" s="8">
        <v>0</v>
      </c>
    </row>
    <row r="1291" ht="12.75" hidden="1">
      <c r="H1291" s="8">
        <v>0</v>
      </c>
    </row>
    <row r="1292" ht="12.75" hidden="1">
      <c r="H1292" s="8">
        <v>0</v>
      </c>
    </row>
    <row r="1293" ht="12.75" hidden="1">
      <c r="H1293" s="8">
        <v>0</v>
      </c>
    </row>
    <row r="1294" ht="12.75" hidden="1">
      <c r="H1294" s="8">
        <v>0</v>
      </c>
    </row>
    <row r="1295" ht="12.75" hidden="1">
      <c r="H1295" s="8">
        <v>0</v>
      </c>
    </row>
    <row r="1296" ht="12.75" hidden="1">
      <c r="H1296" s="8">
        <v>0</v>
      </c>
    </row>
    <row r="1297" ht="12.75" hidden="1">
      <c r="H1297" s="8">
        <v>0</v>
      </c>
    </row>
    <row r="1298" ht="12.75" hidden="1">
      <c r="H1298" s="8">
        <v>0</v>
      </c>
    </row>
    <row r="1299" ht="12.75" hidden="1">
      <c r="H1299" s="8">
        <v>0</v>
      </c>
    </row>
    <row r="1300" ht="12.75" hidden="1">
      <c r="H1300" s="8">
        <v>0</v>
      </c>
    </row>
    <row r="1301" ht="12.75" hidden="1">
      <c r="H1301" s="8">
        <v>0</v>
      </c>
    </row>
    <row r="1302" ht="12.75" hidden="1">
      <c r="H1302" s="8">
        <v>0</v>
      </c>
    </row>
    <row r="1303" ht="12.75" hidden="1">
      <c r="H1303" s="8">
        <v>0</v>
      </c>
    </row>
    <row r="1304" ht="12.75" hidden="1">
      <c r="H1304" s="8">
        <v>0</v>
      </c>
    </row>
    <row r="1305" ht="12.75" hidden="1">
      <c r="H1305" s="8">
        <v>0</v>
      </c>
    </row>
    <row r="1306" ht="12.75" hidden="1">
      <c r="H1306" s="8">
        <v>0</v>
      </c>
    </row>
    <row r="1307" ht="12.75" hidden="1">
      <c r="H1307" s="8">
        <v>0</v>
      </c>
    </row>
    <row r="1308" ht="12.75" hidden="1">
      <c r="H1308" s="8">
        <v>0</v>
      </c>
    </row>
    <row r="1309" ht="12.75" hidden="1">
      <c r="H1309" s="8">
        <v>0</v>
      </c>
    </row>
    <row r="1310" ht="12.75" hidden="1">
      <c r="H1310" s="8">
        <v>0</v>
      </c>
    </row>
    <row r="1311" ht="12.75" hidden="1">
      <c r="H1311" s="8">
        <v>0</v>
      </c>
    </row>
    <row r="1312" ht="12.75" hidden="1">
      <c r="H1312" s="8">
        <v>0</v>
      </c>
    </row>
    <row r="1313" ht="12.75" hidden="1">
      <c r="H1313" s="8">
        <v>0</v>
      </c>
    </row>
    <row r="1314" ht="12.75" hidden="1">
      <c r="H1314" s="8">
        <v>0</v>
      </c>
    </row>
    <row r="1315" ht="12.75" hidden="1">
      <c r="H1315" s="8">
        <v>0</v>
      </c>
    </row>
    <row r="1316" ht="12.75" hidden="1">
      <c r="H1316" s="8">
        <v>0</v>
      </c>
    </row>
    <row r="1317" ht="12.75" hidden="1">
      <c r="H1317" s="8">
        <v>0</v>
      </c>
    </row>
    <row r="1318" ht="12.75" hidden="1">
      <c r="H1318" s="8">
        <v>0</v>
      </c>
    </row>
    <row r="1319" ht="12.75" hidden="1">
      <c r="H1319" s="8">
        <v>0</v>
      </c>
    </row>
    <row r="1320" ht="12.75" hidden="1">
      <c r="H1320" s="8">
        <v>0</v>
      </c>
    </row>
    <row r="1321" ht="12.75" hidden="1">
      <c r="H1321" s="8">
        <v>0</v>
      </c>
    </row>
    <row r="1322" ht="12.75" hidden="1">
      <c r="H1322" s="8">
        <v>0</v>
      </c>
    </row>
    <row r="1323" ht="12.75" hidden="1">
      <c r="H1323" s="8">
        <v>0</v>
      </c>
    </row>
    <row r="1324" ht="12.75" hidden="1">
      <c r="H1324" s="8">
        <v>0</v>
      </c>
    </row>
    <row r="1325" ht="12.75" hidden="1">
      <c r="H1325" s="8">
        <v>0</v>
      </c>
    </row>
    <row r="1326" ht="12.75" hidden="1">
      <c r="H1326" s="8">
        <v>0</v>
      </c>
    </row>
    <row r="1327" ht="12.75" hidden="1">
      <c r="H1327" s="8">
        <v>0</v>
      </c>
    </row>
    <row r="1328" ht="12.75" hidden="1">
      <c r="H1328" s="8">
        <v>0</v>
      </c>
    </row>
    <row r="1329" ht="12.75" hidden="1">
      <c r="H1329" s="8">
        <v>0</v>
      </c>
    </row>
    <row r="1330" ht="12.75" hidden="1">
      <c r="H1330" s="8">
        <v>0</v>
      </c>
    </row>
    <row r="1331" ht="12.75" hidden="1">
      <c r="H1331" s="8">
        <v>0</v>
      </c>
    </row>
    <row r="1332" ht="12.75" hidden="1">
      <c r="H1332" s="8">
        <v>0</v>
      </c>
    </row>
    <row r="1333" ht="12.75" hidden="1">
      <c r="H1333" s="8">
        <v>0</v>
      </c>
    </row>
    <row r="1334" ht="12.75" hidden="1">
      <c r="H1334" s="8">
        <v>0</v>
      </c>
    </row>
    <row r="1335" ht="12.75" hidden="1">
      <c r="H1335" s="8">
        <v>0</v>
      </c>
    </row>
    <row r="1336" ht="12.75" hidden="1">
      <c r="H1336" s="8">
        <v>0</v>
      </c>
    </row>
    <row r="1337" ht="12.75" hidden="1">
      <c r="H1337" s="8">
        <v>0</v>
      </c>
    </row>
    <row r="1338" ht="12.75" hidden="1">
      <c r="H1338" s="8">
        <v>0</v>
      </c>
    </row>
    <row r="1339" ht="12.75" hidden="1">
      <c r="H1339" s="8">
        <v>0</v>
      </c>
    </row>
    <row r="1340" ht="12.75" hidden="1">
      <c r="H1340" s="8">
        <v>0</v>
      </c>
    </row>
    <row r="1341" ht="12.75" hidden="1">
      <c r="H1341" s="8">
        <v>0</v>
      </c>
    </row>
    <row r="1342" ht="12.75" hidden="1">
      <c r="H1342" s="8">
        <v>0</v>
      </c>
    </row>
    <row r="1343" ht="12.75" hidden="1">
      <c r="H1343" s="8">
        <v>0</v>
      </c>
    </row>
    <row r="1344" ht="12.75" hidden="1">
      <c r="H1344" s="8">
        <v>0</v>
      </c>
    </row>
    <row r="1345" ht="12.75" hidden="1">
      <c r="H1345" s="8">
        <v>0</v>
      </c>
    </row>
    <row r="1346" ht="12.75" hidden="1">
      <c r="H1346" s="8">
        <v>0</v>
      </c>
    </row>
    <row r="1347" ht="12.75" hidden="1">
      <c r="H1347" s="8">
        <v>0</v>
      </c>
    </row>
    <row r="1348" ht="12.75" hidden="1">
      <c r="H1348" s="8">
        <v>0</v>
      </c>
    </row>
    <row r="1349" ht="12.75" hidden="1">
      <c r="H1349" s="8">
        <v>0</v>
      </c>
    </row>
    <row r="1350" ht="12.75" hidden="1">
      <c r="H1350" s="8">
        <v>0</v>
      </c>
    </row>
    <row r="1351" ht="12.75" hidden="1">
      <c r="H1351" s="8">
        <v>0</v>
      </c>
    </row>
    <row r="1352" ht="12.75" hidden="1">
      <c r="H1352" s="8">
        <v>0</v>
      </c>
    </row>
    <row r="1353" ht="12.75" hidden="1">
      <c r="H1353" s="8">
        <v>0</v>
      </c>
    </row>
    <row r="1354" ht="12.75" hidden="1">
      <c r="H1354" s="8">
        <v>0</v>
      </c>
    </row>
    <row r="1355" ht="12.75" hidden="1">
      <c r="H1355" s="8">
        <v>0</v>
      </c>
    </row>
    <row r="1356" ht="12.75" hidden="1">
      <c r="H1356" s="8">
        <v>0</v>
      </c>
    </row>
    <row r="1357" ht="12.75" hidden="1">
      <c r="H1357" s="8">
        <v>0</v>
      </c>
    </row>
    <row r="1358" ht="12.75" hidden="1">
      <c r="H1358" s="8">
        <v>0</v>
      </c>
    </row>
    <row r="1359" ht="12.75" hidden="1">
      <c r="H1359" s="8">
        <v>0</v>
      </c>
    </row>
    <row r="1360" ht="12.75" hidden="1">
      <c r="H1360" s="8">
        <v>0</v>
      </c>
    </row>
    <row r="1361" ht="12.75" hidden="1">
      <c r="H1361" s="8">
        <v>0</v>
      </c>
    </row>
    <row r="1362" ht="12.75" hidden="1">
      <c r="H1362" s="8">
        <v>0</v>
      </c>
    </row>
    <row r="1363" ht="12.75" hidden="1">
      <c r="H1363" s="8">
        <v>0</v>
      </c>
    </row>
    <row r="1364" ht="12.75" hidden="1">
      <c r="H1364" s="8">
        <v>0</v>
      </c>
    </row>
    <row r="1365" ht="12.75" hidden="1">
      <c r="H1365" s="8">
        <v>0</v>
      </c>
    </row>
    <row r="1366" ht="12.75" hidden="1">
      <c r="H1366" s="8">
        <v>0</v>
      </c>
    </row>
    <row r="1367" ht="12.75" hidden="1">
      <c r="H1367" s="8">
        <v>0</v>
      </c>
    </row>
    <row r="1368" ht="12.75" hidden="1">
      <c r="H1368" s="8">
        <v>0</v>
      </c>
    </row>
    <row r="1369" ht="12.75" hidden="1">
      <c r="H1369" s="8">
        <v>0</v>
      </c>
    </row>
    <row r="1370" ht="12.75" hidden="1">
      <c r="H1370" s="8">
        <v>0</v>
      </c>
    </row>
    <row r="1371" ht="12.75" hidden="1">
      <c r="H1371" s="8">
        <v>0</v>
      </c>
    </row>
    <row r="1372" ht="12.75" hidden="1">
      <c r="H1372" s="8">
        <v>0</v>
      </c>
    </row>
    <row r="1373" ht="12.75" hidden="1">
      <c r="H1373" s="8">
        <v>0</v>
      </c>
    </row>
    <row r="1374" ht="12.75" hidden="1">
      <c r="H1374" s="8">
        <v>0</v>
      </c>
    </row>
    <row r="1375" ht="12.75" hidden="1">
      <c r="H1375" s="8">
        <v>0</v>
      </c>
    </row>
    <row r="1376" ht="12.75" hidden="1">
      <c r="H1376" s="8">
        <v>0</v>
      </c>
    </row>
    <row r="1377" ht="12.75" hidden="1">
      <c r="H1377" s="8">
        <v>0</v>
      </c>
    </row>
    <row r="1378" ht="12.75" hidden="1">
      <c r="H1378" s="8">
        <v>0</v>
      </c>
    </row>
    <row r="1379" ht="12.75" hidden="1">
      <c r="H1379" s="8">
        <v>0</v>
      </c>
    </row>
    <row r="1380" ht="12.75" hidden="1">
      <c r="H1380" s="8">
        <v>0</v>
      </c>
    </row>
    <row r="1381" ht="12.75" hidden="1">
      <c r="H1381" s="8">
        <v>0</v>
      </c>
    </row>
    <row r="1382" ht="12.75" hidden="1">
      <c r="H1382" s="8">
        <v>0</v>
      </c>
    </row>
    <row r="1383" ht="12.75" hidden="1">
      <c r="H1383" s="8">
        <v>0</v>
      </c>
    </row>
    <row r="1384" ht="12.75" hidden="1">
      <c r="H1384" s="8">
        <v>0</v>
      </c>
    </row>
    <row r="1385" ht="12.75" hidden="1">
      <c r="H1385" s="8">
        <v>0</v>
      </c>
    </row>
    <row r="1386" ht="12.75" hidden="1">
      <c r="H1386" s="8">
        <v>0</v>
      </c>
    </row>
    <row r="1387" ht="12.75" hidden="1">
      <c r="H1387" s="8">
        <v>0</v>
      </c>
    </row>
    <row r="1388" ht="12.75" hidden="1">
      <c r="H1388" s="8">
        <v>0</v>
      </c>
    </row>
    <row r="1389" ht="12.75" hidden="1">
      <c r="H1389" s="8">
        <v>0</v>
      </c>
    </row>
    <row r="1390" ht="12.75" hidden="1">
      <c r="H1390" s="8">
        <v>0</v>
      </c>
    </row>
    <row r="1391" ht="12.75" hidden="1">
      <c r="H1391" s="8">
        <v>0</v>
      </c>
    </row>
    <row r="1392" ht="12.75" hidden="1">
      <c r="H1392" s="8">
        <v>0</v>
      </c>
    </row>
    <row r="1393" ht="12.75" hidden="1">
      <c r="H1393" s="8">
        <v>0</v>
      </c>
    </row>
    <row r="1394" ht="12.75" hidden="1">
      <c r="H1394" s="8">
        <v>0</v>
      </c>
    </row>
    <row r="1395" ht="12.75" hidden="1">
      <c r="H1395" s="8">
        <v>0</v>
      </c>
    </row>
    <row r="1396" ht="12.75" hidden="1">
      <c r="H1396" s="8">
        <v>0</v>
      </c>
    </row>
    <row r="1397" ht="12.75" hidden="1">
      <c r="H1397" s="8">
        <v>0</v>
      </c>
    </row>
    <row r="1398" ht="12.75" hidden="1">
      <c r="H1398" s="8">
        <v>0</v>
      </c>
    </row>
    <row r="1399" ht="12.75" hidden="1">
      <c r="H1399" s="8">
        <v>0</v>
      </c>
    </row>
    <row r="1400" ht="12.75" hidden="1">
      <c r="H1400" s="8">
        <v>0</v>
      </c>
    </row>
    <row r="1401" ht="12.75" hidden="1">
      <c r="H1401" s="8">
        <v>0</v>
      </c>
    </row>
    <row r="1402" ht="12.75" hidden="1">
      <c r="H1402" s="17">
        <v>0</v>
      </c>
    </row>
    <row r="1403" ht="13.5" hidden="1" thickBot="1">
      <c r="H1403" s="12">
        <v>0</v>
      </c>
    </row>
    <row r="1404" spans="2:8" ht="13.5" hidden="1" thickBot="1">
      <c r="B1404" s="12"/>
      <c r="H1404" s="9"/>
    </row>
    <row r="1405" spans="2:8" ht="13.5" hidden="1" thickBot="1">
      <c r="B1405" s="13">
        <v>44369243</v>
      </c>
      <c r="H1405" s="9"/>
    </row>
    <row r="1406" spans="2:8" ht="12.75" hidden="1">
      <c r="B1406" s="14"/>
      <c r="H1406" s="9"/>
    </row>
    <row r="1407" spans="1:9" ht="13.5" hidden="1" thickBot="1">
      <c r="A1407" s="352"/>
      <c r="B1407" s="15"/>
      <c r="C1407" s="3"/>
      <c r="D1407" s="3"/>
      <c r="E1407" s="3"/>
      <c r="F1407" s="37"/>
      <c r="G1407" s="37"/>
      <c r="H1407" s="12"/>
      <c r="I1407" s="7"/>
    </row>
    <row r="1408" ht="12.75" hidden="1"/>
    <row r="1409" spans="2:5" ht="12.75" hidden="1">
      <c r="B1409" s="11">
        <v>0</v>
      </c>
      <c r="C1409" s="1" t="s">
        <v>0</v>
      </c>
      <c r="E1409" s="1" t="s">
        <v>2</v>
      </c>
    </row>
    <row r="1410" spans="2:5" ht="12.75" hidden="1">
      <c r="B1410" s="11">
        <v>0</v>
      </c>
      <c r="C1410" s="1" t="s">
        <v>1</v>
      </c>
      <c r="E1410" s="1" t="s">
        <v>2</v>
      </c>
    </row>
    <row r="1411" ht="12.75" hidden="1">
      <c r="B1411" s="11"/>
    </row>
    <row r="1412" ht="12.75" hidden="1">
      <c r="B1412" s="11"/>
    </row>
    <row r="1413" ht="12.75" hidden="1">
      <c r="B1413" s="11">
        <v>0</v>
      </c>
    </row>
    <row r="1414" ht="12.75" hidden="1">
      <c r="B1414" s="11">
        <v>0</v>
      </c>
    </row>
    <row r="1415" ht="12.75" hidden="1">
      <c r="B1415" s="11">
        <v>0</v>
      </c>
    </row>
    <row r="1416" ht="12.75" hidden="1">
      <c r="B1416" s="11">
        <v>0</v>
      </c>
    </row>
    <row r="1417" ht="12.75" hidden="1">
      <c r="B1417" s="11">
        <v>0</v>
      </c>
    </row>
    <row r="1418" ht="12.75" hidden="1">
      <c r="B1418" s="11">
        <v>0</v>
      </c>
    </row>
    <row r="1419" ht="12.75" hidden="1">
      <c r="B1419" s="11">
        <v>0</v>
      </c>
    </row>
    <row r="1420" ht="12.75" hidden="1">
      <c r="B1420" s="11">
        <v>0</v>
      </c>
    </row>
    <row r="1421" ht="12.75" hidden="1">
      <c r="B1421" s="11">
        <v>0</v>
      </c>
    </row>
    <row r="1422" ht="12.75" hidden="1">
      <c r="B1422" s="11">
        <v>0</v>
      </c>
    </row>
    <row r="1423" ht="12.75" hidden="1">
      <c r="B1423" s="11">
        <v>0</v>
      </c>
    </row>
    <row r="1424" ht="12.75" hidden="1">
      <c r="B1424" s="11">
        <v>0</v>
      </c>
    </row>
    <row r="1425" ht="12.75" hidden="1">
      <c r="B1425" s="11">
        <v>0</v>
      </c>
    </row>
    <row r="1426" ht="12.75" hidden="1">
      <c r="B1426" s="11">
        <v>0</v>
      </c>
    </row>
    <row r="1427" ht="12.75" hidden="1"/>
    <row r="1428" ht="13.5" hidden="1" thickBot="1">
      <c r="B1428" s="15"/>
    </row>
    <row r="1429" ht="13.5" hidden="1" thickBot="1">
      <c r="B1429" s="16"/>
    </row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20"/>
  <sheetViews>
    <sheetView tabSelected="1" workbookViewId="0" topLeftCell="A1">
      <pane ySplit="5" topLeftCell="BM1010" activePane="bottomLeft" state="frozen"/>
      <selection pane="topLeft" activeCell="A1" sqref="A1"/>
      <selection pane="bottomLeft" activeCell="L1013" sqref="L1013"/>
    </sheetView>
  </sheetViews>
  <sheetFormatPr defaultColWidth="9.140625" defaultRowHeight="12.75" zeroHeight="1"/>
  <cols>
    <col min="1" max="1" width="5.140625" style="22" customWidth="1"/>
    <col min="2" max="2" width="10.85156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6" customWidth="1"/>
    <col min="7" max="7" width="6.8515625" style="36" customWidth="1"/>
    <col min="8" max="8" width="10.140625" style="8" customWidth="1"/>
    <col min="9" max="9" width="9.421875" style="6" customWidth="1"/>
    <col min="10" max="10" width="18.28125" style="0" customWidth="1"/>
    <col min="11" max="11" width="18.28125" style="0" hidden="1" customWidth="1"/>
    <col min="12" max="12" width="17.003906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350"/>
      <c r="B1" s="18"/>
      <c r="C1" s="19"/>
      <c r="D1" s="19"/>
      <c r="E1" s="20"/>
      <c r="F1" s="19"/>
      <c r="G1" s="19"/>
      <c r="H1" s="18"/>
      <c r="I1" s="5"/>
    </row>
    <row r="2" spans="2:9" ht="17.25" customHeight="1">
      <c r="B2" s="414" t="s">
        <v>803</v>
      </c>
      <c r="C2" s="414"/>
      <c r="D2" s="414"/>
      <c r="E2" s="414"/>
      <c r="F2" s="414"/>
      <c r="G2" s="414"/>
      <c r="H2" s="414"/>
      <c r="I2" s="30"/>
    </row>
    <row r="3" spans="1:256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  <c r="IV3"/>
    </row>
    <row r="4" spans="2:9" ht="15" customHeight="1">
      <c r="B4" s="28" t="s">
        <v>3</v>
      </c>
      <c r="C4" s="27" t="s">
        <v>9</v>
      </c>
      <c r="D4" s="27" t="s">
        <v>4</v>
      </c>
      <c r="E4" s="27" t="s">
        <v>10</v>
      </c>
      <c r="F4" s="27" t="s">
        <v>5</v>
      </c>
      <c r="G4" s="26" t="s">
        <v>7</v>
      </c>
      <c r="H4" s="28" t="s">
        <v>6</v>
      </c>
      <c r="I4" s="29" t="s">
        <v>8</v>
      </c>
    </row>
    <row r="5" spans="1:13" ht="18.75" customHeight="1">
      <c r="A5" s="351"/>
      <c r="B5" s="32" t="s">
        <v>802</v>
      </c>
      <c r="C5" s="32"/>
      <c r="D5" s="32"/>
      <c r="E5" s="32"/>
      <c r="F5" s="38"/>
      <c r="G5" s="35"/>
      <c r="H5" s="33">
        <v>0</v>
      </c>
      <c r="I5" s="34">
        <v>480</v>
      </c>
      <c r="K5" t="s">
        <v>11</v>
      </c>
      <c r="L5" t="s">
        <v>12</v>
      </c>
      <c r="M5" s="2">
        <v>480</v>
      </c>
    </row>
    <row r="6" spans="2:13" ht="12.75">
      <c r="B6" s="39"/>
      <c r="C6" s="22"/>
      <c r="D6" s="22"/>
      <c r="E6" s="22"/>
      <c r="F6" s="40"/>
      <c r="H6" s="8">
        <f>H5-B6</f>
        <v>0</v>
      </c>
      <c r="I6" s="31">
        <f>+B6/M6</f>
        <v>0</v>
      </c>
      <c r="M6" s="2">
        <v>500</v>
      </c>
    </row>
    <row r="7" spans="4:13" ht="12.75">
      <c r="D7" s="22"/>
      <c r="H7" s="8">
        <f>H6-B7</f>
        <v>0</v>
      </c>
      <c r="I7" s="31">
        <f>+B7/M7</f>
        <v>0</v>
      </c>
      <c r="M7" s="2">
        <v>500</v>
      </c>
    </row>
    <row r="8" spans="4:13" ht="12.75">
      <c r="D8" s="22"/>
      <c r="H8" s="8">
        <f>H7-B8</f>
        <v>0</v>
      </c>
      <c r="I8" s="31">
        <f>+B8/M8</f>
        <v>0</v>
      </c>
      <c r="M8" s="2">
        <v>480</v>
      </c>
    </row>
    <row r="9" spans="1:13" s="25" customFormat="1" ht="12.75">
      <c r="A9" s="53"/>
      <c r="B9" s="54" t="s">
        <v>13</v>
      </c>
      <c r="C9" s="55"/>
      <c r="D9" s="55" t="s">
        <v>14</v>
      </c>
      <c r="E9" s="55" t="s">
        <v>15</v>
      </c>
      <c r="F9" s="56"/>
      <c r="G9" s="56"/>
      <c r="H9" s="54"/>
      <c r="I9" s="57" t="s">
        <v>16</v>
      </c>
      <c r="J9" s="58"/>
      <c r="K9" s="50"/>
      <c r="M9" s="2">
        <v>480</v>
      </c>
    </row>
    <row r="10" spans="1:13" s="25" customFormat="1" ht="12.75">
      <c r="A10" s="53"/>
      <c r="B10" s="54">
        <f>+B22</f>
        <v>925665</v>
      </c>
      <c r="C10" s="59"/>
      <c r="D10" s="55" t="s">
        <v>17</v>
      </c>
      <c r="E10" s="60" t="s">
        <v>18</v>
      </c>
      <c r="F10" s="61"/>
      <c r="G10" s="62"/>
      <c r="H10" s="63">
        <f aca="true" t="shared" si="0" ref="H10:H16">+B10</f>
        <v>925665</v>
      </c>
      <c r="I10" s="64">
        <f aca="true" t="shared" si="1" ref="I10:I15">+B10/M10</f>
        <v>1928.46875</v>
      </c>
      <c r="J10" s="50"/>
      <c r="K10" s="50"/>
      <c r="L10" s="50"/>
      <c r="M10" s="2">
        <v>480</v>
      </c>
    </row>
    <row r="11" spans="1:13" s="25" customFormat="1" ht="12.75">
      <c r="A11" s="53"/>
      <c r="B11" s="54">
        <f>+B532</f>
        <v>360000</v>
      </c>
      <c r="C11" s="59"/>
      <c r="D11" s="55" t="s">
        <v>19</v>
      </c>
      <c r="E11" s="60" t="s">
        <v>20</v>
      </c>
      <c r="F11" s="61"/>
      <c r="G11" s="62"/>
      <c r="H11" s="63">
        <f t="shared" si="0"/>
        <v>360000</v>
      </c>
      <c r="I11" s="64">
        <f t="shared" si="1"/>
        <v>750</v>
      </c>
      <c r="J11" s="50"/>
      <c r="K11" s="50"/>
      <c r="L11" s="50"/>
      <c r="M11" s="2">
        <v>480</v>
      </c>
    </row>
    <row r="12" spans="1:13" s="25" customFormat="1" ht="12.75">
      <c r="A12" s="53"/>
      <c r="B12" s="54">
        <f>+B552</f>
        <v>1500370</v>
      </c>
      <c r="C12" s="59"/>
      <c r="D12" s="55" t="s">
        <v>21</v>
      </c>
      <c r="E12" s="60" t="s">
        <v>22</v>
      </c>
      <c r="F12" s="61"/>
      <c r="G12" s="62"/>
      <c r="H12" s="63">
        <f t="shared" si="0"/>
        <v>1500370</v>
      </c>
      <c r="I12" s="64">
        <f>+B12/M12</f>
        <v>3125.7708333333335</v>
      </c>
      <c r="J12" s="50"/>
      <c r="K12" s="50"/>
      <c r="L12" s="50"/>
      <c r="M12" s="2">
        <v>480</v>
      </c>
    </row>
    <row r="13" spans="1:13" s="25" customFormat="1" ht="12.75">
      <c r="A13" s="53"/>
      <c r="B13" s="54">
        <f>+B847</f>
        <v>1325925</v>
      </c>
      <c r="C13" s="59"/>
      <c r="D13" s="55" t="s">
        <v>23</v>
      </c>
      <c r="E13" s="60" t="s">
        <v>24</v>
      </c>
      <c r="F13" s="61"/>
      <c r="G13" s="62"/>
      <c r="H13" s="63">
        <f t="shared" si="0"/>
        <v>1325925</v>
      </c>
      <c r="I13" s="64">
        <f t="shared" si="1"/>
        <v>2762.34375</v>
      </c>
      <c r="J13" s="50"/>
      <c r="K13" s="50"/>
      <c r="L13" s="50"/>
      <c r="M13" s="2">
        <v>480</v>
      </c>
    </row>
    <row r="14" spans="1:13" s="25" customFormat="1" ht="12.75">
      <c r="A14" s="53"/>
      <c r="B14" s="54">
        <f>+B1126</f>
        <v>131500</v>
      </c>
      <c r="C14" s="59"/>
      <c r="D14" s="55" t="s">
        <v>25</v>
      </c>
      <c r="E14" s="60" t="s">
        <v>804</v>
      </c>
      <c r="F14" s="61"/>
      <c r="G14" s="62"/>
      <c r="H14" s="63">
        <f t="shared" si="0"/>
        <v>131500</v>
      </c>
      <c r="I14" s="64">
        <f t="shared" si="1"/>
        <v>273.9583333333333</v>
      </c>
      <c r="J14" s="50"/>
      <c r="K14" s="50"/>
      <c r="L14" s="50"/>
      <c r="M14" s="2">
        <v>480</v>
      </c>
    </row>
    <row r="15" spans="1:13" s="25" customFormat="1" ht="12.75">
      <c r="A15" s="53"/>
      <c r="B15" s="54">
        <f>+B1166</f>
        <v>947600</v>
      </c>
      <c r="C15" s="59"/>
      <c r="D15" s="55" t="s">
        <v>26</v>
      </c>
      <c r="E15" s="59" t="s">
        <v>27</v>
      </c>
      <c r="F15" s="61"/>
      <c r="G15" s="62" t="s">
        <v>28</v>
      </c>
      <c r="H15" s="63">
        <f t="shared" si="0"/>
        <v>947600</v>
      </c>
      <c r="I15" s="64">
        <f t="shared" si="1"/>
        <v>1974.1666666666667</v>
      </c>
      <c r="J15" s="50"/>
      <c r="K15" s="50"/>
      <c r="L15" s="50"/>
      <c r="M15" s="2">
        <v>480</v>
      </c>
    </row>
    <row r="16" spans="1:13" s="25" customFormat="1" ht="12.75">
      <c r="A16" s="53"/>
      <c r="B16" s="54">
        <f>+B1228</f>
        <v>723231</v>
      </c>
      <c r="C16" s="59"/>
      <c r="D16" s="55" t="s">
        <v>29</v>
      </c>
      <c r="E16" s="59"/>
      <c r="F16" s="61"/>
      <c r="G16" s="62"/>
      <c r="H16" s="63">
        <f t="shared" si="0"/>
        <v>723231</v>
      </c>
      <c r="I16" s="64">
        <f>+B16/M16</f>
        <v>1506.73125</v>
      </c>
      <c r="J16" s="50"/>
      <c r="K16" s="50"/>
      <c r="L16" s="50"/>
      <c r="M16" s="2">
        <v>480</v>
      </c>
    </row>
    <row r="17" spans="1:13" ht="12.75">
      <c r="A17" s="53"/>
      <c r="B17" s="54">
        <f>SUM(B10:B16)</f>
        <v>5914291</v>
      </c>
      <c r="C17" s="55" t="s">
        <v>766</v>
      </c>
      <c r="D17" s="59"/>
      <c r="E17" s="59"/>
      <c r="F17" s="61"/>
      <c r="G17" s="62"/>
      <c r="H17" s="63">
        <v>0</v>
      </c>
      <c r="I17" s="64">
        <f>+B17/M17</f>
        <v>12321.439583333333</v>
      </c>
      <c r="J17" s="2"/>
      <c r="K17" s="2"/>
      <c r="L17" s="2"/>
      <c r="M17" s="2">
        <v>480</v>
      </c>
    </row>
    <row r="18" spans="2:13" ht="12.75">
      <c r="B18" s="51"/>
      <c r="F18" s="66"/>
      <c r="G18" s="67"/>
      <c r="I18" s="31"/>
      <c r="M18" s="2">
        <v>480</v>
      </c>
    </row>
    <row r="19" spans="1:13" s="76" customFormat="1" ht="13.5" thickBot="1">
      <c r="A19" s="71"/>
      <c r="B19" s="69">
        <f>+B22+B532+B552+B847+B1126+B1166+B1228</f>
        <v>5914291</v>
      </c>
      <c r="C19" s="70" t="s">
        <v>31</v>
      </c>
      <c r="D19" s="71"/>
      <c r="E19" s="71"/>
      <c r="F19" s="72"/>
      <c r="G19" s="73"/>
      <c r="H19" s="74"/>
      <c r="I19" s="75"/>
      <c r="M19" s="2">
        <v>480</v>
      </c>
    </row>
    <row r="20" spans="4:13" ht="12.75">
      <c r="D20" s="22"/>
      <c r="F20" s="67"/>
      <c r="G20" s="67"/>
      <c r="I20" s="31"/>
      <c r="M20" s="2">
        <v>480</v>
      </c>
    </row>
    <row r="21" spans="4:13" ht="12.75">
      <c r="D21" s="22"/>
      <c r="F21" s="67"/>
      <c r="G21" s="67"/>
      <c r="I21" s="31"/>
      <c r="M21" s="2">
        <v>480</v>
      </c>
    </row>
    <row r="22" spans="1:13" s="76" customFormat="1" ht="13.5" thickBot="1">
      <c r="A22" s="71"/>
      <c r="B22" s="362">
        <f>+B25+B58+B72+B113+B149+B228+B264+B330+B369+B386+B418+B467+B187+B282+B347+B527</f>
        <v>925665</v>
      </c>
      <c r="C22" s="68"/>
      <c r="D22" s="78" t="s">
        <v>17</v>
      </c>
      <c r="E22" s="71"/>
      <c r="F22" s="72"/>
      <c r="G22" s="73"/>
      <c r="H22" s="79">
        <f>H21-B22</f>
        <v>-925665</v>
      </c>
      <c r="I22" s="75">
        <f>+B22/M22</f>
        <v>1928.46875</v>
      </c>
      <c r="M22" s="2">
        <v>480</v>
      </c>
    </row>
    <row r="23" spans="2:13" ht="12.75">
      <c r="B23" s="363"/>
      <c r="D23" s="22"/>
      <c r="F23" s="67"/>
      <c r="G23" s="67"/>
      <c r="H23" s="8">
        <v>0</v>
      </c>
      <c r="I23" s="31">
        <f>+B23/M23</f>
        <v>0</v>
      </c>
      <c r="M23" s="2">
        <v>480</v>
      </c>
    </row>
    <row r="24" spans="2:13" ht="12.75">
      <c r="B24" s="363"/>
      <c r="D24" s="22"/>
      <c r="F24" s="67"/>
      <c r="G24" s="67"/>
      <c r="H24" s="8">
        <f>H23-B24</f>
        <v>0</v>
      </c>
      <c r="I24" s="31">
        <f>+B24/M24</f>
        <v>0</v>
      </c>
      <c r="M24" s="2">
        <v>480</v>
      </c>
    </row>
    <row r="25" spans="1:13" s="359" customFormat="1" ht="12.75">
      <c r="A25" s="145"/>
      <c r="B25" s="364">
        <f>+B39+B48+B53+B32</f>
        <v>40200</v>
      </c>
      <c r="C25" s="353" t="s">
        <v>32</v>
      </c>
      <c r="D25" s="354" t="s">
        <v>33</v>
      </c>
      <c r="E25" s="353" t="s">
        <v>34</v>
      </c>
      <c r="F25" s="355" t="s">
        <v>35</v>
      </c>
      <c r="G25" s="356" t="s">
        <v>823</v>
      </c>
      <c r="H25" s="357"/>
      <c r="I25" s="358">
        <f>+B25/M25</f>
        <v>83.75</v>
      </c>
      <c r="J25" s="358"/>
      <c r="K25" s="358"/>
      <c r="M25" s="360">
        <v>480</v>
      </c>
    </row>
    <row r="26" spans="2:13" ht="12.75">
      <c r="B26" s="363"/>
      <c r="D26" s="22"/>
      <c r="H26" s="8">
        <f aca="true" t="shared" si="2" ref="H26:H31">H25-B26</f>
        <v>0</v>
      </c>
      <c r="I26" s="31">
        <f>+B26/M26</f>
        <v>0</v>
      </c>
      <c r="M26" s="2">
        <v>480</v>
      </c>
    </row>
    <row r="27" spans="2:13" ht="12.75">
      <c r="B27" s="363">
        <v>2500</v>
      </c>
      <c r="C27" s="43" t="s">
        <v>37</v>
      </c>
      <c r="D27" s="22" t="s">
        <v>17</v>
      </c>
      <c r="E27" s="1" t="s">
        <v>38</v>
      </c>
      <c r="F27" s="67" t="s">
        <v>39</v>
      </c>
      <c r="G27" s="36" t="s">
        <v>40</v>
      </c>
      <c r="H27" s="8">
        <f t="shared" si="2"/>
        <v>-2500</v>
      </c>
      <c r="I27" s="31">
        <v>5</v>
      </c>
      <c r="K27" t="s">
        <v>37</v>
      </c>
      <c r="L27">
        <v>1</v>
      </c>
      <c r="M27" s="2">
        <v>480</v>
      </c>
    </row>
    <row r="28" spans="2:13" ht="12.75">
      <c r="B28" s="363">
        <v>3000</v>
      </c>
      <c r="C28" s="43" t="s">
        <v>37</v>
      </c>
      <c r="D28" s="22" t="s">
        <v>17</v>
      </c>
      <c r="E28" s="1" t="s">
        <v>41</v>
      </c>
      <c r="F28" s="67" t="s">
        <v>42</v>
      </c>
      <c r="G28" s="36" t="s">
        <v>40</v>
      </c>
      <c r="H28" s="8">
        <f t="shared" si="2"/>
        <v>-5500</v>
      </c>
      <c r="I28" s="31">
        <v>6</v>
      </c>
      <c r="K28" t="s">
        <v>37</v>
      </c>
      <c r="L28">
        <v>1</v>
      </c>
      <c r="M28" s="2">
        <v>480</v>
      </c>
    </row>
    <row r="29" spans="2:13" ht="12.75">
      <c r="B29" s="363">
        <v>2500</v>
      </c>
      <c r="C29" s="43" t="s">
        <v>37</v>
      </c>
      <c r="D29" s="22" t="s">
        <v>17</v>
      </c>
      <c r="E29" s="1" t="s">
        <v>38</v>
      </c>
      <c r="F29" s="67" t="s">
        <v>43</v>
      </c>
      <c r="G29" s="36" t="s">
        <v>44</v>
      </c>
      <c r="H29" s="8">
        <f t="shared" si="2"/>
        <v>-8000</v>
      </c>
      <c r="I29" s="31">
        <v>5</v>
      </c>
      <c r="K29" t="s">
        <v>37</v>
      </c>
      <c r="L29">
        <v>1</v>
      </c>
      <c r="M29" s="2">
        <v>480</v>
      </c>
    </row>
    <row r="30" spans="2:13" ht="12.75">
      <c r="B30" s="363">
        <v>3000</v>
      </c>
      <c r="C30" s="43" t="s">
        <v>37</v>
      </c>
      <c r="D30" s="22" t="s">
        <v>17</v>
      </c>
      <c r="E30" s="1" t="s">
        <v>41</v>
      </c>
      <c r="F30" s="67" t="s">
        <v>45</v>
      </c>
      <c r="G30" s="36" t="s">
        <v>44</v>
      </c>
      <c r="H30" s="8">
        <f t="shared" si="2"/>
        <v>-11000</v>
      </c>
      <c r="I30" s="31">
        <v>6</v>
      </c>
      <c r="K30" t="s">
        <v>37</v>
      </c>
      <c r="L30">
        <v>1</v>
      </c>
      <c r="M30" s="2">
        <v>480</v>
      </c>
    </row>
    <row r="31" spans="2:13" ht="12.75">
      <c r="B31" s="363">
        <v>2000</v>
      </c>
      <c r="C31" s="43" t="s">
        <v>37</v>
      </c>
      <c r="D31" s="22" t="s">
        <v>17</v>
      </c>
      <c r="E31" s="1" t="s">
        <v>41</v>
      </c>
      <c r="F31" s="67" t="s">
        <v>46</v>
      </c>
      <c r="G31" s="36" t="s">
        <v>47</v>
      </c>
      <c r="H31" s="8">
        <f t="shared" si="2"/>
        <v>-13000</v>
      </c>
      <c r="I31" s="31">
        <v>4</v>
      </c>
      <c r="K31" t="s">
        <v>37</v>
      </c>
      <c r="L31">
        <v>1</v>
      </c>
      <c r="M31" s="2">
        <v>480</v>
      </c>
    </row>
    <row r="32" spans="1:13" s="87" customFormat="1" ht="12.75">
      <c r="A32" s="21"/>
      <c r="B32" s="364">
        <f>SUM(B27:B31)</f>
        <v>13000</v>
      </c>
      <c r="C32" s="21" t="s">
        <v>37</v>
      </c>
      <c r="D32" s="21"/>
      <c r="E32" s="21"/>
      <c r="F32" s="27"/>
      <c r="G32" s="27"/>
      <c r="H32" s="88">
        <v>0</v>
      </c>
      <c r="I32" s="86">
        <f aca="true" t="shared" si="3" ref="I32:I41">+B32/M32</f>
        <v>27.083333333333332</v>
      </c>
      <c r="M32" s="361">
        <v>480</v>
      </c>
    </row>
    <row r="33" spans="2:13" ht="12.75">
      <c r="B33" s="363"/>
      <c r="D33" s="22"/>
      <c r="H33" s="8">
        <f aca="true" t="shared" si="4" ref="H33:H66">H32-B33</f>
        <v>0</v>
      </c>
      <c r="I33" s="31">
        <f t="shared" si="3"/>
        <v>0</v>
      </c>
      <c r="M33" s="2">
        <v>480</v>
      </c>
    </row>
    <row r="34" spans="2:13" ht="12.75">
      <c r="B34" s="363"/>
      <c r="D34" s="22"/>
      <c r="H34" s="8">
        <f t="shared" si="4"/>
        <v>0</v>
      </c>
      <c r="I34" s="31">
        <f t="shared" si="3"/>
        <v>0</v>
      </c>
      <c r="M34" s="2">
        <v>480</v>
      </c>
    </row>
    <row r="35" spans="2:13" ht="12.75">
      <c r="B35" s="365">
        <v>4000</v>
      </c>
      <c r="C35" s="1" t="s">
        <v>48</v>
      </c>
      <c r="D35" s="22" t="s">
        <v>17</v>
      </c>
      <c r="E35" s="1" t="s">
        <v>49</v>
      </c>
      <c r="F35" s="67" t="s">
        <v>50</v>
      </c>
      <c r="G35" s="41" t="s">
        <v>40</v>
      </c>
      <c r="H35" s="8">
        <f t="shared" si="4"/>
        <v>-4000</v>
      </c>
      <c r="I35" s="31">
        <f t="shared" si="3"/>
        <v>8.333333333333334</v>
      </c>
      <c r="K35" t="s">
        <v>41</v>
      </c>
      <c r="L35">
        <v>1</v>
      </c>
      <c r="M35" s="2">
        <v>480</v>
      </c>
    </row>
    <row r="36" spans="2:13" ht="12.75">
      <c r="B36" s="365">
        <v>4000</v>
      </c>
      <c r="C36" s="43" t="s">
        <v>51</v>
      </c>
      <c r="D36" s="22" t="s">
        <v>17</v>
      </c>
      <c r="E36" s="43" t="s">
        <v>49</v>
      </c>
      <c r="F36" s="67" t="s">
        <v>52</v>
      </c>
      <c r="G36" s="41" t="s">
        <v>40</v>
      </c>
      <c r="H36" s="8">
        <f t="shared" si="4"/>
        <v>-8000</v>
      </c>
      <c r="I36" s="31">
        <f t="shared" si="3"/>
        <v>8.333333333333334</v>
      </c>
      <c r="K36" t="s">
        <v>41</v>
      </c>
      <c r="L36">
        <v>1</v>
      </c>
      <c r="M36" s="2">
        <v>480</v>
      </c>
    </row>
    <row r="37" spans="2:13" ht="12.75">
      <c r="B37" s="365">
        <v>4000</v>
      </c>
      <c r="C37" s="1" t="s">
        <v>48</v>
      </c>
      <c r="D37" s="22" t="s">
        <v>17</v>
      </c>
      <c r="E37" s="1" t="s">
        <v>49</v>
      </c>
      <c r="F37" s="67" t="s">
        <v>53</v>
      </c>
      <c r="G37" s="41" t="s">
        <v>40</v>
      </c>
      <c r="H37" s="8">
        <f t="shared" si="4"/>
        <v>-12000</v>
      </c>
      <c r="I37" s="31">
        <f t="shared" si="3"/>
        <v>8.333333333333334</v>
      </c>
      <c r="K37" t="s">
        <v>41</v>
      </c>
      <c r="L37">
        <v>1</v>
      </c>
      <c r="M37" s="2">
        <v>480</v>
      </c>
    </row>
    <row r="38" spans="2:13" ht="12.75">
      <c r="B38" s="365">
        <v>4000</v>
      </c>
      <c r="C38" s="43" t="s">
        <v>51</v>
      </c>
      <c r="D38" s="22" t="s">
        <v>17</v>
      </c>
      <c r="E38" s="43" t="s">
        <v>49</v>
      </c>
      <c r="F38" s="67" t="s">
        <v>54</v>
      </c>
      <c r="G38" s="41" t="s">
        <v>40</v>
      </c>
      <c r="H38" s="8">
        <f t="shared" si="4"/>
        <v>-16000</v>
      </c>
      <c r="I38" s="31">
        <f t="shared" si="3"/>
        <v>8.333333333333334</v>
      </c>
      <c r="K38" t="s">
        <v>41</v>
      </c>
      <c r="L38">
        <v>1</v>
      </c>
      <c r="M38" s="2">
        <v>480</v>
      </c>
    </row>
    <row r="39" spans="1:13" s="87" customFormat="1" ht="12.75">
      <c r="A39" s="21"/>
      <c r="B39" s="364">
        <f>SUM(B35:B38)</f>
        <v>16000</v>
      </c>
      <c r="C39" s="21" t="s">
        <v>55</v>
      </c>
      <c r="D39" s="21"/>
      <c r="E39" s="21"/>
      <c r="F39" s="27"/>
      <c r="G39" s="27"/>
      <c r="H39" s="88">
        <v>0</v>
      </c>
      <c r="I39" s="86">
        <f t="shared" si="3"/>
        <v>33.333333333333336</v>
      </c>
      <c r="M39" s="361">
        <v>480</v>
      </c>
    </row>
    <row r="40" spans="2:13" ht="12.75">
      <c r="B40" s="363"/>
      <c r="D40" s="22"/>
      <c r="H40" s="8">
        <f t="shared" si="4"/>
        <v>0</v>
      </c>
      <c r="I40" s="31">
        <f t="shared" si="3"/>
        <v>0</v>
      </c>
      <c r="M40" s="2">
        <v>480</v>
      </c>
    </row>
    <row r="41" spans="2:13" ht="12.75">
      <c r="B41" s="363"/>
      <c r="D41" s="22"/>
      <c r="H41" s="8">
        <f t="shared" si="4"/>
        <v>0</v>
      </c>
      <c r="I41" s="31">
        <f t="shared" si="3"/>
        <v>0</v>
      </c>
      <c r="M41" s="2">
        <v>480</v>
      </c>
    </row>
    <row r="42" spans="2:13" ht="12.75">
      <c r="B42" s="365">
        <v>1900</v>
      </c>
      <c r="C42" s="22" t="s">
        <v>56</v>
      </c>
      <c r="D42" s="22" t="s">
        <v>17</v>
      </c>
      <c r="E42" s="45" t="s">
        <v>57</v>
      </c>
      <c r="F42" s="67" t="s">
        <v>58</v>
      </c>
      <c r="G42" s="46" t="s">
        <v>40</v>
      </c>
      <c r="H42" s="8">
        <f t="shared" si="4"/>
        <v>-1900</v>
      </c>
      <c r="I42" s="31">
        <v>5.8</v>
      </c>
      <c r="K42" t="s">
        <v>41</v>
      </c>
      <c r="L42">
        <v>1</v>
      </c>
      <c r="M42" s="2">
        <v>480</v>
      </c>
    </row>
    <row r="43" spans="2:13" ht="12.75">
      <c r="B43" s="365">
        <v>1000</v>
      </c>
      <c r="C43" s="22" t="s">
        <v>56</v>
      </c>
      <c r="D43" s="22" t="s">
        <v>17</v>
      </c>
      <c r="E43" s="22" t="s">
        <v>57</v>
      </c>
      <c r="F43" s="67" t="s">
        <v>58</v>
      </c>
      <c r="G43" s="40" t="s">
        <v>44</v>
      </c>
      <c r="H43" s="8">
        <f t="shared" si="4"/>
        <v>-2900</v>
      </c>
      <c r="I43" s="31">
        <v>0.8</v>
      </c>
      <c r="J43" s="25"/>
      <c r="K43" t="s">
        <v>41</v>
      </c>
      <c r="L43">
        <v>1</v>
      </c>
      <c r="M43" s="2">
        <v>480</v>
      </c>
    </row>
    <row r="44" spans="2:13" ht="12.75">
      <c r="B44" s="363">
        <v>800</v>
      </c>
      <c r="C44" s="22" t="s">
        <v>56</v>
      </c>
      <c r="D44" s="22" t="s">
        <v>17</v>
      </c>
      <c r="E44" s="1" t="s">
        <v>57</v>
      </c>
      <c r="F44" s="67" t="s">
        <v>58</v>
      </c>
      <c r="G44" s="36" t="s">
        <v>47</v>
      </c>
      <c r="H44" s="8">
        <f t="shared" si="4"/>
        <v>-3700</v>
      </c>
      <c r="I44" s="31">
        <v>1.6</v>
      </c>
      <c r="K44" t="s">
        <v>41</v>
      </c>
      <c r="L44">
        <v>1</v>
      </c>
      <c r="M44" s="2">
        <v>480</v>
      </c>
    </row>
    <row r="45" spans="2:13" ht="12.75">
      <c r="B45" s="365">
        <v>1900</v>
      </c>
      <c r="C45" s="22" t="s">
        <v>56</v>
      </c>
      <c r="D45" s="22" t="s">
        <v>17</v>
      </c>
      <c r="E45" s="45" t="s">
        <v>57</v>
      </c>
      <c r="F45" s="67" t="s">
        <v>59</v>
      </c>
      <c r="G45" s="46" t="s">
        <v>40</v>
      </c>
      <c r="H45" s="8">
        <f t="shared" si="4"/>
        <v>-5600</v>
      </c>
      <c r="I45" s="31">
        <v>5.8</v>
      </c>
      <c r="K45" t="s">
        <v>41</v>
      </c>
      <c r="L45">
        <v>1</v>
      </c>
      <c r="M45" s="2">
        <v>480</v>
      </c>
    </row>
    <row r="46" spans="2:13" ht="12.75">
      <c r="B46" s="365">
        <v>800</v>
      </c>
      <c r="C46" s="22" t="s">
        <v>56</v>
      </c>
      <c r="D46" s="22" t="s">
        <v>17</v>
      </c>
      <c r="E46" s="22" t="s">
        <v>57</v>
      </c>
      <c r="F46" s="67" t="s">
        <v>59</v>
      </c>
      <c r="G46" s="40" t="s">
        <v>44</v>
      </c>
      <c r="H46" s="8">
        <f t="shared" si="4"/>
        <v>-6400</v>
      </c>
      <c r="I46" s="31">
        <v>0.8</v>
      </c>
      <c r="J46" s="25"/>
      <c r="K46" t="s">
        <v>41</v>
      </c>
      <c r="L46">
        <v>1</v>
      </c>
      <c r="M46" s="2">
        <v>480</v>
      </c>
    </row>
    <row r="47" spans="2:13" ht="12.75">
      <c r="B47" s="363">
        <v>800</v>
      </c>
      <c r="C47" s="22" t="s">
        <v>56</v>
      </c>
      <c r="D47" s="22" t="s">
        <v>17</v>
      </c>
      <c r="E47" s="1" t="s">
        <v>57</v>
      </c>
      <c r="F47" s="67" t="s">
        <v>59</v>
      </c>
      <c r="G47" s="36" t="s">
        <v>47</v>
      </c>
      <c r="H47" s="8">
        <f t="shared" si="4"/>
        <v>-7200</v>
      </c>
      <c r="I47" s="31">
        <v>1.6</v>
      </c>
      <c r="K47" t="s">
        <v>41</v>
      </c>
      <c r="L47">
        <v>1</v>
      </c>
      <c r="M47" s="2">
        <v>480</v>
      </c>
    </row>
    <row r="48" spans="1:13" s="87" customFormat="1" ht="12.75">
      <c r="A48" s="21"/>
      <c r="B48" s="364">
        <f>SUM(B42:B47)</f>
        <v>7200</v>
      </c>
      <c r="C48" s="21"/>
      <c r="D48" s="21"/>
      <c r="E48" s="21" t="s">
        <v>57</v>
      </c>
      <c r="F48" s="27"/>
      <c r="G48" s="27"/>
      <c r="H48" s="88">
        <v>0</v>
      </c>
      <c r="I48" s="86">
        <f>+B48/M48</f>
        <v>15</v>
      </c>
      <c r="M48" s="361">
        <v>480</v>
      </c>
    </row>
    <row r="49" spans="2:13" ht="12.75">
      <c r="B49" s="363"/>
      <c r="D49" s="22"/>
      <c r="H49" s="8">
        <f t="shared" si="4"/>
        <v>0</v>
      </c>
      <c r="I49" s="31">
        <f>+B49/M49</f>
        <v>0</v>
      </c>
      <c r="M49" s="2">
        <v>480</v>
      </c>
    </row>
    <row r="50" spans="2:13" ht="12.75">
      <c r="B50" s="363"/>
      <c r="D50" s="22"/>
      <c r="H50" s="8">
        <f t="shared" si="4"/>
        <v>0</v>
      </c>
      <c r="I50" s="31">
        <f>+B50/M50</f>
        <v>0</v>
      </c>
      <c r="M50" s="2">
        <v>480</v>
      </c>
    </row>
    <row r="51" spans="2:13" ht="12.75">
      <c r="B51" s="365">
        <v>2000</v>
      </c>
      <c r="C51" s="22" t="s">
        <v>60</v>
      </c>
      <c r="D51" s="22" t="s">
        <v>17</v>
      </c>
      <c r="E51" s="22" t="s">
        <v>49</v>
      </c>
      <c r="F51" s="67" t="s">
        <v>58</v>
      </c>
      <c r="G51" s="40" t="s">
        <v>40</v>
      </c>
      <c r="H51" s="8">
        <f t="shared" si="4"/>
        <v>-2000</v>
      </c>
      <c r="I51" s="31">
        <v>4</v>
      </c>
      <c r="K51" t="s">
        <v>41</v>
      </c>
      <c r="L51">
        <v>1</v>
      </c>
      <c r="M51" s="2">
        <v>480</v>
      </c>
    </row>
    <row r="52" spans="2:13" ht="12.75">
      <c r="B52" s="365">
        <v>2000</v>
      </c>
      <c r="C52" s="22" t="s">
        <v>60</v>
      </c>
      <c r="D52" s="22" t="s">
        <v>17</v>
      </c>
      <c r="E52" s="22" t="s">
        <v>49</v>
      </c>
      <c r="F52" s="67" t="s">
        <v>59</v>
      </c>
      <c r="G52" s="40" t="s">
        <v>40</v>
      </c>
      <c r="H52" s="8">
        <f t="shared" si="4"/>
        <v>-4000</v>
      </c>
      <c r="I52" s="31">
        <v>4</v>
      </c>
      <c r="K52" t="s">
        <v>41</v>
      </c>
      <c r="L52">
        <v>1</v>
      </c>
      <c r="M52" s="2">
        <v>480</v>
      </c>
    </row>
    <row r="53" spans="1:13" s="87" customFormat="1" ht="12.75">
      <c r="A53" s="21"/>
      <c r="B53" s="364">
        <f>SUM(B51:B52)</f>
        <v>4000</v>
      </c>
      <c r="C53" s="21" t="s">
        <v>60</v>
      </c>
      <c r="D53" s="21"/>
      <c r="E53" s="21"/>
      <c r="F53" s="27"/>
      <c r="G53" s="27"/>
      <c r="H53" s="88">
        <v>0</v>
      </c>
      <c r="I53" s="86">
        <f aca="true" t="shared" si="5" ref="I53:I59">+B53/M53</f>
        <v>8.333333333333334</v>
      </c>
      <c r="M53" s="361">
        <v>480</v>
      </c>
    </row>
    <row r="54" spans="2:13" ht="12.75">
      <c r="B54" s="363"/>
      <c r="D54" s="22"/>
      <c r="H54" s="8">
        <f t="shared" si="4"/>
        <v>0</v>
      </c>
      <c r="I54" s="31">
        <f t="shared" si="5"/>
        <v>0</v>
      </c>
      <c r="M54" s="2">
        <v>480</v>
      </c>
    </row>
    <row r="55" spans="2:13" ht="12.75">
      <c r="B55" s="363"/>
      <c r="D55" s="22"/>
      <c r="H55" s="8">
        <f t="shared" si="4"/>
        <v>0</v>
      </c>
      <c r="I55" s="31">
        <f t="shared" si="5"/>
        <v>0</v>
      </c>
      <c r="M55" s="2">
        <v>480</v>
      </c>
    </row>
    <row r="56" spans="2:13" ht="12.75">
      <c r="B56" s="363"/>
      <c r="D56" s="22"/>
      <c r="H56" s="8">
        <f t="shared" si="4"/>
        <v>0</v>
      </c>
      <c r="I56" s="31">
        <f t="shared" si="5"/>
        <v>0</v>
      </c>
      <c r="M56" s="2">
        <v>480</v>
      </c>
    </row>
    <row r="57" spans="2:13" ht="12.75">
      <c r="B57" s="363"/>
      <c r="D57" s="22"/>
      <c r="H57" s="8">
        <f t="shared" si="4"/>
        <v>0</v>
      </c>
      <c r="I57" s="31">
        <f t="shared" si="5"/>
        <v>0</v>
      </c>
      <c r="M57" s="2">
        <v>480</v>
      </c>
    </row>
    <row r="58" spans="1:13" s="87" customFormat="1" ht="12.75">
      <c r="A58" s="21"/>
      <c r="B58" s="364">
        <f>+B67</f>
        <v>18000</v>
      </c>
      <c r="C58" s="81" t="s">
        <v>61</v>
      </c>
      <c r="D58" s="82" t="s">
        <v>62</v>
      </c>
      <c r="E58" s="81" t="s">
        <v>63</v>
      </c>
      <c r="F58" s="83" t="s">
        <v>64</v>
      </c>
      <c r="G58" s="84" t="s">
        <v>65</v>
      </c>
      <c r="H58" s="85"/>
      <c r="I58" s="86">
        <f t="shared" si="5"/>
        <v>37.5</v>
      </c>
      <c r="J58" s="86"/>
      <c r="K58" s="86"/>
      <c r="M58" s="361">
        <v>480</v>
      </c>
    </row>
    <row r="59" spans="2:13" ht="12.75">
      <c r="B59" s="363"/>
      <c r="D59" s="22"/>
      <c r="H59" s="8">
        <f t="shared" si="4"/>
        <v>0</v>
      </c>
      <c r="I59" s="31">
        <f t="shared" si="5"/>
        <v>0</v>
      </c>
      <c r="M59" s="2">
        <v>480</v>
      </c>
    </row>
    <row r="60" spans="2:13" ht="12.75">
      <c r="B60" s="363">
        <v>3000</v>
      </c>
      <c r="C60" s="43" t="s">
        <v>37</v>
      </c>
      <c r="D60" s="22" t="s">
        <v>17</v>
      </c>
      <c r="E60" s="1" t="s">
        <v>66</v>
      </c>
      <c r="F60" s="67" t="s">
        <v>67</v>
      </c>
      <c r="G60" s="36" t="s">
        <v>44</v>
      </c>
      <c r="H60" s="8">
        <f t="shared" si="4"/>
        <v>-3000</v>
      </c>
      <c r="I60" s="31">
        <v>6</v>
      </c>
      <c r="K60" t="s">
        <v>37</v>
      </c>
      <c r="L60">
        <v>2</v>
      </c>
      <c r="M60" s="2">
        <v>480</v>
      </c>
    </row>
    <row r="61" spans="1:13" s="52" customFormat="1" ht="12.75">
      <c r="A61" s="22"/>
      <c r="B61" s="363">
        <v>2500</v>
      </c>
      <c r="C61" s="43" t="s">
        <v>37</v>
      </c>
      <c r="D61" s="22" t="s">
        <v>17</v>
      </c>
      <c r="E61" s="1" t="s">
        <v>68</v>
      </c>
      <c r="F61" s="67" t="s">
        <v>69</v>
      </c>
      <c r="G61" s="36" t="s">
        <v>47</v>
      </c>
      <c r="H61" s="8">
        <f t="shared" si="4"/>
        <v>-5500</v>
      </c>
      <c r="I61" s="31">
        <v>5</v>
      </c>
      <c r="J61"/>
      <c r="K61" t="s">
        <v>37</v>
      </c>
      <c r="L61">
        <v>2</v>
      </c>
      <c r="M61" s="2">
        <v>480</v>
      </c>
    </row>
    <row r="62" spans="2:13" ht="12.75">
      <c r="B62" s="363">
        <v>2000</v>
      </c>
      <c r="C62" s="43" t="s">
        <v>37</v>
      </c>
      <c r="D62" s="22" t="s">
        <v>17</v>
      </c>
      <c r="E62" s="1" t="s">
        <v>66</v>
      </c>
      <c r="F62" s="67" t="s">
        <v>70</v>
      </c>
      <c r="G62" s="36" t="s">
        <v>47</v>
      </c>
      <c r="H62" s="8">
        <f t="shared" si="4"/>
        <v>-7500</v>
      </c>
      <c r="I62" s="31">
        <v>4</v>
      </c>
      <c r="K62" t="s">
        <v>37</v>
      </c>
      <c r="L62">
        <v>2</v>
      </c>
      <c r="M62" s="2">
        <v>480</v>
      </c>
    </row>
    <row r="63" spans="2:13" ht="12.75">
      <c r="B63" s="363">
        <v>2500</v>
      </c>
      <c r="C63" s="43" t="s">
        <v>37</v>
      </c>
      <c r="D63" s="22" t="s">
        <v>17</v>
      </c>
      <c r="E63" s="1" t="s">
        <v>68</v>
      </c>
      <c r="F63" s="67" t="s">
        <v>71</v>
      </c>
      <c r="G63" s="36" t="s">
        <v>72</v>
      </c>
      <c r="H63" s="8">
        <f t="shared" si="4"/>
        <v>-10000</v>
      </c>
      <c r="I63" s="31">
        <v>5</v>
      </c>
      <c r="K63" t="s">
        <v>37</v>
      </c>
      <c r="L63">
        <v>2</v>
      </c>
      <c r="M63" s="2">
        <v>480</v>
      </c>
    </row>
    <row r="64" spans="2:13" ht="12.75">
      <c r="B64" s="363">
        <v>3000</v>
      </c>
      <c r="C64" s="43" t="s">
        <v>37</v>
      </c>
      <c r="D64" s="22" t="s">
        <v>17</v>
      </c>
      <c r="E64" s="1" t="s">
        <v>66</v>
      </c>
      <c r="F64" s="67" t="s">
        <v>73</v>
      </c>
      <c r="G64" s="36" t="s">
        <v>72</v>
      </c>
      <c r="H64" s="8">
        <f t="shared" si="4"/>
        <v>-13000</v>
      </c>
      <c r="I64" s="31">
        <v>6</v>
      </c>
      <c r="K64" t="s">
        <v>37</v>
      </c>
      <c r="L64">
        <v>2</v>
      </c>
      <c r="M64" s="2">
        <v>480</v>
      </c>
    </row>
    <row r="65" spans="2:13" ht="12.75">
      <c r="B65" s="363">
        <v>2500</v>
      </c>
      <c r="C65" s="43" t="s">
        <v>37</v>
      </c>
      <c r="D65" s="22" t="s">
        <v>17</v>
      </c>
      <c r="E65" s="1" t="s">
        <v>68</v>
      </c>
      <c r="F65" s="67" t="s">
        <v>74</v>
      </c>
      <c r="G65" s="36" t="s">
        <v>75</v>
      </c>
      <c r="H65" s="8">
        <f t="shared" si="4"/>
        <v>-15500</v>
      </c>
      <c r="I65" s="31">
        <v>5</v>
      </c>
      <c r="K65" t="s">
        <v>37</v>
      </c>
      <c r="L65">
        <v>2</v>
      </c>
      <c r="M65" s="2">
        <v>480</v>
      </c>
    </row>
    <row r="66" spans="2:13" ht="12.75">
      <c r="B66" s="363">
        <v>2500</v>
      </c>
      <c r="C66" s="43" t="s">
        <v>37</v>
      </c>
      <c r="D66" s="1" t="s">
        <v>17</v>
      </c>
      <c r="E66" s="1" t="s">
        <v>68</v>
      </c>
      <c r="F66" s="67" t="s">
        <v>76</v>
      </c>
      <c r="G66" s="36" t="s">
        <v>77</v>
      </c>
      <c r="H66" s="8">
        <f t="shared" si="4"/>
        <v>-18000</v>
      </c>
      <c r="I66" s="31">
        <v>5</v>
      </c>
      <c r="K66" t="s">
        <v>37</v>
      </c>
      <c r="L66">
        <v>2</v>
      </c>
      <c r="M66" s="2">
        <v>480</v>
      </c>
    </row>
    <row r="67" spans="1:13" s="87" customFormat="1" ht="12.75">
      <c r="A67" s="21"/>
      <c r="B67" s="364">
        <f>SUM(B60:B66)</f>
        <v>18000</v>
      </c>
      <c r="C67" s="21" t="s">
        <v>37</v>
      </c>
      <c r="D67" s="21"/>
      <c r="E67" s="21"/>
      <c r="F67" s="27"/>
      <c r="G67" s="27"/>
      <c r="H67" s="88">
        <v>0</v>
      </c>
      <c r="I67" s="86">
        <f>+B67/M67</f>
        <v>37.5</v>
      </c>
      <c r="M67" s="361">
        <v>480</v>
      </c>
    </row>
    <row r="68" spans="1:13" s="25" customFormat="1" ht="12.75">
      <c r="A68" s="22"/>
      <c r="B68" s="363"/>
      <c r="C68" s="1"/>
      <c r="D68" s="22"/>
      <c r="E68" s="1"/>
      <c r="F68" s="36"/>
      <c r="G68" s="36"/>
      <c r="H68" s="8">
        <f>H67-B68</f>
        <v>0</v>
      </c>
      <c r="I68" s="31">
        <v>5</v>
      </c>
      <c r="J68"/>
      <c r="K68"/>
      <c r="L68"/>
      <c r="M68" s="2">
        <v>480</v>
      </c>
    </row>
    <row r="69" spans="1:13" s="25" customFormat="1" ht="12.75">
      <c r="A69" s="22"/>
      <c r="B69" s="363"/>
      <c r="C69" s="1"/>
      <c r="D69" s="22"/>
      <c r="E69" s="1"/>
      <c r="F69" s="36"/>
      <c r="G69" s="36"/>
      <c r="H69" s="8">
        <f>H68-B69</f>
        <v>0</v>
      </c>
      <c r="I69" s="31">
        <v>5</v>
      </c>
      <c r="J69"/>
      <c r="K69"/>
      <c r="L69"/>
      <c r="M69" s="2">
        <v>480</v>
      </c>
    </row>
    <row r="70" spans="1:13" s="25" customFormat="1" ht="12.75">
      <c r="A70" s="22"/>
      <c r="B70" s="363"/>
      <c r="C70" s="1"/>
      <c r="D70" s="22"/>
      <c r="E70" s="1"/>
      <c r="F70" s="36"/>
      <c r="G70" s="36"/>
      <c r="H70" s="8">
        <f>H69-B70</f>
        <v>0</v>
      </c>
      <c r="I70" s="31">
        <v>5</v>
      </c>
      <c r="J70"/>
      <c r="K70"/>
      <c r="L70"/>
      <c r="M70" s="2">
        <v>480</v>
      </c>
    </row>
    <row r="71" spans="2:13" ht="12.75">
      <c r="B71" s="363"/>
      <c r="D71" s="22"/>
      <c r="H71" s="8">
        <f>H70-B71</f>
        <v>0</v>
      </c>
      <c r="I71" s="31">
        <v>5</v>
      </c>
      <c r="M71" s="2">
        <v>480</v>
      </c>
    </row>
    <row r="72" spans="1:13" s="87" customFormat="1" ht="12.75">
      <c r="A72" s="21"/>
      <c r="B72" s="364">
        <f>+B82+B87+B94+B98+B103+B108</f>
        <v>34000</v>
      </c>
      <c r="C72" s="81" t="s">
        <v>82</v>
      </c>
      <c r="D72" s="82" t="s">
        <v>83</v>
      </c>
      <c r="E72" s="81" t="s">
        <v>63</v>
      </c>
      <c r="F72" s="83" t="s">
        <v>84</v>
      </c>
      <c r="G72" s="84" t="s">
        <v>36</v>
      </c>
      <c r="H72" s="88">
        <v>0</v>
      </c>
      <c r="I72" s="86">
        <f>+B72/M72</f>
        <v>70.83333333333333</v>
      </c>
      <c r="J72" s="86"/>
      <c r="K72" s="86"/>
      <c r="M72" s="2">
        <v>480</v>
      </c>
    </row>
    <row r="73" spans="2:13" ht="12.75">
      <c r="B73" s="363"/>
      <c r="H73" s="8">
        <f>H72-B73</f>
        <v>0</v>
      </c>
      <c r="I73" s="31">
        <f aca="true" t="shared" si="6" ref="I73:I135">+B73/M73</f>
        <v>0</v>
      </c>
      <c r="M73" s="2">
        <v>480</v>
      </c>
    </row>
    <row r="74" spans="2:13" ht="12.75">
      <c r="B74" s="363">
        <v>2000</v>
      </c>
      <c r="C74" s="43" t="s">
        <v>37</v>
      </c>
      <c r="D74" s="22" t="s">
        <v>17</v>
      </c>
      <c r="E74" s="1" t="s">
        <v>66</v>
      </c>
      <c r="F74" s="67" t="s">
        <v>85</v>
      </c>
      <c r="G74" s="36" t="s">
        <v>75</v>
      </c>
      <c r="H74" s="8">
        <f aca="true" t="shared" si="7" ref="H74:H136">H73-B74</f>
        <v>-2000</v>
      </c>
      <c r="I74" s="31">
        <v>4</v>
      </c>
      <c r="K74" t="s">
        <v>37</v>
      </c>
      <c r="L74">
        <v>3</v>
      </c>
      <c r="M74" s="2">
        <v>480</v>
      </c>
    </row>
    <row r="75" spans="2:13" ht="12.75">
      <c r="B75" s="363">
        <v>2500</v>
      </c>
      <c r="C75" s="43" t="s">
        <v>37</v>
      </c>
      <c r="D75" s="22" t="s">
        <v>17</v>
      </c>
      <c r="E75" s="1" t="s">
        <v>86</v>
      </c>
      <c r="F75" s="67" t="s">
        <v>87</v>
      </c>
      <c r="G75" s="36" t="s">
        <v>75</v>
      </c>
      <c r="H75" s="8">
        <f t="shared" si="7"/>
        <v>-4500</v>
      </c>
      <c r="I75" s="31">
        <v>5</v>
      </c>
      <c r="K75" t="s">
        <v>37</v>
      </c>
      <c r="L75">
        <v>3</v>
      </c>
      <c r="M75" s="2">
        <v>480</v>
      </c>
    </row>
    <row r="76" spans="2:13" ht="12.75">
      <c r="B76" s="363">
        <v>2500</v>
      </c>
      <c r="C76" s="43" t="s">
        <v>37</v>
      </c>
      <c r="D76" s="1" t="s">
        <v>17</v>
      </c>
      <c r="E76" s="1" t="s">
        <v>38</v>
      </c>
      <c r="F76" s="67" t="s">
        <v>88</v>
      </c>
      <c r="G76" s="36" t="s">
        <v>75</v>
      </c>
      <c r="H76" s="8">
        <f t="shared" si="7"/>
        <v>-7000</v>
      </c>
      <c r="I76" s="31">
        <v>5</v>
      </c>
      <c r="K76" t="s">
        <v>37</v>
      </c>
      <c r="L76">
        <v>3</v>
      </c>
      <c r="M76" s="2">
        <v>480</v>
      </c>
    </row>
    <row r="77" spans="2:13" ht="12.75">
      <c r="B77" s="363">
        <v>2000</v>
      </c>
      <c r="C77" s="43" t="s">
        <v>37</v>
      </c>
      <c r="D77" s="1" t="s">
        <v>17</v>
      </c>
      <c r="E77" s="1" t="s">
        <v>66</v>
      </c>
      <c r="F77" s="67" t="s">
        <v>89</v>
      </c>
      <c r="G77" s="36" t="s">
        <v>77</v>
      </c>
      <c r="H77" s="8">
        <f t="shared" si="7"/>
        <v>-9000</v>
      </c>
      <c r="I77" s="31">
        <v>4</v>
      </c>
      <c r="K77" t="s">
        <v>37</v>
      </c>
      <c r="L77">
        <v>3</v>
      </c>
      <c r="M77" s="2">
        <v>480</v>
      </c>
    </row>
    <row r="78" spans="2:13" ht="12.75">
      <c r="B78" s="363">
        <v>2500</v>
      </c>
      <c r="C78" s="43" t="s">
        <v>37</v>
      </c>
      <c r="D78" s="1" t="s">
        <v>17</v>
      </c>
      <c r="E78" s="1" t="s">
        <v>38</v>
      </c>
      <c r="F78" s="67" t="s">
        <v>90</v>
      </c>
      <c r="G78" s="36" t="s">
        <v>77</v>
      </c>
      <c r="H78" s="8">
        <f t="shared" si="7"/>
        <v>-11500</v>
      </c>
      <c r="I78" s="31">
        <v>5</v>
      </c>
      <c r="K78" t="s">
        <v>37</v>
      </c>
      <c r="L78">
        <v>3</v>
      </c>
      <c r="M78" s="2">
        <v>480</v>
      </c>
    </row>
    <row r="79" spans="2:13" ht="12.75">
      <c r="B79" s="363">
        <v>2500</v>
      </c>
      <c r="C79" s="43" t="s">
        <v>37</v>
      </c>
      <c r="D79" s="1" t="s">
        <v>17</v>
      </c>
      <c r="E79" s="1" t="s">
        <v>86</v>
      </c>
      <c r="F79" s="67" t="s">
        <v>91</v>
      </c>
      <c r="G79" s="36" t="s">
        <v>77</v>
      </c>
      <c r="H79" s="8">
        <f t="shared" si="7"/>
        <v>-14000</v>
      </c>
      <c r="I79" s="31">
        <v>5</v>
      </c>
      <c r="K79" t="s">
        <v>37</v>
      </c>
      <c r="L79">
        <v>3</v>
      </c>
      <c r="M79" s="2">
        <v>480</v>
      </c>
    </row>
    <row r="80" spans="2:13" ht="12.75">
      <c r="B80" s="363">
        <v>2000</v>
      </c>
      <c r="C80" s="43" t="s">
        <v>37</v>
      </c>
      <c r="D80" s="1" t="s">
        <v>17</v>
      </c>
      <c r="E80" s="1" t="s">
        <v>66</v>
      </c>
      <c r="F80" s="67" t="s">
        <v>92</v>
      </c>
      <c r="G80" s="36" t="s">
        <v>93</v>
      </c>
      <c r="H80" s="8">
        <f t="shared" si="7"/>
        <v>-16000</v>
      </c>
      <c r="I80" s="31">
        <v>4</v>
      </c>
      <c r="K80" t="s">
        <v>37</v>
      </c>
      <c r="L80">
        <v>3</v>
      </c>
      <c r="M80" s="2">
        <v>480</v>
      </c>
    </row>
    <row r="81" spans="2:13" ht="12.75">
      <c r="B81" s="363">
        <v>2500</v>
      </c>
      <c r="C81" s="43" t="s">
        <v>37</v>
      </c>
      <c r="D81" s="1" t="s">
        <v>17</v>
      </c>
      <c r="E81" s="1" t="s">
        <v>86</v>
      </c>
      <c r="F81" s="67" t="s">
        <v>94</v>
      </c>
      <c r="G81" s="36" t="s">
        <v>93</v>
      </c>
      <c r="H81" s="8">
        <f t="shared" si="7"/>
        <v>-18500</v>
      </c>
      <c r="I81" s="31">
        <v>5</v>
      </c>
      <c r="K81" t="s">
        <v>37</v>
      </c>
      <c r="L81">
        <v>3</v>
      </c>
      <c r="M81" s="2">
        <v>480</v>
      </c>
    </row>
    <row r="82" spans="1:13" s="87" customFormat="1" ht="12.75">
      <c r="A82" s="21"/>
      <c r="B82" s="364">
        <f>SUM(B74:B81)</f>
        <v>18500</v>
      </c>
      <c r="C82" s="21" t="s">
        <v>37</v>
      </c>
      <c r="D82" s="21"/>
      <c r="E82" s="21"/>
      <c r="F82" s="27"/>
      <c r="G82" s="27"/>
      <c r="H82" s="88">
        <v>0</v>
      </c>
      <c r="I82" s="86">
        <f t="shared" si="6"/>
        <v>38.541666666666664</v>
      </c>
      <c r="M82" s="361">
        <v>480</v>
      </c>
    </row>
    <row r="83" spans="2:13" ht="12.75">
      <c r="B83" s="363"/>
      <c r="H83" s="8">
        <f t="shared" si="7"/>
        <v>0</v>
      </c>
      <c r="I83" s="31">
        <f t="shared" si="6"/>
        <v>0</v>
      </c>
      <c r="M83" s="2">
        <v>480</v>
      </c>
    </row>
    <row r="84" spans="2:13" ht="12.75">
      <c r="B84" s="363"/>
      <c r="H84" s="8">
        <f t="shared" si="7"/>
        <v>0</v>
      </c>
      <c r="I84" s="31">
        <f t="shared" si="6"/>
        <v>0</v>
      </c>
      <c r="M84" s="2">
        <v>480</v>
      </c>
    </row>
    <row r="85" spans="2:13" ht="12.75">
      <c r="B85" s="363">
        <v>500</v>
      </c>
      <c r="C85" s="1" t="s">
        <v>95</v>
      </c>
      <c r="D85" s="22" t="s">
        <v>17</v>
      </c>
      <c r="E85" s="1" t="s">
        <v>78</v>
      </c>
      <c r="F85" s="40" t="s">
        <v>96</v>
      </c>
      <c r="G85" s="36" t="s">
        <v>75</v>
      </c>
      <c r="H85" s="8">
        <f t="shared" si="7"/>
        <v>-500</v>
      </c>
      <c r="I85" s="31">
        <f>+B85/M85</f>
        <v>1.0416666666666667</v>
      </c>
      <c r="K85" t="s">
        <v>86</v>
      </c>
      <c r="L85">
        <v>3</v>
      </c>
      <c r="M85" s="2">
        <v>480</v>
      </c>
    </row>
    <row r="86" spans="1:13" s="25" customFormat="1" ht="12.75">
      <c r="A86" s="22"/>
      <c r="B86" s="365">
        <v>500</v>
      </c>
      <c r="C86" s="22" t="s">
        <v>97</v>
      </c>
      <c r="D86" s="22" t="s">
        <v>17</v>
      </c>
      <c r="E86" s="22" t="s">
        <v>78</v>
      </c>
      <c r="F86" s="40" t="s">
        <v>98</v>
      </c>
      <c r="G86" s="40" t="s">
        <v>77</v>
      </c>
      <c r="H86" s="39">
        <f t="shared" si="7"/>
        <v>-1000</v>
      </c>
      <c r="I86" s="89">
        <f>+B86/M86</f>
        <v>1.0416666666666667</v>
      </c>
      <c r="K86" s="25" t="s">
        <v>86</v>
      </c>
      <c r="L86" s="25">
        <v>3</v>
      </c>
      <c r="M86" s="2">
        <v>480</v>
      </c>
    </row>
    <row r="87" spans="1:13" s="87" customFormat="1" ht="12.75">
      <c r="A87" s="21"/>
      <c r="B87" s="364">
        <f>SUM(B85:B86)</f>
        <v>1000</v>
      </c>
      <c r="C87" s="21" t="s">
        <v>55</v>
      </c>
      <c r="D87" s="21"/>
      <c r="E87" s="21"/>
      <c r="F87" s="27"/>
      <c r="G87" s="27"/>
      <c r="H87" s="88">
        <v>0</v>
      </c>
      <c r="I87" s="86">
        <f t="shared" si="6"/>
        <v>2.0833333333333335</v>
      </c>
      <c r="M87" s="2">
        <v>480</v>
      </c>
    </row>
    <row r="88" spans="2:13" ht="12.75">
      <c r="B88" s="363"/>
      <c r="H88" s="8">
        <f t="shared" si="7"/>
        <v>0</v>
      </c>
      <c r="I88" s="31">
        <f t="shared" si="6"/>
        <v>0</v>
      </c>
      <c r="M88" s="2">
        <v>480</v>
      </c>
    </row>
    <row r="89" spans="2:13" ht="12.75">
      <c r="B89" s="363"/>
      <c r="H89" s="8">
        <f t="shared" si="7"/>
        <v>0</v>
      </c>
      <c r="I89" s="31">
        <f t="shared" si="6"/>
        <v>0</v>
      </c>
      <c r="M89" s="2">
        <v>480</v>
      </c>
    </row>
    <row r="90" spans="2:13" ht="12.75">
      <c r="B90" s="365">
        <v>800</v>
      </c>
      <c r="C90" s="22" t="s">
        <v>56</v>
      </c>
      <c r="D90" s="22" t="s">
        <v>17</v>
      </c>
      <c r="E90" s="22" t="s">
        <v>57</v>
      </c>
      <c r="F90" s="40" t="s">
        <v>99</v>
      </c>
      <c r="G90" s="36" t="s">
        <v>72</v>
      </c>
      <c r="H90" s="8">
        <f t="shared" si="7"/>
        <v>-800</v>
      </c>
      <c r="I90" s="31">
        <v>1.6</v>
      </c>
      <c r="K90" t="s">
        <v>86</v>
      </c>
      <c r="L90">
        <v>3</v>
      </c>
      <c r="M90" s="2">
        <v>480</v>
      </c>
    </row>
    <row r="91" spans="2:13" ht="12.75">
      <c r="B91" s="365">
        <v>1500</v>
      </c>
      <c r="C91" s="43" t="s">
        <v>56</v>
      </c>
      <c r="D91" s="22" t="s">
        <v>17</v>
      </c>
      <c r="E91" s="43" t="s">
        <v>57</v>
      </c>
      <c r="F91" s="40" t="s">
        <v>99</v>
      </c>
      <c r="G91" s="41" t="s">
        <v>75</v>
      </c>
      <c r="H91" s="8">
        <f t="shared" si="7"/>
        <v>-2300</v>
      </c>
      <c r="I91" s="31">
        <v>3.8</v>
      </c>
      <c r="K91" t="s">
        <v>86</v>
      </c>
      <c r="L91">
        <v>3</v>
      </c>
      <c r="M91" s="2">
        <v>480</v>
      </c>
    </row>
    <row r="92" spans="2:13" ht="12.75">
      <c r="B92" s="363">
        <v>1400</v>
      </c>
      <c r="C92" s="22" t="s">
        <v>56</v>
      </c>
      <c r="D92" s="22" t="s">
        <v>17</v>
      </c>
      <c r="E92" s="1" t="s">
        <v>57</v>
      </c>
      <c r="F92" s="40" t="s">
        <v>99</v>
      </c>
      <c r="G92" s="36" t="s">
        <v>77</v>
      </c>
      <c r="H92" s="8">
        <f t="shared" si="7"/>
        <v>-3700</v>
      </c>
      <c r="I92" s="31">
        <v>2.8</v>
      </c>
      <c r="K92" t="s">
        <v>86</v>
      </c>
      <c r="L92">
        <v>3</v>
      </c>
      <c r="M92" s="2">
        <v>480</v>
      </c>
    </row>
    <row r="93" spans="2:13" ht="12.75">
      <c r="B93" s="366">
        <v>800</v>
      </c>
      <c r="C93" s="48" t="s">
        <v>56</v>
      </c>
      <c r="D93" s="22" t="s">
        <v>17</v>
      </c>
      <c r="E93" s="48" t="s">
        <v>57</v>
      </c>
      <c r="F93" s="40" t="s">
        <v>99</v>
      </c>
      <c r="G93" s="36" t="s">
        <v>93</v>
      </c>
      <c r="H93" s="8">
        <f t="shared" si="7"/>
        <v>-4500</v>
      </c>
      <c r="I93" s="31">
        <v>1.6</v>
      </c>
      <c r="J93" s="47"/>
      <c r="K93" t="s">
        <v>86</v>
      </c>
      <c r="L93">
        <v>3</v>
      </c>
      <c r="M93" s="2">
        <v>480</v>
      </c>
    </row>
    <row r="94" spans="1:13" s="87" customFormat="1" ht="12.75">
      <c r="A94" s="21"/>
      <c r="B94" s="364">
        <f>SUM(B90:B93)</f>
        <v>4500</v>
      </c>
      <c r="C94" s="21"/>
      <c r="D94" s="21"/>
      <c r="E94" s="21" t="s">
        <v>57</v>
      </c>
      <c r="F94" s="27"/>
      <c r="G94" s="27"/>
      <c r="H94" s="88">
        <v>0</v>
      </c>
      <c r="I94" s="86">
        <f t="shared" si="6"/>
        <v>9.375</v>
      </c>
      <c r="M94" s="2">
        <v>480</v>
      </c>
    </row>
    <row r="95" spans="2:13" ht="12.75">
      <c r="B95" s="363"/>
      <c r="H95" s="8">
        <f t="shared" si="7"/>
        <v>0</v>
      </c>
      <c r="I95" s="31">
        <f t="shared" si="6"/>
        <v>0</v>
      </c>
      <c r="M95" s="2">
        <v>480</v>
      </c>
    </row>
    <row r="96" spans="2:13" ht="12.75">
      <c r="B96" s="363"/>
      <c r="H96" s="8">
        <f t="shared" si="7"/>
        <v>0</v>
      </c>
      <c r="I96" s="31">
        <f t="shared" si="6"/>
        <v>0</v>
      </c>
      <c r="M96" s="2">
        <v>480</v>
      </c>
    </row>
    <row r="97" spans="1:13" s="25" customFormat="1" ht="12.75">
      <c r="A97" s="22"/>
      <c r="B97" s="365">
        <v>3000</v>
      </c>
      <c r="C97" s="22" t="s">
        <v>79</v>
      </c>
      <c r="D97" s="22" t="s">
        <v>17</v>
      </c>
      <c r="E97" s="22" t="s">
        <v>78</v>
      </c>
      <c r="F97" s="40" t="s">
        <v>100</v>
      </c>
      <c r="G97" s="41" t="s">
        <v>75</v>
      </c>
      <c r="H97" s="39">
        <f t="shared" si="7"/>
        <v>-3000</v>
      </c>
      <c r="I97" s="89">
        <f t="shared" si="6"/>
        <v>6.25</v>
      </c>
      <c r="K97" s="25" t="s">
        <v>86</v>
      </c>
      <c r="L97" s="25">
        <v>3</v>
      </c>
      <c r="M97" s="2">
        <v>480</v>
      </c>
    </row>
    <row r="98" spans="1:13" s="87" customFormat="1" ht="12.75">
      <c r="A98" s="21"/>
      <c r="B98" s="364">
        <f>SUM(B97)</f>
        <v>3000</v>
      </c>
      <c r="C98" s="21" t="s">
        <v>79</v>
      </c>
      <c r="D98" s="21"/>
      <c r="E98" s="21"/>
      <c r="F98" s="27"/>
      <c r="G98" s="27"/>
      <c r="H98" s="88">
        <v>0</v>
      </c>
      <c r="I98" s="86">
        <f t="shared" si="6"/>
        <v>6.25</v>
      </c>
      <c r="M98" s="2">
        <v>480</v>
      </c>
    </row>
    <row r="99" spans="2:13" ht="12.75">
      <c r="B99" s="363"/>
      <c r="H99" s="8">
        <f t="shared" si="7"/>
        <v>0</v>
      </c>
      <c r="I99" s="31">
        <f t="shared" si="6"/>
        <v>0</v>
      </c>
      <c r="M99" s="2">
        <v>480</v>
      </c>
    </row>
    <row r="100" spans="2:13" ht="12.75">
      <c r="B100" s="363"/>
      <c r="H100" s="8">
        <f t="shared" si="7"/>
        <v>0</v>
      </c>
      <c r="I100" s="31">
        <f t="shared" si="6"/>
        <v>0</v>
      </c>
      <c r="M100" s="2">
        <v>480</v>
      </c>
    </row>
    <row r="101" spans="2:13" ht="12.75">
      <c r="B101" s="365">
        <v>2000</v>
      </c>
      <c r="C101" s="22" t="s">
        <v>60</v>
      </c>
      <c r="D101" s="22" t="s">
        <v>17</v>
      </c>
      <c r="E101" s="45" t="s">
        <v>78</v>
      </c>
      <c r="F101" s="40" t="s">
        <v>99</v>
      </c>
      <c r="G101" s="46" t="s">
        <v>75</v>
      </c>
      <c r="H101" s="8">
        <f t="shared" si="7"/>
        <v>-2000</v>
      </c>
      <c r="I101" s="31">
        <v>4</v>
      </c>
      <c r="K101" t="s">
        <v>86</v>
      </c>
      <c r="L101">
        <v>3</v>
      </c>
      <c r="M101" s="2">
        <v>480</v>
      </c>
    </row>
    <row r="102" spans="2:13" ht="12.75">
      <c r="B102" s="363">
        <v>2000</v>
      </c>
      <c r="C102" s="1" t="s">
        <v>60</v>
      </c>
      <c r="D102" s="22" t="s">
        <v>17</v>
      </c>
      <c r="E102" s="1" t="s">
        <v>78</v>
      </c>
      <c r="F102" s="40" t="s">
        <v>99</v>
      </c>
      <c r="G102" s="36" t="s">
        <v>77</v>
      </c>
      <c r="H102" s="8">
        <f t="shared" si="7"/>
        <v>-4000</v>
      </c>
      <c r="I102" s="31">
        <v>4</v>
      </c>
      <c r="K102" t="s">
        <v>86</v>
      </c>
      <c r="L102">
        <v>3</v>
      </c>
      <c r="M102" s="2">
        <v>480</v>
      </c>
    </row>
    <row r="103" spans="1:13" s="87" customFormat="1" ht="12.75">
      <c r="A103" s="21"/>
      <c r="B103" s="364">
        <f>SUM(B101:B102)</f>
        <v>4000</v>
      </c>
      <c r="C103" s="90" t="s">
        <v>60</v>
      </c>
      <c r="D103" s="21"/>
      <c r="E103" s="21"/>
      <c r="F103" s="27"/>
      <c r="G103" s="27"/>
      <c r="H103" s="88">
        <v>0</v>
      </c>
      <c r="I103" s="86">
        <f t="shared" si="6"/>
        <v>8.333333333333334</v>
      </c>
      <c r="M103" s="2">
        <v>480</v>
      </c>
    </row>
    <row r="104" spans="2:13" ht="12.75">
      <c r="B104" s="363"/>
      <c r="H104" s="8">
        <f t="shared" si="7"/>
        <v>0</v>
      </c>
      <c r="I104" s="31">
        <f t="shared" si="6"/>
        <v>0</v>
      </c>
      <c r="M104" s="2">
        <v>480</v>
      </c>
    </row>
    <row r="105" spans="2:13" ht="12.75">
      <c r="B105" s="367"/>
      <c r="H105" s="8">
        <f t="shared" si="7"/>
        <v>0</v>
      </c>
      <c r="I105" s="31">
        <f t="shared" si="6"/>
        <v>0</v>
      </c>
      <c r="M105" s="2">
        <v>480</v>
      </c>
    </row>
    <row r="106" spans="2:13" ht="12.75">
      <c r="B106" s="365">
        <v>1500</v>
      </c>
      <c r="C106" s="22" t="s">
        <v>80</v>
      </c>
      <c r="D106" s="22" t="s">
        <v>17</v>
      </c>
      <c r="E106" s="22" t="s">
        <v>81</v>
      </c>
      <c r="F106" s="40" t="s">
        <v>99</v>
      </c>
      <c r="G106" s="40" t="s">
        <v>75</v>
      </c>
      <c r="H106" s="8">
        <f t="shared" si="7"/>
        <v>-1500</v>
      </c>
      <c r="I106" s="31">
        <v>3</v>
      </c>
      <c r="K106" t="s">
        <v>86</v>
      </c>
      <c r="L106">
        <v>3</v>
      </c>
      <c r="M106" s="2">
        <v>480</v>
      </c>
    </row>
    <row r="107" spans="2:13" ht="12.75">
      <c r="B107" s="363">
        <v>1500</v>
      </c>
      <c r="C107" s="1" t="s">
        <v>80</v>
      </c>
      <c r="D107" s="22" t="s">
        <v>17</v>
      </c>
      <c r="E107" s="1" t="s">
        <v>81</v>
      </c>
      <c r="F107" s="40" t="s">
        <v>99</v>
      </c>
      <c r="G107" s="36" t="s">
        <v>77</v>
      </c>
      <c r="H107" s="8">
        <f t="shared" si="7"/>
        <v>-3000</v>
      </c>
      <c r="I107" s="31">
        <v>3</v>
      </c>
      <c r="K107" t="s">
        <v>86</v>
      </c>
      <c r="L107">
        <v>3</v>
      </c>
      <c r="M107" s="2">
        <v>480</v>
      </c>
    </row>
    <row r="108" spans="1:13" s="87" customFormat="1" ht="12.75">
      <c r="A108" s="21"/>
      <c r="B108" s="364">
        <f>SUM(B106:B107)</f>
        <v>3000</v>
      </c>
      <c r="C108" s="21"/>
      <c r="D108" s="21"/>
      <c r="E108" s="21" t="s">
        <v>81</v>
      </c>
      <c r="F108" s="27"/>
      <c r="G108" s="27"/>
      <c r="H108" s="88">
        <v>0</v>
      </c>
      <c r="I108" s="86">
        <f t="shared" si="6"/>
        <v>6.25</v>
      </c>
      <c r="M108" s="2">
        <v>480</v>
      </c>
    </row>
    <row r="109" spans="2:13" ht="12.75">
      <c r="B109" s="363"/>
      <c r="H109" s="8">
        <f t="shared" si="7"/>
        <v>0</v>
      </c>
      <c r="I109" s="31">
        <f t="shared" si="6"/>
        <v>0</v>
      </c>
      <c r="M109" s="2">
        <v>480</v>
      </c>
    </row>
    <row r="110" spans="2:13" ht="12.75">
      <c r="B110" s="363"/>
      <c r="H110" s="8">
        <f t="shared" si="7"/>
        <v>0</v>
      </c>
      <c r="I110" s="31">
        <f t="shared" si="6"/>
        <v>0</v>
      </c>
      <c r="M110" s="2">
        <v>480</v>
      </c>
    </row>
    <row r="111" spans="2:13" ht="12.75">
      <c r="B111" s="363"/>
      <c r="H111" s="8">
        <f t="shared" si="7"/>
        <v>0</v>
      </c>
      <c r="I111" s="31">
        <f t="shared" si="6"/>
        <v>0</v>
      </c>
      <c r="M111" s="2">
        <v>480</v>
      </c>
    </row>
    <row r="112" spans="2:13" ht="12.75">
      <c r="B112" s="365"/>
      <c r="H112" s="8">
        <f t="shared" si="7"/>
        <v>0</v>
      </c>
      <c r="I112" s="31">
        <f t="shared" si="6"/>
        <v>0</v>
      </c>
      <c r="M112" s="2">
        <v>480</v>
      </c>
    </row>
    <row r="113" spans="1:13" s="87" customFormat="1" ht="12.75">
      <c r="A113" s="21"/>
      <c r="B113" s="364">
        <f>+B117+B122+B128+B134+B140+B144</f>
        <v>33300</v>
      </c>
      <c r="C113" s="81" t="s">
        <v>101</v>
      </c>
      <c r="D113" s="82" t="s">
        <v>805</v>
      </c>
      <c r="E113" s="81" t="s">
        <v>102</v>
      </c>
      <c r="F113" s="83" t="s">
        <v>103</v>
      </c>
      <c r="G113" s="84" t="s">
        <v>65</v>
      </c>
      <c r="H113" s="85"/>
      <c r="I113" s="86">
        <f>+B113/M113</f>
        <v>69.375</v>
      </c>
      <c r="J113" s="86"/>
      <c r="K113" s="86"/>
      <c r="M113" s="2">
        <v>480</v>
      </c>
    </row>
    <row r="114" spans="2:13" ht="12.75">
      <c r="B114" s="365"/>
      <c r="H114" s="8">
        <f t="shared" si="7"/>
        <v>0</v>
      </c>
      <c r="I114" s="31">
        <f t="shared" si="6"/>
        <v>0</v>
      </c>
      <c r="M114" s="2">
        <v>480</v>
      </c>
    </row>
    <row r="115" spans="2:13" ht="12.75">
      <c r="B115" s="363">
        <v>2500</v>
      </c>
      <c r="C115" s="43" t="s">
        <v>37</v>
      </c>
      <c r="D115" s="1" t="s">
        <v>17</v>
      </c>
      <c r="E115" s="1" t="s">
        <v>86</v>
      </c>
      <c r="F115" s="67" t="s">
        <v>104</v>
      </c>
      <c r="G115" s="36" t="s">
        <v>105</v>
      </c>
      <c r="H115" s="8">
        <f t="shared" si="7"/>
        <v>-2500</v>
      </c>
      <c r="I115" s="31">
        <v>5</v>
      </c>
      <c r="K115" t="s">
        <v>37</v>
      </c>
      <c r="L115">
        <v>4</v>
      </c>
      <c r="M115" s="2">
        <v>480</v>
      </c>
    </row>
    <row r="116" spans="2:13" ht="12.75">
      <c r="B116" s="363">
        <v>2500</v>
      </c>
      <c r="C116" s="43" t="s">
        <v>37</v>
      </c>
      <c r="D116" s="1" t="s">
        <v>17</v>
      </c>
      <c r="E116" s="1" t="s">
        <v>86</v>
      </c>
      <c r="F116" s="67" t="s">
        <v>106</v>
      </c>
      <c r="G116" s="36" t="s">
        <v>107</v>
      </c>
      <c r="H116" s="8">
        <f t="shared" si="7"/>
        <v>-5000</v>
      </c>
      <c r="I116" s="31">
        <v>5</v>
      </c>
      <c r="K116" t="s">
        <v>37</v>
      </c>
      <c r="L116">
        <v>4</v>
      </c>
      <c r="M116" s="2">
        <v>480</v>
      </c>
    </row>
    <row r="117" spans="1:13" s="87" customFormat="1" ht="12.75">
      <c r="A117" s="21"/>
      <c r="B117" s="364">
        <f>SUM(B115:B116)</f>
        <v>5000</v>
      </c>
      <c r="C117" s="21" t="s">
        <v>37</v>
      </c>
      <c r="D117" s="21"/>
      <c r="E117" s="21"/>
      <c r="F117" s="27"/>
      <c r="G117" s="27"/>
      <c r="H117" s="88">
        <v>0</v>
      </c>
      <c r="I117" s="86">
        <f t="shared" si="6"/>
        <v>10.416666666666666</v>
      </c>
      <c r="M117" s="2">
        <v>480</v>
      </c>
    </row>
    <row r="118" spans="2:13" ht="12.75">
      <c r="B118" s="365"/>
      <c r="H118" s="8">
        <f t="shared" si="7"/>
        <v>0</v>
      </c>
      <c r="I118" s="31">
        <f t="shared" si="6"/>
        <v>0</v>
      </c>
      <c r="M118" s="2">
        <v>480</v>
      </c>
    </row>
    <row r="119" spans="2:13" ht="12.75">
      <c r="B119" s="363"/>
      <c r="H119" s="8">
        <f t="shared" si="7"/>
        <v>0</v>
      </c>
      <c r="I119" s="31">
        <f t="shared" si="6"/>
        <v>0</v>
      </c>
      <c r="M119" s="2">
        <v>480</v>
      </c>
    </row>
    <row r="120" spans="2:13" ht="12.75">
      <c r="B120" s="363">
        <v>2000</v>
      </c>
      <c r="C120" s="1" t="s">
        <v>108</v>
      </c>
      <c r="D120" s="22" t="s">
        <v>17</v>
      </c>
      <c r="E120" s="1" t="s">
        <v>78</v>
      </c>
      <c r="F120" s="40" t="s">
        <v>109</v>
      </c>
      <c r="G120" s="36" t="s">
        <v>93</v>
      </c>
      <c r="H120" s="8">
        <f t="shared" si="7"/>
        <v>-2000</v>
      </c>
      <c r="I120" s="31">
        <f t="shared" si="6"/>
        <v>4.166666666666667</v>
      </c>
      <c r="K120" t="s">
        <v>86</v>
      </c>
      <c r="L120">
        <v>4</v>
      </c>
      <c r="M120" s="2">
        <v>480</v>
      </c>
    </row>
    <row r="121" spans="2:13" ht="12.75">
      <c r="B121" s="363">
        <v>2500</v>
      </c>
      <c r="C121" s="1" t="s">
        <v>110</v>
      </c>
      <c r="D121" s="22" t="s">
        <v>17</v>
      </c>
      <c r="E121" s="1" t="s">
        <v>78</v>
      </c>
      <c r="F121" s="40" t="s">
        <v>111</v>
      </c>
      <c r="G121" s="36" t="s">
        <v>93</v>
      </c>
      <c r="H121" s="8">
        <f t="shared" si="7"/>
        <v>-4500</v>
      </c>
      <c r="I121" s="31">
        <f t="shared" si="6"/>
        <v>5.208333333333333</v>
      </c>
      <c r="K121" t="s">
        <v>86</v>
      </c>
      <c r="L121">
        <v>4</v>
      </c>
      <c r="M121" s="2">
        <v>480</v>
      </c>
    </row>
    <row r="122" spans="1:13" s="87" customFormat="1" ht="12.75">
      <c r="A122" s="21"/>
      <c r="B122" s="364">
        <f>SUM(B120:B121)</f>
        <v>4500</v>
      </c>
      <c r="C122" s="21" t="s">
        <v>55</v>
      </c>
      <c r="D122" s="21"/>
      <c r="E122" s="21"/>
      <c r="F122" s="27"/>
      <c r="G122" s="27"/>
      <c r="H122" s="88">
        <v>0</v>
      </c>
      <c r="I122" s="86">
        <f t="shared" si="6"/>
        <v>9.375</v>
      </c>
      <c r="M122" s="2">
        <v>480</v>
      </c>
    </row>
    <row r="123" spans="2:13" ht="12.75">
      <c r="B123" s="363"/>
      <c r="H123" s="8">
        <f t="shared" si="7"/>
        <v>0</v>
      </c>
      <c r="I123" s="31">
        <f t="shared" si="6"/>
        <v>0</v>
      </c>
      <c r="M123" s="2">
        <v>480</v>
      </c>
    </row>
    <row r="124" spans="2:13" ht="12.75">
      <c r="B124" s="367"/>
      <c r="H124" s="8">
        <f t="shared" si="7"/>
        <v>0</v>
      </c>
      <c r="I124" s="31">
        <f t="shared" si="6"/>
        <v>0</v>
      </c>
      <c r="M124" s="2">
        <v>480</v>
      </c>
    </row>
    <row r="125" spans="2:13" ht="12.75">
      <c r="B125" s="363">
        <v>1300</v>
      </c>
      <c r="C125" s="1" t="s">
        <v>56</v>
      </c>
      <c r="D125" s="22" t="s">
        <v>17</v>
      </c>
      <c r="E125" s="1" t="s">
        <v>57</v>
      </c>
      <c r="F125" s="40" t="s">
        <v>112</v>
      </c>
      <c r="G125" s="36" t="s">
        <v>93</v>
      </c>
      <c r="H125" s="8">
        <f t="shared" si="7"/>
        <v>-1300</v>
      </c>
      <c r="I125" s="31">
        <v>1.6</v>
      </c>
      <c r="K125" t="s">
        <v>86</v>
      </c>
      <c r="L125">
        <v>4</v>
      </c>
      <c r="M125" s="2">
        <v>480</v>
      </c>
    </row>
    <row r="126" spans="2:13" ht="12.75">
      <c r="B126" s="363">
        <v>1400</v>
      </c>
      <c r="C126" s="1" t="s">
        <v>56</v>
      </c>
      <c r="D126" s="22" t="s">
        <v>17</v>
      </c>
      <c r="E126" s="1" t="s">
        <v>57</v>
      </c>
      <c r="F126" s="40" t="s">
        <v>112</v>
      </c>
      <c r="G126" s="36" t="s">
        <v>105</v>
      </c>
      <c r="H126" s="8">
        <f t="shared" si="7"/>
        <v>-2700</v>
      </c>
      <c r="I126" s="31">
        <v>2.8</v>
      </c>
      <c r="K126" t="s">
        <v>86</v>
      </c>
      <c r="L126">
        <v>4</v>
      </c>
      <c r="M126" s="2">
        <v>480</v>
      </c>
    </row>
    <row r="127" spans="2:13" ht="12.75">
      <c r="B127" s="363">
        <v>1600</v>
      </c>
      <c r="C127" s="1" t="s">
        <v>56</v>
      </c>
      <c r="D127" s="22" t="s">
        <v>17</v>
      </c>
      <c r="E127" s="1" t="s">
        <v>57</v>
      </c>
      <c r="F127" s="40" t="s">
        <v>112</v>
      </c>
      <c r="G127" s="36" t="s">
        <v>107</v>
      </c>
      <c r="H127" s="8">
        <f t="shared" si="7"/>
        <v>-4300</v>
      </c>
      <c r="I127" s="31">
        <v>3.2</v>
      </c>
      <c r="K127" t="s">
        <v>86</v>
      </c>
      <c r="L127">
        <v>4</v>
      </c>
      <c r="M127" s="2">
        <v>480</v>
      </c>
    </row>
    <row r="128" spans="1:13" s="87" customFormat="1" ht="12.75">
      <c r="A128" s="21"/>
      <c r="B128" s="364">
        <f>SUM(B125:B127)</f>
        <v>4300</v>
      </c>
      <c r="C128" s="21"/>
      <c r="D128" s="21"/>
      <c r="E128" s="21" t="s">
        <v>57</v>
      </c>
      <c r="F128" s="27"/>
      <c r="G128" s="27"/>
      <c r="H128" s="88">
        <v>0</v>
      </c>
      <c r="I128" s="86">
        <f t="shared" si="6"/>
        <v>8.958333333333334</v>
      </c>
      <c r="M128" s="2">
        <v>480</v>
      </c>
    </row>
    <row r="129" spans="2:13" ht="12.75">
      <c r="B129" s="363"/>
      <c r="H129" s="8">
        <f t="shared" si="7"/>
        <v>0</v>
      </c>
      <c r="I129" s="31">
        <f t="shared" si="6"/>
        <v>0</v>
      </c>
      <c r="M129" s="2">
        <v>480</v>
      </c>
    </row>
    <row r="130" spans="2:13" ht="12.75">
      <c r="B130" s="363"/>
      <c r="H130" s="8">
        <f t="shared" si="7"/>
        <v>0</v>
      </c>
      <c r="I130" s="31">
        <f t="shared" si="6"/>
        <v>0</v>
      </c>
      <c r="M130" s="2">
        <v>480</v>
      </c>
    </row>
    <row r="131" spans="2:13" ht="12.75">
      <c r="B131" s="365">
        <v>4000</v>
      </c>
      <c r="C131" s="1" t="s">
        <v>79</v>
      </c>
      <c r="D131" s="22" t="s">
        <v>17</v>
      </c>
      <c r="E131" s="1" t="s">
        <v>78</v>
      </c>
      <c r="F131" s="40" t="s">
        <v>113</v>
      </c>
      <c r="G131" s="36" t="s">
        <v>93</v>
      </c>
      <c r="H131" s="8">
        <f t="shared" si="7"/>
        <v>-4000</v>
      </c>
      <c r="I131" s="31">
        <v>8</v>
      </c>
      <c r="K131" t="s">
        <v>86</v>
      </c>
      <c r="L131">
        <v>4</v>
      </c>
      <c r="M131" s="2">
        <v>480</v>
      </c>
    </row>
    <row r="132" spans="2:13" ht="12.75">
      <c r="B132" s="365">
        <v>4000</v>
      </c>
      <c r="C132" s="1" t="s">
        <v>79</v>
      </c>
      <c r="D132" s="22" t="s">
        <v>17</v>
      </c>
      <c r="E132" s="1" t="s">
        <v>78</v>
      </c>
      <c r="F132" s="40" t="s">
        <v>113</v>
      </c>
      <c r="G132" s="36" t="s">
        <v>105</v>
      </c>
      <c r="H132" s="8">
        <f t="shared" si="7"/>
        <v>-8000</v>
      </c>
      <c r="I132" s="31">
        <v>8</v>
      </c>
      <c r="K132" t="s">
        <v>86</v>
      </c>
      <c r="L132">
        <v>4</v>
      </c>
      <c r="M132" s="2">
        <v>480</v>
      </c>
    </row>
    <row r="133" spans="2:13" ht="12.75">
      <c r="B133" s="365">
        <v>4000</v>
      </c>
      <c r="C133" s="1" t="s">
        <v>79</v>
      </c>
      <c r="D133" s="22" t="s">
        <v>17</v>
      </c>
      <c r="E133" s="1" t="s">
        <v>78</v>
      </c>
      <c r="F133" s="40" t="s">
        <v>113</v>
      </c>
      <c r="G133" s="36" t="s">
        <v>107</v>
      </c>
      <c r="H133" s="8">
        <f t="shared" si="7"/>
        <v>-12000</v>
      </c>
      <c r="I133" s="31">
        <v>8</v>
      </c>
      <c r="K133" t="s">
        <v>86</v>
      </c>
      <c r="L133">
        <v>4</v>
      </c>
      <c r="M133" s="2">
        <v>480</v>
      </c>
    </row>
    <row r="134" spans="1:13" s="87" customFormat="1" ht="12.75">
      <c r="A134" s="21"/>
      <c r="B134" s="364">
        <f>SUM(B131:B133)</f>
        <v>12000</v>
      </c>
      <c r="C134" s="21" t="s">
        <v>79</v>
      </c>
      <c r="D134" s="21"/>
      <c r="E134" s="21"/>
      <c r="F134" s="27"/>
      <c r="G134" s="27"/>
      <c r="H134" s="88">
        <v>0</v>
      </c>
      <c r="I134" s="86">
        <f t="shared" si="6"/>
        <v>25</v>
      </c>
      <c r="M134" s="2">
        <v>480</v>
      </c>
    </row>
    <row r="135" spans="2:13" ht="12.75">
      <c r="B135" s="363"/>
      <c r="H135" s="8">
        <f t="shared" si="7"/>
        <v>0</v>
      </c>
      <c r="I135" s="31">
        <f t="shared" si="6"/>
        <v>0</v>
      </c>
      <c r="M135" s="2">
        <v>480</v>
      </c>
    </row>
    <row r="136" spans="2:13" ht="12.75">
      <c r="B136" s="363"/>
      <c r="H136" s="8">
        <f t="shared" si="7"/>
        <v>0</v>
      </c>
      <c r="I136" s="31">
        <f aca="true" t="shared" si="8" ref="I136:I198">+B136/M136</f>
        <v>0</v>
      </c>
      <c r="M136" s="2">
        <v>480</v>
      </c>
    </row>
    <row r="137" spans="2:13" ht="12.75">
      <c r="B137" s="363">
        <v>2000</v>
      </c>
      <c r="C137" s="1" t="s">
        <v>60</v>
      </c>
      <c r="D137" s="22" t="s">
        <v>17</v>
      </c>
      <c r="E137" s="1" t="s">
        <v>78</v>
      </c>
      <c r="F137" s="40" t="s">
        <v>112</v>
      </c>
      <c r="G137" s="36" t="s">
        <v>93</v>
      </c>
      <c r="H137" s="8">
        <f>H136-B137</f>
        <v>-2000</v>
      </c>
      <c r="I137" s="31">
        <v>4</v>
      </c>
      <c r="K137" t="s">
        <v>86</v>
      </c>
      <c r="L137">
        <v>4</v>
      </c>
      <c r="M137" s="2">
        <v>480</v>
      </c>
    </row>
    <row r="138" spans="2:13" ht="12.75">
      <c r="B138" s="363">
        <v>2000</v>
      </c>
      <c r="C138" s="1" t="s">
        <v>60</v>
      </c>
      <c r="D138" s="22" t="s">
        <v>17</v>
      </c>
      <c r="E138" s="1" t="s">
        <v>78</v>
      </c>
      <c r="F138" s="40" t="s">
        <v>112</v>
      </c>
      <c r="G138" s="36" t="s">
        <v>105</v>
      </c>
      <c r="H138" s="8">
        <f>H137-B138</f>
        <v>-4000</v>
      </c>
      <c r="I138" s="31">
        <v>4</v>
      </c>
      <c r="K138" t="s">
        <v>86</v>
      </c>
      <c r="L138">
        <v>4</v>
      </c>
      <c r="M138" s="2">
        <v>480</v>
      </c>
    </row>
    <row r="139" spans="2:13" ht="12.75">
      <c r="B139" s="363">
        <v>2000</v>
      </c>
      <c r="C139" s="1" t="s">
        <v>60</v>
      </c>
      <c r="D139" s="22" t="s">
        <v>17</v>
      </c>
      <c r="E139" s="1" t="s">
        <v>78</v>
      </c>
      <c r="F139" s="40" t="s">
        <v>112</v>
      </c>
      <c r="G139" s="36" t="s">
        <v>107</v>
      </c>
      <c r="H139" s="8">
        <f>H138-B139</f>
        <v>-6000</v>
      </c>
      <c r="I139" s="31">
        <v>4</v>
      </c>
      <c r="K139" t="s">
        <v>86</v>
      </c>
      <c r="L139">
        <v>4</v>
      </c>
      <c r="M139" s="2">
        <v>480</v>
      </c>
    </row>
    <row r="140" spans="1:13" s="87" customFormat="1" ht="12.75">
      <c r="A140" s="21"/>
      <c r="B140" s="364">
        <f>SUM(B137:B139)</f>
        <v>6000</v>
      </c>
      <c r="C140" s="21" t="s">
        <v>60</v>
      </c>
      <c r="D140" s="21"/>
      <c r="E140" s="21"/>
      <c r="F140" s="27"/>
      <c r="G140" s="27"/>
      <c r="H140" s="88">
        <v>0</v>
      </c>
      <c r="I140" s="86">
        <f t="shared" si="8"/>
        <v>12.5</v>
      </c>
      <c r="M140" s="2">
        <v>480</v>
      </c>
    </row>
    <row r="141" spans="2:13" ht="12.75">
      <c r="B141" s="363"/>
      <c r="H141" s="8">
        <f>H140-B141</f>
        <v>0</v>
      </c>
      <c r="I141" s="31">
        <f t="shared" si="8"/>
        <v>0</v>
      </c>
      <c r="M141" s="2">
        <v>480</v>
      </c>
    </row>
    <row r="142" spans="2:13" ht="12.75">
      <c r="B142" s="363"/>
      <c r="H142" s="8">
        <f>H141-B142</f>
        <v>0</v>
      </c>
      <c r="I142" s="31">
        <f t="shared" si="8"/>
        <v>0</v>
      </c>
      <c r="M142" s="2">
        <v>480</v>
      </c>
    </row>
    <row r="143" spans="2:13" ht="12.75">
      <c r="B143" s="363">
        <v>1500</v>
      </c>
      <c r="C143" s="1" t="s">
        <v>80</v>
      </c>
      <c r="D143" s="22" t="s">
        <v>17</v>
      </c>
      <c r="E143" s="1" t="s">
        <v>81</v>
      </c>
      <c r="F143" s="40" t="s">
        <v>112</v>
      </c>
      <c r="G143" s="36" t="s">
        <v>105</v>
      </c>
      <c r="H143" s="8">
        <f>H142-B143</f>
        <v>-1500</v>
      </c>
      <c r="I143" s="31">
        <f t="shared" si="8"/>
        <v>3.125</v>
      </c>
      <c r="K143" t="s">
        <v>86</v>
      </c>
      <c r="L143">
        <v>4</v>
      </c>
      <c r="M143" s="2">
        <v>480</v>
      </c>
    </row>
    <row r="144" spans="1:13" s="87" customFormat="1" ht="12.75">
      <c r="A144" s="21"/>
      <c r="B144" s="364">
        <f>SUM(B143)</f>
        <v>1500</v>
      </c>
      <c r="C144" s="21"/>
      <c r="D144" s="21"/>
      <c r="E144" s="21" t="s">
        <v>81</v>
      </c>
      <c r="F144" s="27"/>
      <c r="G144" s="27"/>
      <c r="H144" s="88">
        <v>0</v>
      </c>
      <c r="I144" s="86">
        <f t="shared" si="8"/>
        <v>3.125</v>
      </c>
      <c r="M144" s="2">
        <v>480</v>
      </c>
    </row>
    <row r="145" spans="2:13" ht="12.75">
      <c r="B145" s="363"/>
      <c r="H145" s="8">
        <f>H144-B145</f>
        <v>0</v>
      </c>
      <c r="I145" s="31">
        <f t="shared" si="8"/>
        <v>0</v>
      </c>
      <c r="M145" s="2">
        <v>480</v>
      </c>
    </row>
    <row r="146" spans="2:13" ht="12.75">
      <c r="B146" s="363"/>
      <c r="H146" s="8">
        <f>H145-B146</f>
        <v>0</v>
      </c>
      <c r="I146" s="31">
        <f t="shared" si="8"/>
        <v>0</v>
      </c>
      <c r="M146" s="2">
        <v>480</v>
      </c>
    </row>
    <row r="147" spans="2:13" ht="12.75">
      <c r="B147" s="363"/>
      <c r="H147" s="8">
        <f>H146-B147</f>
        <v>0</v>
      </c>
      <c r="I147" s="31">
        <f t="shared" si="8"/>
        <v>0</v>
      </c>
      <c r="M147" s="2">
        <v>480</v>
      </c>
    </row>
    <row r="148" spans="2:13" ht="12.75">
      <c r="B148" s="363"/>
      <c r="H148" s="8">
        <f>H147-B148</f>
        <v>0</v>
      </c>
      <c r="I148" s="31">
        <f t="shared" si="8"/>
        <v>0</v>
      </c>
      <c r="M148" s="2">
        <v>480</v>
      </c>
    </row>
    <row r="149" spans="1:13" s="87" customFormat="1" ht="12.75">
      <c r="A149" s="21"/>
      <c r="B149" s="364">
        <f>+B156+B161+B167+B172+B178+B182</f>
        <v>40450</v>
      </c>
      <c r="C149" s="81" t="s">
        <v>114</v>
      </c>
      <c r="D149" s="82" t="s">
        <v>115</v>
      </c>
      <c r="E149" s="81" t="s">
        <v>34</v>
      </c>
      <c r="F149" s="83" t="s">
        <v>116</v>
      </c>
      <c r="G149" s="84" t="s">
        <v>65</v>
      </c>
      <c r="H149" s="85"/>
      <c r="I149" s="86">
        <f>+B149/M149</f>
        <v>84.27083333333333</v>
      </c>
      <c r="J149" s="86"/>
      <c r="K149" s="86"/>
      <c r="M149" s="2">
        <v>480</v>
      </c>
    </row>
    <row r="150" spans="2:13" ht="12.75">
      <c r="B150" s="363"/>
      <c r="H150" s="8">
        <f aca="true" t="shared" si="9" ref="H150:H155">H149-B150</f>
        <v>0</v>
      </c>
      <c r="I150" s="31">
        <f t="shared" si="8"/>
        <v>0</v>
      </c>
      <c r="M150" s="2">
        <v>480</v>
      </c>
    </row>
    <row r="151" spans="2:13" ht="12.75">
      <c r="B151" s="363">
        <v>2500</v>
      </c>
      <c r="C151" s="43" t="s">
        <v>37</v>
      </c>
      <c r="D151" s="1" t="s">
        <v>17</v>
      </c>
      <c r="E151" s="1" t="s">
        <v>38</v>
      </c>
      <c r="F151" s="67" t="s">
        <v>117</v>
      </c>
      <c r="G151" s="36" t="s">
        <v>107</v>
      </c>
      <c r="H151" s="8">
        <f t="shared" si="9"/>
        <v>-2500</v>
      </c>
      <c r="I151" s="31">
        <v>5</v>
      </c>
      <c r="K151" t="s">
        <v>37</v>
      </c>
      <c r="L151">
        <v>5</v>
      </c>
      <c r="M151" s="2">
        <v>480</v>
      </c>
    </row>
    <row r="152" spans="2:13" ht="12.75">
      <c r="B152" s="363">
        <v>2000</v>
      </c>
      <c r="C152" s="43" t="s">
        <v>37</v>
      </c>
      <c r="D152" s="1" t="s">
        <v>17</v>
      </c>
      <c r="E152" s="1" t="s">
        <v>66</v>
      </c>
      <c r="F152" s="67" t="s">
        <v>118</v>
      </c>
      <c r="G152" s="36" t="s">
        <v>107</v>
      </c>
      <c r="H152" s="8">
        <f t="shared" si="9"/>
        <v>-4500</v>
      </c>
      <c r="I152" s="31">
        <v>4</v>
      </c>
      <c r="K152" t="s">
        <v>37</v>
      </c>
      <c r="L152">
        <v>5</v>
      </c>
      <c r="M152" s="2">
        <v>480</v>
      </c>
    </row>
    <row r="153" spans="2:13" ht="12.75">
      <c r="B153" s="363">
        <v>2500</v>
      </c>
      <c r="C153" s="43" t="s">
        <v>37</v>
      </c>
      <c r="D153" s="1" t="s">
        <v>17</v>
      </c>
      <c r="E153" s="1" t="s">
        <v>119</v>
      </c>
      <c r="F153" s="67" t="s">
        <v>120</v>
      </c>
      <c r="G153" s="36" t="s">
        <v>107</v>
      </c>
      <c r="H153" s="8">
        <f t="shared" si="9"/>
        <v>-7000</v>
      </c>
      <c r="I153" s="31">
        <v>5</v>
      </c>
      <c r="K153" t="s">
        <v>37</v>
      </c>
      <c r="L153">
        <v>5</v>
      </c>
      <c r="M153" s="2">
        <v>480</v>
      </c>
    </row>
    <row r="154" spans="2:13" ht="12.75">
      <c r="B154" s="363">
        <v>2500</v>
      </c>
      <c r="C154" s="43" t="s">
        <v>37</v>
      </c>
      <c r="D154" s="1" t="s">
        <v>17</v>
      </c>
      <c r="E154" s="1" t="s">
        <v>119</v>
      </c>
      <c r="F154" s="67" t="s">
        <v>121</v>
      </c>
      <c r="G154" s="36" t="s">
        <v>122</v>
      </c>
      <c r="H154" s="8">
        <f t="shared" si="9"/>
        <v>-9500</v>
      </c>
      <c r="I154" s="31">
        <v>5</v>
      </c>
      <c r="K154" t="s">
        <v>37</v>
      </c>
      <c r="L154">
        <v>5</v>
      </c>
      <c r="M154" s="2">
        <v>480</v>
      </c>
    </row>
    <row r="155" spans="2:13" ht="12.75">
      <c r="B155" s="363">
        <v>3000</v>
      </c>
      <c r="C155" s="43" t="s">
        <v>37</v>
      </c>
      <c r="D155" s="1" t="s">
        <v>17</v>
      </c>
      <c r="E155" s="1" t="s">
        <v>66</v>
      </c>
      <c r="F155" s="67" t="s">
        <v>123</v>
      </c>
      <c r="G155" s="36" t="s">
        <v>122</v>
      </c>
      <c r="H155" s="8">
        <f t="shared" si="9"/>
        <v>-12500</v>
      </c>
      <c r="I155" s="31">
        <v>6</v>
      </c>
      <c r="K155" t="s">
        <v>37</v>
      </c>
      <c r="L155">
        <v>5</v>
      </c>
      <c r="M155" s="2">
        <v>480</v>
      </c>
    </row>
    <row r="156" spans="1:13" s="87" customFormat="1" ht="12.75">
      <c r="A156" s="21"/>
      <c r="B156" s="364">
        <f>SUM(B151:B155)</f>
        <v>12500</v>
      </c>
      <c r="C156" s="21" t="s">
        <v>37</v>
      </c>
      <c r="D156" s="21"/>
      <c r="E156" s="21"/>
      <c r="F156" s="27"/>
      <c r="G156" s="27"/>
      <c r="H156" s="88">
        <v>0</v>
      </c>
      <c r="I156" s="86">
        <f t="shared" si="8"/>
        <v>26.041666666666668</v>
      </c>
      <c r="M156" s="2">
        <v>480</v>
      </c>
    </row>
    <row r="157" spans="2:13" ht="12.75">
      <c r="B157" s="365"/>
      <c r="H157" s="8">
        <f>H156-B157</f>
        <v>0</v>
      </c>
      <c r="I157" s="31">
        <f t="shared" si="8"/>
        <v>0</v>
      </c>
      <c r="M157" s="2">
        <v>480</v>
      </c>
    </row>
    <row r="158" spans="2:13" ht="12.75">
      <c r="B158" s="363"/>
      <c r="H158" s="8">
        <f>H157-B158</f>
        <v>0</v>
      </c>
      <c r="I158" s="31">
        <f t="shared" si="8"/>
        <v>0</v>
      </c>
      <c r="M158" s="2">
        <v>480</v>
      </c>
    </row>
    <row r="159" spans="1:13" s="25" customFormat="1" ht="12.75">
      <c r="A159" s="22"/>
      <c r="B159" s="365">
        <v>3000</v>
      </c>
      <c r="C159" s="22" t="s">
        <v>48</v>
      </c>
      <c r="D159" s="22" t="s">
        <v>124</v>
      </c>
      <c r="E159" s="22" t="s">
        <v>125</v>
      </c>
      <c r="F159" s="40" t="s">
        <v>126</v>
      </c>
      <c r="G159" s="41" t="s">
        <v>107</v>
      </c>
      <c r="H159" s="39">
        <f>H158-B159</f>
        <v>-3000</v>
      </c>
      <c r="I159" s="89">
        <f t="shared" si="8"/>
        <v>6.25</v>
      </c>
      <c r="K159" s="25" t="s">
        <v>119</v>
      </c>
      <c r="L159" s="25">
        <v>5</v>
      </c>
      <c r="M159" s="2">
        <v>480</v>
      </c>
    </row>
    <row r="160" spans="1:13" s="25" customFormat="1" ht="12.75">
      <c r="A160" s="22"/>
      <c r="B160" s="365">
        <v>3000</v>
      </c>
      <c r="C160" s="48" t="s">
        <v>51</v>
      </c>
      <c r="D160" s="22" t="s">
        <v>124</v>
      </c>
      <c r="E160" s="22" t="s">
        <v>125</v>
      </c>
      <c r="F160" s="40" t="s">
        <v>127</v>
      </c>
      <c r="G160" s="40" t="s">
        <v>128</v>
      </c>
      <c r="H160" s="39">
        <f>H159-B160</f>
        <v>-6000</v>
      </c>
      <c r="I160" s="89">
        <f t="shared" si="8"/>
        <v>6.25</v>
      </c>
      <c r="J160" s="48"/>
      <c r="K160" s="25" t="s">
        <v>119</v>
      </c>
      <c r="L160" s="25">
        <v>5</v>
      </c>
      <c r="M160" s="2">
        <v>480</v>
      </c>
    </row>
    <row r="161" spans="1:13" s="87" customFormat="1" ht="12.75">
      <c r="A161" s="21"/>
      <c r="B161" s="364">
        <f>SUM(B159:B160)</f>
        <v>6000</v>
      </c>
      <c r="C161" s="21" t="s">
        <v>55</v>
      </c>
      <c r="D161" s="21"/>
      <c r="E161" s="21"/>
      <c r="F161" s="27"/>
      <c r="G161" s="27"/>
      <c r="H161" s="88">
        <v>0</v>
      </c>
      <c r="I161" s="86">
        <f t="shared" si="8"/>
        <v>12.5</v>
      </c>
      <c r="M161" s="2">
        <v>480</v>
      </c>
    </row>
    <row r="162" spans="2:13" ht="12.75">
      <c r="B162" s="363"/>
      <c r="H162" s="8">
        <f>H161-B162</f>
        <v>0</v>
      </c>
      <c r="I162" s="31">
        <f t="shared" si="8"/>
        <v>0</v>
      </c>
      <c r="M162" s="2">
        <v>480</v>
      </c>
    </row>
    <row r="163" spans="2:13" ht="12.75">
      <c r="B163" s="363"/>
      <c r="H163" s="8">
        <f>H162-B163</f>
        <v>0</v>
      </c>
      <c r="I163" s="31">
        <f t="shared" si="8"/>
        <v>0</v>
      </c>
      <c r="M163" s="2">
        <v>480</v>
      </c>
    </row>
    <row r="164" spans="2:13" ht="12.75">
      <c r="B164" s="365">
        <v>550</v>
      </c>
      <c r="C164" s="22" t="s">
        <v>56</v>
      </c>
      <c r="D164" s="22" t="s">
        <v>124</v>
      </c>
      <c r="E164" s="45" t="s">
        <v>57</v>
      </c>
      <c r="F164" s="36" t="s">
        <v>129</v>
      </c>
      <c r="G164" s="41" t="s">
        <v>107</v>
      </c>
      <c r="H164" s="8">
        <f>H163-B164</f>
        <v>-550</v>
      </c>
      <c r="I164" s="31">
        <v>1.1</v>
      </c>
      <c r="K164" t="s">
        <v>119</v>
      </c>
      <c r="L164">
        <v>5</v>
      </c>
      <c r="M164" s="2">
        <v>480</v>
      </c>
    </row>
    <row r="165" spans="2:13" ht="12.75">
      <c r="B165" s="363">
        <v>900</v>
      </c>
      <c r="C165" s="22" t="s">
        <v>56</v>
      </c>
      <c r="D165" s="22" t="s">
        <v>124</v>
      </c>
      <c r="E165" s="45" t="s">
        <v>57</v>
      </c>
      <c r="F165" s="36" t="s">
        <v>129</v>
      </c>
      <c r="G165" s="36" t="s">
        <v>122</v>
      </c>
      <c r="H165" s="8">
        <f>H164-B165</f>
        <v>-1450</v>
      </c>
      <c r="I165" s="31">
        <v>1.8</v>
      </c>
      <c r="K165" t="s">
        <v>119</v>
      </c>
      <c r="L165">
        <v>5</v>
      </c>
      <c r="M165" s="2">
        <v>480</v>
      </c>
    </row>
    <row r="166" spans="2:13" ht="12.75">
      <c r="B166" s="363">
        <v>1500</v>
      </c>
      <c r="C166" s="1" t="s">
        <v>56</v>
      </c>
      <c r="D166" s="22" t="s">
        <v>124</v>
      </c>
      <c r="E166" s="45" t="s">
        <v>57</v>
      </c>
      <c r="F166" s="36" t="s">
        <v>129</v>
      </c>
      <c r="G166" s="36" t="s">
        <v>128</v>
      </c>
      <c r="H166" s="8">
        <f>H165-B166</f>
        <v>-2950</v>
      </c>
      <c r="I166" s="31">
        <v>3</v>
      </c>
      <c r="K166" t="s">
        <v>119</v>
      </c>
      <c r="L166">
        <v>5</v>
      </c>
      <c r="M166" s="2">
        <v>480</v>
      </c>
    </row>
    <row r="167" spans="1:13" s="87" customFormat="1" ht="12.75">
      <c r="A167" s="21"/>
      <c r="B167" s="364">
        <f>SUM(B164:B166)</f>
        <v>2950</v>
      </c>
      <c r="C167" s="21"/>
      <c r="D167" s="21"/>
      <c r="E167" s="21" t="s">
        <v>57</v>
      </c>
      <c r="F167" s="27"/>
      <c r="G167" s="27"/>
      <c r="H167" s="88">
        <v>0</v>
      </c>
      <c r="I167" s="86">
        <f t="shared" si="8"/>
        <v>6.145833333333333</v>
      </c>
      <c r="M167" s="2">
        <v>480</v>
      </c>
    </row>
    <row r="168" spans="2:13" ht="12.75">
      <c r="B168" s="363"/>
      <c r="H168" s="8">
        <f>H167-B168</f>
        <v>0</v>
      </c>
      <c r="I168" s="31">
        <f t="shared" si="8"/>
        <v>0</v>
      </c>
      <c r="M168" s="2">
        <v>480</v>
      </c>
    </row>
    <row r="169" spans="2:13" ht="12.75">
      <c r="B169" s="363"/>
      <c r="H169" s="8">
        <f>H168-B169</f>
        <v>0</v>
      </c>
      <c r="I169" s="31">
        <f t="shared" si="8"/>
        <v>0</v>
      </c>
      <c r="M169" s="2">
        <v>480</v>
      </c>
    </row>
    <row r="170" spans="2:13" ht="12.75">
      <c r="B170" s="365">
        <v>6000</v>
      </c>
      <c r="C170" s="43" t="s">
        <v>79</v>
      </c>
      <c r="D170" s="22" t="s">
        <v>124</v>
      </c>
      <c r="E170" s="1" t="s">
        <v>125</v>
      </c>
      <c r="F170" s="36" t="s">
        <v>130</v>
      </c>
      <c r="G170" s="41" t="s">
        <v>107</v>
      </c>
      <c r="H170" s="8">
        <f>H169-B170</f>
        <v>-6000</v>
      </c>
      <c r="I170" s="31">
        <v>14</v>
      </c>
      <c r="K170" t="s">
        <v>119</v>
      </c>
      <c r="L170">
        <v>5</v>
      </c>
      <c r="M170" s="2">
        <v>480</v>
      </c>
    </row>
    <row r="171" spans="2:13" ht="12.75">
      <c r="B171" s="363">
        <v>6000</v>
      </c>
      <c r="C171" s="22" t="s">
        <v>79</v>
      </c>
      <c r="D171" s="22" t="s">
        <v>124</v>
      </c>
      <c r="E171" s="1" t="s">
        <v>125</v>
      </c>
      <c r="F171" s="36" t="s">
        <v>130</v>
      </c>
      <c r="G171" s="36" t="s">
        <v>122</v>
      </c>
      <c r="H171" s="8">
        <f>H170-B171</f>
        <v>-12000</v>
      </c>
      <c r="I171" s="31">
        <v>14</v>
      </c>
      <c r="K171" t="s">
        <v>119</v>
      </c>
      <c r="L171">
        <v>5</v>
      </c>
      <c r="M171" s="2">
        <v>480</v>
      </c>
    </row>
    <row r="172" spans="1:13" s="87" customFormat="1" ht="12.75">
      <c r="A172" s="21"/>
      <c r="B172" s="364">
        <f>SUM(B170:B171)</f>
        <v>12000</v>
      </c>
      <c r="C172" s="21" t="s">
        <v>79</v>
      </c>
      <c r="D172" s="21"/>
      <c r="E172" s="21"/>
      <c r="F172" s="27"/>
      <c r="G172" s="27"/>
      <c r="H172" s="88">
        <v>0</v>
      </c>
      <c r="I172" s="86">
        <f t="shared" si="8"/>
        <v>25</v>
      </c>
      <c r="M172" s="2">
        <v>480</v>
      </c>
    </row>
    <row r="173" spans="2:13" ht="12.75">
      <c r="B173" s="363"/>
      <c r="H173" s="8">
        <f>H172-B173</f>
        <v>0</v>
      </c>
      <c r="I173" s="31">
        <f t="shared" si="8"/>
        <v>0</v>
      </c>
      <c r="M173" s="2">
        <v>480</v>
      </c>
    </row>
    <row r="174" spans="2:13" ht="12.75">
      <c r="B174" s="363"/>
      <c r="H174" s="8">
        <f>H173-B174</f>
        <v>0</v>
      </c>
      <c r="I174" s="31">
        <f t="shared" si="8"/>
        <v>0</v>
      </c>
      <c r="M174" s="2">
        <v>480</v>
      </c>
    </row>
    <row r="175" spans="2:13" ht="12.75">
      <c r="B175" s="365">
        <v>2000</v>
      </c>
      <c r="C175" s="22" t="s">
        <v>60</v>
      </c>
      <c r="D175" s="22" t="s">
        <v>124</v>
      </c>
      <c r="E175" s="1" t="s">
        <v>125</v>
      </c>
      <c r="F175" s="36" t="s">
        <v>129</v>
      </c>
      <c r="G175" s="41" t="s">
        <v>107</v>
      </c>
      <c r="H175" s="8">
        <f>H174-B175</f>
        <v>-2000</v>
      </c>
      <c r="I175" s="31">
        <v>4</v>
      </c>
      <c r="K175" t="s">
        <v>119</v>
      </c>
      <c r="L175">
        <v>5</v>
      </c>
      <c r="M175" s="2">
        <v>480</v>
      </c>
    </row>
    <row r="176" spans="2:13" ht="12.75">
      <c r="B176" s="363">
        <v>2000</v>
      </c>
      <c r="C176" s="1" t="s">
        <v>60</v>
      </c>
      <c r="D176" s="22" t="s">
        <v>124</v>
      </c>
      <c r="E176" s="1" t="s">
        <v>125</v>
      </c>
      <c r="F176" s="36" t="s">
        <v>129</v>
      </c>
      <c r="G176" s="36" t="s">
        <v>122</v>
      </c>
      <c r="H176" s="8">
        <f>H175-B176</f>
        <v>-4000</v>
      </c>
      <c r="I176" s="31">
        <v>4</v>
      </c>
      <c r="K176" t="s">
        <v>119</v>
      </c>
      <c r="L176">
        <v>5</v>
      </c>
      <c r="M176" s="2">
        <v>480</v>
      </c>
    </row>
    <row r="177" spans="2:13" ht="12.75">
      <c r="B177" s="363">
        <v>2000</v>
      </c>
      <c r="C177" s="1" t="s">
        <v>60</v>
      </c>
      <c r="D177" s="22" t="s">
        <v>124</v>
      </c>
      <c r="E177" s="1" t="s">
        <v>125</v>
      </c>
      <c r="F177" s="36" t="s">
        <v>129</v>
      </c>
      <c r="G177" s="36" t="s">
        <v>128</v>
      </c>
      <c r="H177" s="8">
        <f>H176-B177</f>
        <v>-6000</v>
      </c>
      <c r="I177" s="31">
        <v>4</v>
      </c>
      <c r="K177" t="s">
        <v>119</v>
      </c>
      <c r="L177">
        <v>5</v>
      </c>
      <c r="M177" s="2">
        <v>480</v>
      </c>
    </row>
    <row r="178" spans="1:13" s="87" customFormat="1" ht="12.75">
      <c r="A178" s="21"/>
      <c r="B178" s="364">
        <f>SUM(B175:B177)</f>
        <v>6000</v>
      </c>
      <c r="C178" s="21" t="s">
        <v>60</v>
      </c>
      <c r="D178" s="21"/>
      <c r="E178" s="21"/>
      <c r="F178" s="27"/>
      <c r="G178" s="27"/>
      <c r="H178" s="88">
        <v>0</v>
      </c>
      <c r="I178" s="86">
        <f t="shared" si="8"/>
        <v>12.5</v>
      </c>
      <c r="M178" s="2">
        <v>480</v>
      </c>
    </row>
    <row r="179" spans="2:13" ht="12.75">
      <c r="B179" s="363"/>
      <c r="H179" s="8">
        <f>H178-B179</f>
        <v>0</v>
      </c>
      <c r="I179" s="31">
        <f t="shared" si="8"/>
        <v>0</v>
      </c>
      <c r="M179" s="2">
        <v>480</v>
      </c>
    </row>
    <row r="180" spans="2:13" ht="12.75">
      <c r="B180" s="363"/>
      <c r="H180" s="8">
        <f>H179-B180</f>
        <v>0</v>
      </c>
      <c r="I180" s="31">
        <f t="shared" si="8"/>
        <v>0</v>
      </c>
      <c r="M180" s="2">
        <v>480</v>
      </c>
    </row>
    <row r="181" spans="2:13" ht="12.75">
      <c r="B181" s="365">
        <v>1000</v>
      </c>
      <c r="C181" s="22" t="s">
        <v>131</v>
      </c>
      <c r="D181" s="22" t="s">
        <v>124</v>
      </c>
      <c r="E181" s="22" t="s">
        <v>81</v>
      </c>
      <c r="F181" s="36" t="s">
        <v>129</v>
      </c>
      <c r="G181" s="41" t="s">
        <v>107</v>
      </c>
      <c r="H181" s="8">
        <f>H180-B181</f>
        <v>-1000</v>
      </c>
      <c r="I181" s="31">
        <f t="shared" si="8"/>
        <v>2.0833333333333335</v>
      </c>
      <c r="J181" s="25"/>
      <c r="K181" t="s">
        <v>119</v>
      </c>
      <c r="L181">
        <v>5</v>
      </c>
      <c r="M181" s="2">
        <v>480</v>
      </c>
    </row>
    <row r="182" spans="1:13" s="87" customFormat="1" ht="12.75">
      <c r="A182" s="21"/>
      <c r="B182" s="364">
        <f>SUM(B181)</f>
        <v>1000</v>
      </c>
      <c r="C182" s="21"/>
      <c r="D182" s="21"/>
      <c r="E182" s="21" t="s">
        <v>81</v>
      </c>
      <c r="F182" s="27"/>
      <c r="G182" s="27"/>
      <c r="H182" s="88">
        <v>0</v>
      </c>
      <c r="I182" s="86">
        <f t="shared" si="8"/>
        <v>2.0833333333333335</v>
      </c>
      <c r="M182" s="2">
        <v>480</v>
      </c>
    </row>
    <row r="183" spans="2:13" ht="12.75">
      <c r="B183" s="363"/>
      <c r="H183" s="8">
        <f>H182-B183</f>
        <v>0</v>
      </c>
      <c r="I183" s="31">
        <f t="shared" si="8"/>
        <v>0</v>
      </c>
      <c r="M183" s="2">
        <v>480</v>
      </c>
    </row>
    <row r="184" spans="2:13" ht="12.75">
      <c r="B184" s="363"/>
      <c r="H184" s="8">
        <f>H183-B184</f>
        <v>0</v>
      </c>
      <c r="I184" s="31">
        <f t="shared" si="8"/>
        <v>0</v>
      </c>
      <c r="M184" s="2">
        <v>480</v>
      </c>
    </row>
    <row r="185" spans="2:13" ht="12.75">
      <c r="B185" s="363"/>
      <c r="H185" s="8">
        <f>H184-B185</f>
        <v>0</v>
      </c>
      <c r="I185" s="31">
        <f t="shared" si="8"/>
        <v>0</v>
      </c>
      <c r="M185" s="2">
        <v>480</v>
      </c>
    </row>
    <row r="186" spans="2:13" ht="12.75">
      <c r="B186" s="365"/>
      <c r="H186" s="8">
        <f>H185-B186</f>
        <v>0</v>
      </c>
      <c r="I186" s="31">
        <f t="shared" si="8"/>
        <v>0</v>
      </c>
      <c r="M186" s="2">
        <v>480</v>
      </c>
    </row>
    <row r="187" spans="1:13" s="87" customFormat="1" ht="12.75">
      <c r="A187" s="21"/>
      <c r="B187" s="364">
        <f>+B193+B199+B205+B210+B218+B223</f>
        <v>37100</v>
      </c>
      <c r="C187" s="81" t="s">
        <v>132</v>
      </c>
      <c r="D187" s="82" t="s">
        <v>115</v>
      </c>
      <c r="E187" s="81" t="s">
        <v>63</v>
      </c>
      <c r="F187" s="83" t="s">
        <v>133</v>
      </c>
      <c r="G187" s="84" t="s">
        <v>134</v>
      </c>
      <c r="H187" s="85"/>
      <c r="I187" s="86">
        <f>+B187/M187</f>
        <v>77.29166666666667</v>
      </c>
      <c r="J187" s="86"/>
      <c r="K187" s="86"/>
      <c r="M187" s="2">
        <v>480</v>
      </c>
    </row>
    <row r="188" spans="1:13" s="25" customFormat="1" ht="12.75">
      <c r="A188" s="22"/>
      <c r="B188" s="365"/>
      <c r="C188" s="22"/>
      <c r="D188" s="22"/>
      <c r="E188" s="22"/>
      <c r="F188" s="40"/>
      <c r="G188" s="40"/>
      <c r="H188" s="39">
        <f>H187-B188</f>
        <v>0</v>
      </c>
      <c r="I188" s="89">
        <f t="shared" si="8"/>
        <v>0</v>
      </c>
      <c r="M188" s="2">
        <v>480</v>
      </c>
    </row>
    <row r="189" spans="1:13" s="25" customFormat="1" ht="12.75">
      <c r="A189" s="22"/>
      <c r="B189" s="365">
        <v>2500</v>
      </c>
      <c r="C189" s="43" t="s">
        <v>37</v>
      </c>
      <c r="D189" s="22" t="s">
        <v>17</v>
      </c>
      <c r="E189" s="22" t="s">
        <v>68</v>
      </c>
      <c r="F189" s="91" t="s">
        <v>135</v>
      </c>
      <c r="G189" s="40" t="s">
        <v>107</v>
      </c>
      <c r="H189" s="39">
        <f>H188-B189</f>
        <v>-2500</v>
      </c>
      <c r="I189" s="89">
        <v>5</v>
      </c>
      <c r="K189" s="25" t="s">
        <v>37</v>
      </c>
      <c r="L189" s="25">
        <v>6</v>
      </c>
      <c r="M189" s="2">
        <v>480</v>
      </c>
    </row>
    <row r="190" spans="1:13" s="25" customFormat="1" ht="12.75">
      <c r="A190" s="22"/>
      <c r="B190" s="365">
        <v>2500</v>
      </c>
      <c r="C190" s="43" t="s">
        <v>37</v>
      </c>
      <c r="D190" s="22" t="s">
        <v>17</v>
      </c>
      <c r="E190" s="22" t="s">
        <v>68</v>
      </c>
      <c r="F190" s="91" t="s">
        <v>136</v>
      </c>
      <c r="G190" s="40" t="s">
        <v>122</v>
      </c>
      <c r="H190" s="39">
        <f>H189-B190</f>
        <v>-5000</v>
      </c>
      <c r="I190" s="89">
        <v>5</v>
      </c>
      <c r="K190" s="25" t="s">
        <v>37</v>
      </c>
      <c r="L190" s="25">
        <v>6</v>
      </c>
      <c r="M190" s="2">
        <v>480</v>
      </c>
    </row>
    <row r="191" spans="1:13" s="25" customFormat="1" ht="12.75">
      <c r="A191" s="22"/>
      <c r="B191" s="365">
        <v>2500</v>
      </c>
      <c r="C191" s="43" t="s">
        <v>37</v>
      </c>
      <c r="D191" s="22" t="s">
        <v>17</v>
      </c>
      <c r="E191" s="22" t="s">
        <v>68</v>
      </c>
      <c r="F191" s="91" t="s">
        <v>137</v>
      </c>
      <c r="G191" s="40" t="s">
        <v>128</v>
      </c>
      <c r="H191" s="39">
        <f>H190-B191</f>
        <v>-7500</v>
      </c>
      <c r="I191" s="89">
        <v>5</v>
      </c>
      <c r="K191" s="25" t="s">
        <v>37</v>
      </c>
      <c r="L191" s="25">
        <v>6</v>
      </c>
      <c r="M191" s="2">
        <v>480</v>
      </c>
    </row>
    <row r="192" spans="1:13" s="25" customFormat="1" ht="12.75">
      <c r="A192" s="22"/>
      <c r="B192" s="365">
        <v>3000</v>
      </c>
      <c r="C192" s="43" t="s">
        <v>37</v>
      </c>
      <c r="D192" s="22" t="s">
        <v>17</v>
      </c>
      <c r="E192" s="22" t="s">
        <v>66</v>
      </c>
      <c r="F192" s="91" t="s">
        <v>138</v>
      </c>
      <c r="G192" s="40" t="s">
        <v>128</v>
      </c>
      <c r="H192" s="39">
        <f>H191-B192</f>
        <v>-10500</v>
      </c>
      <c r="I192" s="89">
        <v>6</v>
      </c>
      <c r="K192" s="25" t="s">
        <v>37</v>
      </c>
      <c r="L192" s="25">
        <v>6</v>
      </c>
      <c r="M192" s="2">
        <v>480</v>
      </c>
    </row>
    <row r="193" spans="1:13" s="87" customFormat="1" ht="12.75">
      <c r="A193" s="21"/>
      <c r="B193" s="364">
        <f>SUM(B189:B192)</f>
        <v>10500</v>
      </c>
      <c r="C193" s="21" t="s">
        <v>37</v>
      </c>
      <c r="D193" s="21"/>
      <c r="E193" s="21"/>
      <c r="F193" s="27"/>
      <c r="G193" s="27"/>
      <c r="H193" s="88">
        <v>0</v>
      </c>
      <c r="I193" s="86">
        <f t="shared" si="8"/>
        <v>21.875</v>
      </c>
      <c r="M193" s="2">
        <v>480</v>
      </c>
    </row>
    <row r="194" spans="1:13" s="25" customFormat="1" ht="12.75">
      <c r="A194" s="22"/>
      <c r="B194" s="365"/>
      <c r="C194" s="22"/>
      <c r="D194" s="22"/>
      <c r="E194" s="22"/>
      <c r="F194" s="40"/>
      <c r="G194" s="40"/>
      <c r="H194" s="39">
        <f>H193-B194</f>
        <v>0</v>
      </c>
      <c r="I194" s="89">
        <f t="shared" si="8"/>
        <v>0</v>
      </c>
      <c r="M194" s="2">
        <v>480</v>
      </c>
    </row>
    <row r="195" spans="1:13" s="25" customFormat="1" ht="12.75">
      <c r="A195" s="22"/>
      <c r="B195" s="365"/>
      <c r="C195" s="22"/>
      <c r="D195" s="22"/>
      <c r="E195" s="22"/>
      <c r="F195" s="40"/>
      <c r="G195" s="40"/>
      <c r="H195" s="39">
        <f aca="true" t="shared" si="10" ref="H195:H217">H194-B195</f>
        <v>0</v>
      </c>
      <c r="I195" s="89">
        <f t="shared" si="8"/>
        <v>0</v>
      </c>
      <c r="M195" s="2">
        <v>480</v>
      </c>
    </row>
    <row r="196" spans="1:13" s="25" customFormat="1" ht="12.75">
      <c r="A196" s="22"/>
      <c r="B196" s="363">
        <v>1500</v>
      </c>
      <c r="C196" s="1" t="s">
        <v>139</v>
      </c>
      <c r="D196" s="22" t="s">
        <v>17</v>
      </c>
      <c r="E196" s="1" t="s">
        <v>78</v>
      </c>
      <c r="F196" s="36" t="s">
        <v>140</v>
      </c>
      <c r="G196" s="36" t="s">
        <v>107</v>
      </c>
      <c r="H196" s="39">
        <f t="shared" si="10"/>
        <v>-1500</v>
      </c>
      <c r="I196" s="31">
        <f t="shared" si="8"/>
        <v>3.125</v>
      </c>
      <c r="J196"/>
      <c r="K196" t="s">
        <v>68</v>
      </c>
      <c r="L196">
        <v>6</v>
      </c>
      <c r="M196" s="2">
        <v>480</v>
      </c>
    </row>
    <row r="197" spans="1:13" s="25" customFormat="1" ht="12.75">
      <c r="A197" s="22"/>
      <c r="B197" s="365">
        <v>1500</v>
      </c>
      <c r="C197" s="1" t="s">
        <v>141</v>
      </c>
      <c r="D197" s="22" t="s">
        <v>17</v>
      </c>
      <c r="E197" s="1" t="s">
        <v>78</v>
      </c>
      <c r="F197" s="36" t="s">
        <v>140</v>
      </c>
      <c r="G197" s="36" t="s">
        <v>128</v>
      </c>
      <c r="H197" s="39">
        <f t="shared" si="10"/>
        <v>-3000</v>
      </c>
      <c r="I197" s="31">
        <f t="shared" si="8"/>
        <v>3.125</v>
      </c>
      <c r="J197"/>
      <c r="K197" t="s">
        <v>68</v>
      </c>
      <c r="L197">
        <v>6</v>
      </c>
      <c r="M197" s="2">
        <v>480</v>
      </c>
    </row>
    <row r="198" spans="1:13" s="25" customFormat="1" ht="12.75">
      <c r="A198" s="22"/>
      <c r="B198" s="365">
        <v>1500</v>
      </c>
      <c r="C198" s="1" t="s">
        <v>142</v>
      </c>
      <c r="D198" s="22" t="s">
        <v>17</v>
      </c>
      <c r="E198" s="1" t="s">
        <v>78</v>
      </c>
      <c r="F198" s="36" t="s">
        <v>140</v>
      </c>
      <c r="G198" s="36" t="s">
        <v>128</v>
      </c>
      <c r="H198" s="39">
        <f t="shared" si="10"/>
        <v>-4500</v>
      </c>
      <c r="I198" s="31">
        <f t="shared" si="8"/>
        <v>3.125</v>
      </c>
      <c r="J198"/>
      <c r="K198" t="s">
        <v>68</v>
      </c>
      <c r="L198">
        <v>6</v>
      </c>
      <c r="M198" s="2">
        <v>480</v>
      </c>
    </row>
    <row r="199" spans="1:13" s="87" customFormat="1" ht="12.75">
      <c r="A199" s="21"/>
      <c r="B199" s="364">
        <f>SUM(B196:B198)</f>
        <v>4500</v>
      </c>
      <c r="C199" s="21" t="s">
        <v>55</v>
      </c>
      <c r="D199" s="21"/>
      <c r="E199" s="21"/>
      <c r="F199" s="27"/>
      <c r="G199" s="27"/>
      <c r="H199" s="88">
        <v>0</v>
      </c>
      <c r="I199" s="86">
        <f>+B199/M199</f>
        <v>9.375</v>
      </c>
      <c r="M199" s="2">
        <v>480</v>
      </c>
    </row>
    <row r="200" spans="1:13" s="25" customFormat="1" ht="12.75">
      <c r="A200" s="22"/>
      <c r="B200" s="365"/>
      <c r="C200" s="22"/>
      <c r="D200" s="22"/>
      <c r="E200" s="22"/>
      <c r="F200" s="40"/>
      <c r="G200" s="40"/>
      <c r="H200" s="39">
        <f t="shared" si="10"/>
        <v>0</v>
      </c>
      <c r="I200" s="89">
        <f>+B200/M200</f>
        <v>0</v>
      </c>
      <c r="M200" s="2">
        <v>480</v>
      </c>
    </row>
    <row r="201" spans="1:13" s="25" customFormat="1" ht="12.75">
      <c r="A201" s="22"/>
      <c r="B201" s="365"/>
      <c r="C201" s="22"/>
      <c r="D201" s="22"/>
      <c r="E201" s="22"/>
      <c r="F201" s="40"/>
      <c r="G201" s="40"/>
      <c r="H201" s="39">
        <f t="shared" si="10"/>
        <v>0</v>
      </c>
      <c r="I201" s="89">
        <f>+B201/M201</f>
        <v>0</v>
      </c>
      <c r="M201" s="2">
        <v>480</v>
      </c>
    </row>
    <row r="202" spans="1:13" s="25" customFormat="1" ht="12.75">
      <c r="A202" s="22"/>
      <c r="B202" s="363">
        <v>1700</v>
      </c>
      <c r="C202" s="1" t="s">
        <v>56</v>
      </c>
      <c r="D202" s="22" t="s">
        <v>17</v>
      </c>
      <c r="E202" s="1" t="s">
        <v>57</v>
      </c>
      <c r="F202" s="36" t="s">
        <v>140</v>
      </c>
      <c r="G202" s="36" t="s">
        <v>107</v>
      </c>
      <c r="H202" s="39">
        <f t="shared" si="10"/>
        <v>-1700</v>
      </c>
      <c r="I202" s="31">
        <v>5.2</v>
      </c>
      <c r="J202"/>
      <c r="K202" t="s">
        <v>68</v>
      </c>
      <c r="L202">
        <v>6</v>
      </c>
      <c r="M202" s="2">
        <v>480</v>
      </c>
    </row>
    <row r="203" spans="1:13" s="25" customFormat="1" ht="12.75">
      <c r="A203" s="22"/>
      <c r="B203" s="363">
        <v>1000</v>
      </c>
      <c r="C203" s="1" t="s">
        <v>56</v>
      </c>
      <c r="D203" s="22" t="s">
        <v>17</v>
      </c>
      <c r="E203" s="1" t="s">
        <v>57</v>
      </c>
      <c r="F203" s="36" t="s">
        <v>140</v>
      </c>
      <c r="G203" s="36" t="s">
        <v>122</v>
      </c>
      <c r="H203" s="39">
        <f t="shared" si="10"/>
        <v>-2700</v>
      </c>
      <c r="I203" s="31">
        <v>2</v>
      </c>
      <c r="J203"/>
      <c r="K203" t="s">
        <v>68</v>
      </c>
      <c r="L203">
        <v>6</v>
      </c>
      <c r="M203" s="2">
        <v>480</v>
      </c>
    </row>
    <row r="204" spans="1:13" s="25" customFormat="1" ht="12.75">
      <c r="A204" s="22"/>
      <c r="B204" s="363">
        <v>400</v>
      </c>
      <c r="C204" s="1" t="s">
        <v>56</v>
      </c>
      <c r="D204" s="22" t="s">
        <v>17</v>
      </c>
      <c r="E204" s="1" t="s">
        <v>57</v>
      </c>
      <c r="F204" s="36" t="s">
        <v>140</v>
      </c>
      <c r="G204" s="36" t="s">
        <v>128</v>
      </c>
      <c r="H204" s="39">
        <f t="shared" si="10"/>
        <v>-3100</v>
      </c>
      <c r="I204" s="31">
        <v>0.8</v>
      </c>
      <c r="J204"/>
      <c r="K204" t="s">
        <v>68</v>
      </c>
      <c r="L204">
        <v>6</v>
      </c>
      <c r="M204" s="2">
        <v>480</v>
      </c>
    </row>
    <row r="205" spans="1:13" s="87" customFormat="1" ht="12.75">
      <c r="A205" s="21"/>
      <c r="B205" s="364">
        <f>SUM(B202:B204)</f>
        <v>3100</v>
      </c>
      <c r="C205" s="21"/>
      <c r="D205" s="21"/>
      <c r="E205" s="21" t="s">
        <v>57</v>
      </c>
      <c r="F205" s="27"/>
      <c r="G205" s="27"/>
      <c r="H205" s="88">
        <v>0</v>
      </c>
      <c r="I205" s="86">
        <f>+B205/M205</f>
        <v>6.458333333333333</v>
      </c>
      <c r="M205" s="2">
        <v>480</v>
      </c>
    </row>
    <row r="206" spans="1:13" s="25" customFormat="1" ht="12.75">
      <c r="A206" s="22"/>
      <c r="B206" s="365"/>
      <c r="C206" s="22"/>
      <c r="D206" s="22"/>
      <c r="E206" s="22"/>
      <c r="F206" s="40"/>
      <c r="G206" s="40"/>
      <c r="H206" s="39">
        <f t="shared" si="10"/>
        <v>0</v>
      </c>
      <c r="I206" s="89">
        <f>+B206/M206</f>
        <v>0</v>
      </c>
      <c r="M206" s="2">
        <v>480</v>
      </c>
    </row>
    <row r="207" spans="1:13" s="25" customFormat="1" ht="12.75">
      <c r="A207" s="22"/>
      <c r="B207" s="365"/>
      <c r="C207" s="22"/>
      <c r="D207" s="22"/>
      <c r="E207" s="22"/>
      <c r="F207" s="40"/>
      <c r="G207" s="40"/>
      <c r="H207" s="39">
        <f t="shared" si="10"/>
        <v>0</v>
      </c>
      <c r="I207" s="89">
        <f>+B207/M207</f>
        <v>0</v>
      </c>
      <c r="M207" s="2">
        <v>480</v>
      </c>
    </row>
    <row r="208" spans="1:13" s="25" customFormat="1" ht="12.75">
      <c r="A208" s="22"/>
      <c r="B208" s="365">
        <v>5000</v>
      </c>
      <c r="C208" s="22" t="s">
        <v>79</v>
      </c>
      <c r="D208" s="22" t="s">
        <v>17</v>
      </c>
      <c r="E208" s="22" t="s">
        <v>78</v>
      </c>
      <c r="F208" s="40" t="s">
        <v>143</v>
      </c>
      <c r="G208" s="40" t="s">
        <v>107</v>
      </c>
      <c r="H208" s="39">
        <f t="shared" si="10"/>
        <v>-5000</v>
      </c>
      <c r="I208" s="89">
        <v>10</v>
      </c>
      <c r="K208" s="25" t="s">
        <v>68</v>
      </c>
      <c r="L208" s="25">
        <v>6</v>
      </c>
      <c r="M208" s="2">
        <v>480</v>
      </c>
    </row>
    <row r="209" spans="1:13" s="25" customFormat="1" ht="12.75">
      <c r="A209" s="22"/>
      <c r="B209" s="365">
        <v>5000</v>
      </c>
      <c r="C209" s="22" t="s">
        <v>79</v>
      </c>
      <c r="D209" s="22" t="s">
        <v>17</v>
      </c>
      <c r="E209" s="22" t="s">
        <v>78</v>
      </c>
      <c r="F209" s="40" t="s">
        <v>143</v>
      </c>
      <c r="G209" s="40" t="s">
        <v>122</v>
      </c>
      <c r="H209" s="39">
        <f t="shared" si="10"/>
        <v>-10000</v>
      </c>
      <c r="I209" s="89">
        <v>10</v>
      </c>
      <c r="K209" s="25" t="s">
        <v>68</v>
      </c>
      <c r="L209" s="25">
        <v>6</v>
      </c>
      <c r="M209" s="2">
        <v>480</v>
      </c>
    </row>
    <row r="210" spans="1:13" s="87" customFormat="1" ht="12.75">
      <c r="A210" s="21"/>
      <c r="B210" s="364">
        <f>SUM(B208:B209)</f>
        <v>10000</v>
      </c>
      <c r="C210" s="21" t="s">
        <v>79</v>
      </c>
      <c r="D210" s="21"/>
      <c r="E210" s="21"/>
      <c r="F210" s="27"/>
      <c r="G210" s="27"/>
      <c r="H210" s="88">
        <v>0</v>
      </c>
      <c r="I210" s="86">
        <f>+B210/M210</f>
        <v>20.833333333333332</v>
      </c>
      <c r="M210" s="2">
        <v>480</v>
      </c>
    </row>
    <row r="211" spans="2:13" ht="12.75">
      <c r="B211" s="363"/>
      <c r="H211" s="39">
        <f t="shared" si="10"/>
        <v>0</v>
      </c>
      <c r="I211" s="89">
        <f>+B211/M211</f>
        <v>0</v>
      </c>
      <c r="M211" s="2">
        <v>480</v>
      </c>
    </row>
    <row r="212" spans="2:13" ht="12.75">
      <c r="B212" s="363"/>
      <c r="H212" s="39">
        <f t="shared" si="10"/>
        <v>0</v>
      </c>
      <c r="I212" s="89">
        <f>+B212/M212</f>
        <v>0</v>
      </c>
      <c r="M212" s="2">
        <v>480</v>
      </c>
    </row>
    <row r="213" spans="2:13" ht="12.75">
      <c r="B213" s="363">
        <v>2000</v>
      </c>
      <c r="C213" s="1" t="s">
        <v>60</v>
      </c>
      <c r="D213" s="22" t="s">
        <v>17</v>
      </c>
      <c r="E213" s="1" t="s">
        <v>78</v>
      </c>
      <c r="F213" s="36" t="s">
        <v>140</v>
      </c>
      <c r="G213" s="36" t="s">
        <v>107</v>
      </c>
      <c r="H213" s="39">
        <f t="shared" si="10"/>
        <v>-2000</v>
      </c>
      <c r="I213" s="31">
        <v>4</v>
      </c>
      <c r="K213" t="s">
        <v>68</v>
      </c>
      <c r="L213">
        <v>6</v>
      </c>
      <c r="M213" s="2">
        <v>480</v>
      </c>
    </row>
    <row r="214" spans="2:13" ht="12.75">
      <c r="B214" s="363">
        <v>500</v>
      </c>
      <c r="C214" s="1" t="s">
        <v>60</v>
      </c>
      <c r="D214" s="22" t="s">
        <v>17</v>
      </c>
      <c r="E214" s="1" t="s">
        <v>78</v>
      </c>
      <c r="F214" s="36" t="s">
        <v>140</v>
      </c>
      <c r="G214" s="36" t="s">
        <v>122</v>
      </c>
      <c r="H214" s="39">
        <f t="shared" si="10"/>
        <v>-2500</v>
      </c>
      <c r="I214" s="31">
        <f>+B214/M214</f>
        <v>1.0416666666666667</v>
      </c>
      <c r="K214" t="s">
        <v>68</v>
      </c>
      <c r="L214">
        <v>6</v>
      </c>
      <c r="M214" s="2">
        <v>480</v>
      </c>
    </row>
    <row r="215" spans="2:13" ht="12.75">
      <c r="B215" s="363">
        <v>2000</v>
      </c>
      <c r="C215" s="1" t="s">
        <v>60</v>
      </c>
      <c r="D215" s="22" t="s">
        <v>17</v>
      </c>
      <c r="E215" s="1" t="s">
        <v>78</v>
      </c>
      <c r="F215" s="36" t="s">
        <v>140</v>
      </c>
      <c r="G215" s="36" t="s">
        <v>122</v>
      </c>
      <c r="H215" s="39">
        <f t="shared" si="10"/>
        <v>-4500</v>
      </c>
      <c r="I215" s="31">
        <v>4</v>
      </c>
      <c r="K215" t="s">
        <v>68</v>
      </c>
      <c r="L215">
        <v>6</v>
      </c>
      <c r="M215" s="2">
        <v>480</v>
      </c>
    </row>
    <row r="216" spans="2:13" ht="12.75">
      <c r="B216" s="363">
        <v>500</v>
      </c>
      <c r="C216" s="1" t="s">
        <v>60</v>
      </c>
      <c r="D216" s="22" t="s">
        <v>17</v>
      </c>
      <c r="E216" s="1" t="s">
        <v>78</v>
      </c>
      <c r="F216" s="36" t="s">
        <v>140</v>
      </c>
      <c r="G216" s="36" t="s">
        <v>128</v>
      </c>
      <c r="H216" s="39">
        <f t="shared" si="10"/>
        <v>-5000</v>
      </c>
      <c r="I216" s="31">
        <f>+B216/M216</f>
        <v>1.0416666666666667</v>
      </c>
      <c r="K216" t="s">
        <v>68</v>
      </c>
      <c r="L216">
        <v>6</v>
      </c>
      <c r="M216" s="2">
        <v>480</v>
      </c>
    </row>
    <row r="217" spans="2:13" ht="12.75">
      <c r="B217" s="363">
        <v>2000</v>
      </c>
      <c r="C217" s="1" t="s">
        <v>60</v>
      </c>
      <c r="D217" s="22" t="s">
        <v>17</v>
      </c>
      <c r="E217" s="1" t="s">
        <v>78</v>
      </c>
      <c r="F217" s="36" t="s">
        <v>140</v>
      </c>
      <c r="G217" s="36" t="s">
        <v>128</v>
      </c>
      <c r="H217" s="39">
        <f t="shared" si="10"/>
        <v>-7000</v>
      </c>
      <c r="I217" s="31">
        <v>4</v>
      </c>
      <c r="K217" t="s">
        <v>68</v>
      </c>
      <c r="L217">
        <v>6</v>
      </c>
      <c r="M217" s="2">
        <v>480</v>
      </c>
    </row>
    <row r="218" spans="1:13" s="87" customFormat="1" ht="12.75">
      <c r="A218" s="21"/>
      <c r="B218" s="364">
        <f>SUM(B213:B217)</f>
        <v>7000</v>
      </c>
      <c r="C218" s="21" t="s">
        <v>60</v>
      </c>
      <c r="D218" s="21"/>
      <c r="E218" s="21"/>
      <c r="F218" s="27"/>
      <c r="G218" s="27"/>
      <c r="H218" s="88">
        <v>0</v>
      </c>
      <c r="I218" s="86">
        <f>+B218/M218</f>
        <v>14.583333333333334</v>
      </c>
      <c r="M218" s="2">
        <v>480</v>
      </c>
    </row>
    <row r="219" spans="2:13" ht="12.75">
      <c r="B219" s="363"/>
      <c r="D219" s="22"/>
      <c r="H219" s="39">
        <v>0</v>
      </c>
      <c r="I219" s="31">
        <f>+B219/M219</f>
        <v>0</v>
      </c>
      <c r="M219" s="2">
        <v>480</v>
      </c>
    </row>
    <row r="220" spans="2:13" ht="12.75">
      <c r="B220" s="363"/>
      <c r="D220" s="22"/>
      <c r="H220" s="39">
        <f>H219-B220</f>
        <v>0</v>
      </c>
      <c r="I220" s="31">
        <f>+B220/M220</f>
        <v>0</v>
      </c>
      <c r="M220" s="2">
        <v>480</v>
      </c>
    </row>
    <row r="221" spans="2:13" ht="12.75">
      <c r="B221" s="363">
        <v>1000</v>
      </c>
      <c r="C221" s="1" t="s">
        <v>131</v>
      </c>
      <c r="D221" s="22" t="s">
        <v>17</v>
      </c>
      <c r="E221" s="1" t="s">
        <v>81</v>
      </c>
      <c r="F221" s="36" t="s">
        <v>140</v>
      </c>
      <c r="G221" s="36" t="s">
        <v>107</v>
      </c>
      <c r="H221" s="39">
        <f>H220-B221</f>
        <v>-1000</v>
      </c>
      <c r="I221" s="31">
        <v>2</v>
      </c>
      <c r="K221" t="s">
        <v>68</v>
      </c>
      <c r="L221">
        <v>6</v>
      </c>
      <c r="M221" s="2">
        <v>480</v>
      </c>
    </row>
    <row r="222" spans="2:13" ht="12.75">
      <c r="B222" s="363">
        <v>1000</v>
      </c>
      <c r="C222" s="1" t="s">
        <v>131</v>
      </c>
      <c r="D222" s="22" t="s">
        <v>17</v>
      </c>
      <c r="E222" s="1" t="s">
        <v>81</v>
      </c>
      <c r="F222" s="36" t="s">
        <v>140</v>
      </c>
      <c r="G222" s="36" t="s">
        <v>128</v>
      </c>
      <c r="H222" s="39">
        <f>H221-B222</f>
        <v>-2000</v>
      </c>
      <c r="I222" s="31">
        <v>2</v>
      </c>
      <c r="J222" s="92" t="s">
        <v>144</v>
      </c>
      <c r="K222" t="s">
        <v>68</v>
      </c>
      <c r="L222">
        <v>6</v>
      </c>
      <c r="M222" s="2">
        <v>480</v>
      </c>
    </row>
    <row r="223" spans="1:13" s="87" customFormat="1" ht="12.75">
      <c r="A223" s="21"/>
      <c r="B223" s="364">
        <f>SUM(B221:B222)</f>
        <v>2000</v>
      </c>
      <c r="C223" s="21"/>
      <c r="D223" s="21"/>
      <c r="E223" s="21" t="s">
        <v>81</v>
      </c>
      <c r="F223" s="27"/>
      <c r="G223" s="27"/>
      <c r="H223" s="88">
        <v>0</v>
      </c>
      <c r="I223" s="86">
        <v>2</v>
      </c>
      <c r="M223" s="2">
        <v>480</v>
      </c>
    </row>
    <row r="224" spans="2:13" ht="12.75">
      <c r="B224" s="363"/>
      <c r="D224" s="22"/>
      <c r="H224" s="39">
        <f>H223-B224</f>
        <v>0</v>
      </c>
      <c r="I224" s="31">
        <v>0</v>
      </c>
      <c r="M224" s="2">
        <v>480</v>
      </c>
    </row>
    <row r="225" spans="2:13" ht="12.75">
      <c r="B225" s="363"/>
      <c r="D225" s="22"/>
      <c r="H225" s="39">
        <f>H224-B225</f>
        <v>0</v>
      </c>
      <c r="I225" s="31">
        <v>0</v>
      </c>
      <c r="M225" s="2">
        <v>480</v>
      </c>
    </row>
    <row r="226" spans="2:13" ht="12.75">
      <c r="B226" s="363"/>
      <c r="D226" s="22"/>
      <c r="H226" s="39">
        <f>H225-B226</f>
        <v>0</v>
      </c>
      <c r="I226" s="31">
        <v>0</v>
      </c>
      <c r="M226" s="2">
        <v>480</v>
      </c>
    </row>
    <row r="227" spans="2:13" ht="12.75">
      <c r="B227" s="363"/>
      <c r="H227" s="39">
        <f>H211-B227</f>
        <v>0</v>
      </c>
      <c r="I227" s="89">
        <f>+B227/M227</f>
        <v>0</v>
      </c>
      <c r="M227" s="2">
        <v>480</v>
      </c>
    </row>
    <row r="228" spans="1:13" s="87" customFormat="1" ht="12.75">
      <c r="A228" s="21"/>
      <c r="B228" s="364">
        <f>+B233+B240+B247+B254+B259</f>
        <v>39700</v>
      </c>
      <c r="C228" s="81" t="s">
        <v>145</v>
      </c>
      <c r="D228" s="82" t="s">
        <v>146</v>
      </c>
      <c r="E228" s="81" t="s">
        <v>102</v>
      </c>
      <c r="F228" s="83" t="s">
        <v>103</v>
      </c>
      <c r="G228" s="84" t="s">
        <v>65</v>
      </c>
      <c r="H228" s="88">
        <v>0</v>
      </c>
      <c r="I228" s="86">
        <f>+B228/M228</f>
        <v>82.70833333333333</v>
      </c>
      <c r="J228" s="86"/>
      <c r="K228" s="86"/>
      <c r="M228" s="2">
        <v>480</v>
      </c>
    </row>
    <row r="229" spans="2:13" ht="12.75">
      <c r="B229" s="363"/>
      <c r="H229" s="8">
        <f>H228-B229</f>
        <v>0</v>
      </c>
      <c r="I229" s="31">
        <f aca="true" t="shared" si="11" ref="I229:I291">+B229/M229</f>
        <v>0</v>
      </c>
      <c r="M229" s="2">
        <v>480</v>
      </c>
    </row>
    <row r="230" spans="2:13" ht="12.75">
      <c r="B230" s="363">
        <v>2500</v>
      </c>
      <c r="C230" s="43" t="s">
        <v>37</v>
      </c>
      <c r="D230" s="1" t="s">
        <v>17</v>
      </c>
      <c r="E230" s="1" t="s">
        <v>86</v>
      </c>
      <c r="F230" s="67" t="s">
        <v>147</v>
      </c>
      <c r="G230" s="36" t="s">
        <v>128</v>
      </c>
      <c r="H230" s="8">
        <f>H229-B230</f>
        <v>-2500</v>
      </c>
      <c r="I230" s="31">
        <v>5</v>
      </c>
      <c r="K230" t="s">
        <v>37</v>
      </c>
      <c r="L230">
        <v>7</v>
      </c>
      <c r="M230" s="2">
        <v>480</v>
      </c>
    </row>
    <row r="231" spans="2:13" ht="12.75">
      <c r="B231" s="363">
        <v>2500</v>
      </c>
      <c r="C231" s="43" t="s">
        <v>37</v>
      </c>
      <c r="D231" s="1" t="s">
        <v>17</v>
      </c>
      <c r="E231" s="1" t="s">
        <v>86</v>
      </c>
      <c r="F231" s="67" t="s">
        <v>148</v>
      </c>
      <c r="G231" s="36" t="s">
        <v>150</v>
      </c>
      <c r="H231" s="8">
        <f>H230-B231</f>
        <v>-5000</v>
      </c>
      <c r="I231" s="31">
        <v>10</v>
      </c>
      <c r="K231" t="s">
        <v>37</v>
      </c>
      <c r="L231">
        <v>7</v>
      </c>
      <c r="M231" s="2">
        <v>480</v>
      </c>
    </row>
    <row r="232" spans="2:13" ht="12.75">
      <c r="B232" s="363">
        <v>2500</v>
      </c>
      <c r="C232" s="43" t="s">
        <v>37</v>
      </c>
      <c r="D232" s="1" t="s">
        <v>17</v>
      </c>
      <c r="E232" s="1" t="s">
        <v>86</v>
      </c>
      <c r="F232" s="67" t="s">
        <v>148</v>
      </c>
      <c r="G232" s="36" t="s">
        <v>151</v>
      </c>
      <c r="H232" s="8">
        <f>H231-B232</f>
        <v>-7500</v>
      </c>
      <c r="I232" s="31">
        <v>10</v>
      </c>
      <c r="K232" t="s">
        <v>37</v>
      </c>
      <c r="L232">
        <v>7</v>
      </c>
      <c r="M232" s="2">
        <v>480</v>
      </c>
    </row>
    <row r="233" spans="1:13" s="87" customFormat="1" ht="12.75">
      <c r="A233" s="21"/>
      <c r="B233" s="368">
        <f>SUM(B230:B232)</f>
        <v>7500</v>
      </c>
      <c r="C233" s="21" t="s">
        <v>37</v>
      </c>
      <c r="D233" s="21"/>
      <c r="E233" s="21"/>
      <c r="F233" s="27"/>
      <c r="G233" s="27"/>
      <c r="H233" s="88">
        <v>0</v>
      </c>
      <c r="I233" s="86">
        <f t="shared" si="11"/>
        <v>15.625</v>
      </c>
      <c r="M233" s="2">
        <v>480</v>
      </c>
    </row>
    <row r="234" spans="2:13" ht="12.75">
      <c r="B234" s="367"/>
      <c r="H234" s="8">
        <f aca="true" t="shared" si="12" ref="H234:H239">H233-B234</f>
        <v>0</v>
      </c>
      <c r="I234" s="31">
        <f t="shared" si="11"/>
        <v>0</v>
      </c>
      <c r="M234" s="2">
        <v>480</v>
      </c>
    </row>
    <row r="235" spans="2:13" ht="12.75">
      <c r="B235" s="363"/>
      <c r="H235" s="8">
        <f t="shared" si="12"/>
        <v>0</v>
      </c>
      <c r="I235" s="31">
        <f t="shared" si="11"/>
        <v>0</v>
      </c>
      <c r="M235" s="2">
        <v>480</v>
      </c>
    </row>
    <row r="236" spans="2:13" ht="12.75">
      <c r="B236" s="363">
        <v>1600</v>
      </c>
      <c r="C236" s="1" t="s">
        <v>56</v>
      </c>
      <c r="D236" s="22" t="s">
        <v>17</v>
      </c>
      <c r="E236" s="1" t="s">
        <v>57</v>
      </c>
      <c r="F236" s="40" t="s">
        <v>149</v>
      </c>
      <c r="G236" s="36" t="s">
        <v>122</v>
      </c>
      <c r="H236" s="8">
        <f t="shared" si="12"/>
        <v>-1600</v>
      </c>
      <c r="I236" s="31">
        <v>4.4</v>
      </c>
      <c r="K236" t="s">
        <v>86</v>
      </c>
      <c r="L236">
        <v>7</v>
      </c>
      <c r="M236" s="2">
        <v>480</v>
      </c>
    </row>
    <row r="237" spans="2:13" ht="12.75">
      <c r="B237" s="363">
        <v>1500</v>
      </c>
      <c r="C237" s="1" t="s">
        <v>56</v>
      </c>
      <c r="D237" s="22" t="s">
        <v>17</v>
      </c>
      <c r="E237" s="1" t="s">
        <v>57</v>
      </c>
      <c r="F237" s="40" t="s">
        <v>149</v>
      </c>
      <c r="G237" s="36" t="s">
        <v>128</v>
      </c>
      <c r="H237" s="8">
        <f t="shared" si="12"/>
        <v>-3100</v>
      </c>
      <c r="I237" s="31">
        <v>4.4</v>
      </c>
      <c r="K237" t="s">
        <v>86</v>
      </c>
      <c r="L237">
        <v>7</v>
      </c>
      <c r="M237" s="2">
        <v>480</v>
      </c>
    </row>
    <row r="238" spans="2:13" ht="12.75">
      <c r="B238" s="363">
        <v>1600</v>
      </c>
      <c r="C238" s="1" t="s">
        <v>56</v>
      </c>
      <c r="D238" s="22" t="s">
        <v>17</v>
      </c>
      <c r="E238" s="1" t="s">
        <v>57</v>
      </c>
      <c r="F238" s="40" t="s">
        <v>149</v>
      </c>
      <c r="G238" s="36" t="s">
        <v>150</v>
      </c>
      <c r="H238" s="8">
        <f t="shared" si="12"/>
        <v>-4700</v>
      </c>
      <c r="I238" s="31">
        <v>4.4</v>
      </c>
      <c r="K238" t="s">
        <v>86</v>
      </c>
      <c r="L238">
        <v>7</v>
      </c>
      <c r="M238" s="2">
        <v>480</v>
      </c>
    </row>
    <row r="239" spans="2:13" ht="12.75">
      <c r="B239" s="363">
        <v>1500</v>
      </c>
      <c r="C239" s="1" t="s">
        <v>56</v>
      </c>
      <c r="D239" s="22" t="s">
        <v>17</v>
      </c>
      <c r="E239" s="1" t="s">
        <v>57</v>
      </c>
      <c r="F239" s="40" t="s">
        <v>149</v>
      </c>
      <c r="G239" s="36" t="s">
        <v>151</v>
      </c>
      <c r="H239" s="8">
        <f t="shared" si="12"/>
        <v>-6200</v>
      </c>
      <c r="I239" s="31">
        <v>3.6</v>
      </c>
      <c r="K239" t="s">
        <v>86</v>
      </c>
      <c r="L239">
        <v>7</v>
      </c>
      <c r="M239" s="2">
        <v>480</v>
      </c>
    </row>
    <row r="240" spans="1:13" s="87" customFormat="1" ht="12.75">
      <c r="A240" s="21"/>
      <c r="B240" s="364">
        <f>SUM(B236:B239)</f>
        <v>6200</v>
      </c>
      <c r="C240" s="21"/>
      <c r="D240" s="21"/>
      <c r="E240" s="21" t="s">
        <v>57</v>
      </c>
      <c r="F240" s="27"/>
      <c r="G240" s="27"/>
      <c r="H240" s="88">
        <v>0</v>
      </c>
      <c r="I240" s="86">
        <f t="shared" si="11"/>
        <v>12.916666666666666</v>
      </c>
      <c r="M240" s="2">
        <v>480</v>
      </c>
    </row>
    <row r="241" spans="2:13" ht="12.75">
      <c r="B241" s="363"/>
      <c r="H241" s="8">
        <f aca="true" t="shared" si="13" ref="H241:H300">H240-B241</f>
        <v>0</v>
      </c>
      <c r="I241" s="31">
        <f t="shared" si="11"/>
        <v>0</v>
      </c>
      <c r="M241" s="2">
        <v>480</v>
      </c>
    </row>
    <row r="242" spans="2:13" ht="12.75">
      <c r="B242" s="363"/>
      <c r="H242" s="8">
        <f t="shared" si="13"/>
        <v>0</v>
      </c>
      <c r="I242" s="31">
        <f t="shared" si="11"/>
        <v>0</v>
      </c>
      <c r="M242" s="2">
        <v>480</v>
      </c>
    </row>
    <row r="243" spans="2:13" ht="12.75">
      <c r="B243" s="365">
        <v>4000</v>
      </c>
      <c r="C243" s="1" t="s">
        <v>79</v>
      </c>
      <c r="D243" s="22" t="s">
        <v>17</v>
      </c>
      <c r="E243" s="1" t="s">
        <v>78</v>
      </c>
      <c r="F243" s="40" t="s">
        <v>152</v>
      </c>
      <c r="G243" s="36" t="s">
        <v>122</v>
      </c>
      <c r="H243" s="8">
        <f t="shared" si="13"/>
        <v>-4000</v>
      </c>
      <c r="I243" s="31">
        <v>8</v>
      </c>
      <c r="K243" t="s">
        <v>86</v>
      </c>
      <c r="L243">
        <v>7</v>
      </c>
      <c r="M243" s="2">
        <v>480</v>
      </c>
    </row>
    <row r="244" spans="2:13" ht="12.75">
      <c r="B244" s="365">
        <v>4000</v>
      </c>
      <c r="C244" s="1" t="s">
        <v>79</v>
      </c>
      <c r="D244" s="22" t="s">
        <v>17</v>
      </c>
      <c r="E244" s="1" t="s">
        <v>78</v>
      </c>
      <c r="F244" s="40" t="s">
        <v>152</v>
      </c>
      <c r="G244" s="36" t="s">
        <v>128</v>
      </c>
      <c r="H244" s="8">
        <f t="shared" si="13"/>
        <v>-8000</v>
      </c>
      <c r="I244" s="31">
        <v>8</v>
      </c>
      <c r="K244" t="s">
        <v>86</v>
      </c>
      <c r="L244">
        <v>7</v>
      </c>
      <c r="M244" s="2">
        <v>480</v>
      </c>
    </row>
    <row r="245" spans="2:13" ht="12.75">
      <c r="B245" s="365">
        <v>4000</v>
      </c>
      <c r="C245" s="1" t="s">
        <v>79</v>
      </c>
      <c r="D245" s="22" t="s">
        <v>17</v>
      </c>
      <c r="E245" s="1" t="s">
        <v>78</v>
      </c>
      <c r="F245" s="40" t="s">
        <v>152</v>
      </c>
      <c r="G245" s="36" t="s">
        <v>150</v>
      </c>
      <c r="H245" s="8">
        <f t="shared" si="13"/>
        <v>-12000</v>
      </c>
      <c r="I245" s="31">
        <v>8</v>
      </c>
      <c r="K245" t="s">
        <v>86</v>
      </c>
      <c r="L245">
        <v>7</v>
      </c>
      <c r="M245" s="2">
        <v>480</v>
      </c>
    </row>
    <row r="246" spans="2:13" ht="12.75">
      <c r="B246" s="365">
        <v>4000</v>
      </c>
      <c r="C246" s="1" t="s">
        <v>79</v>
      </c>
      <c r="D246" s="22" t="s">
        <v>17</v>
      </c>
      <c r="E246" s="1" t="s">
        <v>78</v>
      </c>
      <c r="F246" s="40" t="s">
        <v>152</v>
      </c>
      <c r="G246" s="36" t="s">
        <v>151</v>
      </c>
      <c r="H246" s="8">
        <f t="shared" si="13"/>
        <v>-16000</v>
      </c>
      <c r="I246" s="31">
        <v>8</v>
      </c>
      <c r="K246" t="s">
        <v>86</v>
      </c>
      <c r="L246">
        <v>7</v>
      </c>
      <c r="M246" s="2">
        <v>480</v>
      </c>
    </row>
    <row r="247" spans="1:13" s="87" customFormat="1" ht="12.75">
      <c r="A247" s="21"/>
      <c r="B247" s="364">
        <f>SUM(B243:B246)</f>
        <v>16000</v>
      </c>
      <c r="C247" s="21" t="s">
        <v>79</v>
      </c>
      <c r="D247" s="21"/>
      <c r="E247" s="21"/>
      <c r="F247" s="27"/>
      <c r="G247" s="27"/>
      <c r="H247" s="88">
        <v>0</v>
      </c>
      <c r="I247" s="86">
        <f t="shared" si="11"/>
        <v>33.333333333333336</v>
      </c>
      <c r="M247" s="2">
        <v>480</v>
      </c>
    </row>
    <row r="248" spans="2:13" ht="12.75">
      <c r="B248" s="363"/>
      <c r="H248" s="8">
        <f t="shared" si="13"/>
        <v>0</v>
      </c>
      <c r="I248" s="31">
        <f t="shared" si="11"/>
        <v>0</v>
      </c>
      <c r="M248" s="2">
        <v>480</v>
      </c>
    </row>
    <row r="249" spans="2:13" ht="12.75">
      <c r="B249" s="363"/>
      <c r="H249" s="8">
        <f t="shared" si="13"/>
        <v>0</v>
      </c>
      <c r="I249" s="31">
        <f t="shared" si="11"/>
        <v>0</v>
      </c>
      <c r="M249" s="2">
        <v>480</v>
      </c>
    </row>
    <row r="250" spans="2:13" ht="12.75">
      <c r="B250" s="363">
        <v>2000</v>
      </c>
      <c r="C250" s="1" t="s">
        <v>60</v>
      </c>
      <c r="D250" s="22" t="s">
        <v>17</v>
      </c>
      <c r="E250" s="1" t="s">
        <v>78</v>
      </c>
      <c r="F250" s="40" t="s">
        <v>149</v>
      </c>
      <c r="G250" s="36" t="s">
        <v>122</v>
      </c>
      <c r="H250" s="8">
        <f t="shared" si="13"/>
        <v>-2000</v>
      </c>
      <c r="I250" s="31">
        <v>4</v>
      </c>
      <c r="K250" t="s">
        <v>86</v>
      </c>
      <c r="L250">
        <v>7</v>
      </c>
      <c r="M250" s="2">
        <v>480</v>
      </c>
    </row>
    <row r="251" spans="2:13" ht="12.75">
      <c r="B251" s="363">
        <v>2000</v>
      </c>
      <c r="C251" s="1" t="s">
        <v>60</v>
      </c>
      <c r="D251" s="22" t="s">
        <v>17</v>
      </c>
      <c r="E251" s="1" t="s">
        <v>78</v>
      </c>
      <c r="F251" s="40" t="s">
        <v>149</v>
      </c>
      <c r="G251" s="36" t="s">
        <v>128</v>
      </c>
      <c r="H251" s="8">
        <f t="shared" si="13"/>
        <v>-4000</v>
      </c>
      <c r="I251" s="31">
        <v>4</v>
      </c>
      <c r="K251" t="s">
        <v>86</v>
      </c>
      <c r="L251">
        <v>7</v>
      </c>
      <c r="M251" s="2">
        <v>480</v>
      </c>
    </row>
    <row r="252" spans="2:13" ht="12.75">
      <c r="B252" s="363">
        <v>2000</v>
      </c>
      <c r="C252" s="1" t="s">
        <v>60</v>
      </c>
      <c r="D252" s="22" t="s">
        <v>17</v>
      </c>
      <c r="E252" s="1" t="s">
        <v>78</v>
      </c>
      <c r="F252" s="40" t="s">
        <v>149</v>
      </c>
      <c r="G252" s="36" t="s">
        <v>150</v>
      </c>
      <c r="H252" s="8">
        <f t="shared" si="13"/>
        <v>-6000</v>
      </c>
      <c r="I252" s="31">
        <v>4</v>
      </c>
      <c r="K252" t="s">
        <v>86</v>
      </c>
      <c r="L252">
        <v>7</v>
      </c>
      <c r="M252" s="2">
        <v>480</v>
      </c>
    </row>
    <row r="253" spans="2:13" ht="12.75">
      <c r="B253" s="363">
        <v>2000</v>
      </c>
      <c r="C253" s="1" t="s">
        <v>60</v>
      </c>
      <c r="D253" s="22" t="s">
        <v>17</v>
      </c>
      <c r="E253" s="1" t="s">
        <v>78</v>
      </c>
      <c r="F253" s="40" t="s">
        <v>149</v>
      </c>
      <c r="G253" s="36" t="s">
        <v>151</v>
      </c>
      <c r="H253" s="8">
        <f t="shared" si="13"/>
        <v>-8000</v>
      </c>
      <c r="I253" s="31">
        <v>4</v>
      </c>
      <c r="K253" t="s">
        <v>86</v>
      </c>
      <c r="L253">
        <v>7</v>
      </c>
      <c r="M253" s="2">
        <v>480</v>
      </c>
    </row>
    <row r="254" spans="1:13" s="87" customFormat="1" ht="12.75">
      <c r="A254" s="21"/>
      <c r="B254" s="364">
        <f>SUM(B250:B253)</f>
        <v>8000</v>
      </c>
      <c r="C254" s="21" t="s">
        <v>60</v>
      </c>
      <c r="D254" s="21"/>
      <c r="E254" s="21"/>
      <c r="F254" s="27"/>
      <c r="G254" s="27"/>
      <c r="H254" s="88">
        <v>0</v>
      </c>
      <c r="I254" s="86">
        <f>+B254/M254</f>
        <v>16.666666666666668</v>
      </c>
      <c r="M254" s="2">
        <v>480</v>
      </c>
    </row>
    <row r="255" spans="2:13" ht="12.75">
      <c r="B255" s="367"/>
      <c r="H255" s="8">
        <f t="shared" si="13"/>
        <v>0</v>
      </c>
      <c r="I255" s="31">
        <f t="shared" si="11"/>
        <v>0</v>
      </c>
      <c r="M255" s="2">
        <v>480</v>
      </c>
    </row>
    <row r="256" spans="2:13" ht="12.75">
      <c r="B256" s="363"/>
      <c r="H256" s="8">
        <f t="shared" si="13"/>
        <v>0</v>
      </c>
      <c r="I256" s="31">
        <f t="shared" si="11"/>
        <v>0</v>
      </c>
      <c r="M256" s="2">
        <v>480</v>
      </c>
    </row>
    <row r="257" spans="2:13" ht="12.75">
      <c r="B257" s="363">
        <v>1000</v>
      </c>
      <c r="C257" s="1" t="s">
        <v>80</v>
      </c>
      <c r="D257" s="22" t="s">
        <v>17</v>
      </c>
      <c r="E257" s="1" t="s">
        <v>81</v>
      </c>
      <c r="F257" s="40" t="s">
        <v>149</v>
      </c>
      <c r="G257" s="36" t="s">
        <v>122</v>
      </c>
      <c r="H257" s="8">
        <f t="shared" si="13"/>
        <v>-1000</v>
      </c>
      <c r="I257" s="31">
        <v>2</v>
      </c>
      <c r="K257" t="s">
        <v>86</v>
      </c>
      <c r="L257">
        <v>7</v>
      </c>
      <c r="M257" s="2">
        <v>480</v>
      </c>
    </row>
    <row r="258" spans="2:13" ht="12.75">
      <c r="B258" s="363">
        <v>1000</v>
      </c>
      <c r="C258" s="1" t="s">
        <v>80</v>
      </c>
      <c r="D258" s="22" t="s">
        <v>17</v>
      </c>
      <c r="E258" s="1" t="s">
        <v>81</v>
      </c>
      <c r="F258" s="40" t="s">
        <v>149</v>
      </c>
      <c r="G258" s="36" t="s">
        <v>150</v>
      </c>
      <c r="H258" s="8">
        <f t="shared" si="13"/>
        <v>-2000</v>
      </c>
      <c r="I258" s="31">
        <v>2</v>
      </c>
      <c r="K258" t="s">
        <v>86</v>
      </c>
      <c r="L258">
        <v>7</v>
      </c>
      <c r="M258" s="2">
        <v>480</v>
      </c>
    </row>
    <row r="259" spans="1:13" s="87" customFormat="1" ht="12.75">
      <c r="A259" s="21"/>
      <c r="B259" s="364">
        <f>SUM(B257:B258)</f>
        <v>2000</v>
      </c>
      <c r="C259" s="21"/>
      <c r="D259" s="21"/>
      <c r="E259" s="21" t="s">
        <v>81</v>
      </c>
      <c r="F259" s="27"/>
      <c r="G259" s="27"/>
      <c r="H259" s="88">
        <v>0</v>
      </c>
      <c r="I259" s="86">
        <f t="shared" si="11"/>
        <v>4.166666666666667</v>
      </c>
      <c r="M259" s="2">
        <v>480</v>
      </c>
    </row>
    <row r="260" spans="2:13" ht="12.75">
      <c r="B260" s="363"/>
      <c r="H260" s="8">
        <f t="shared" si="13"/>
        <v>0</v>
      </c>
      <c r="I260" s="31">
        <f t="shared" si="11"/>
        <v>0</v>
      </c>
      <c r="M260" s="2">
        <v>480</v>
      </c>
    </row>
    <row r="261" spans="2:13" ht="12.75">
      <c r="B261" s="363"/>
      <c r="H261" s="8">
        <f t="shared" si="13"/>
        <v>0</v>
      </c>
      <c r="I261" s="31">
        <f t="shared" si="11"/>
        <v>0</v>
      </c>
      <c r="M261" s="2">
        <v>480</v>
      </c>
    </row>
    <row r="262" spans="2:13" ht="12.75">
      <c r="B262" s="363"/>
      <c r="H262" s="8">
        <f t="shared" si="13"/>
        <v>0</v>
      </c>
      <c r="I262" s="31">
        <f t="shared" si="11"/>
        <v>0</v>
      </c>
      <c r="M262" s="2">
        <v>480</v>
      </c>
    </row>
    <row r="263" spans="2:13" ht="12.75">
      <c r="B263" s="363"/>
      <c r="H263" s="8">
        <f t="shared" si="13"/>
        <v>0</v>
      </c>
      <c r="I263" s="31">
        <f t="shared" si="11"/>
        <v>0</v>
      </c>
      <c r="M263" s="2">
        <v>480</v>
      </c>
    </row>
    <row r="264" spans="1:13" s="87" customFormat="1" ht="12.75">
      <c r="A264" s="21"/>
      <c r="B264" s="364">
        <f>+B269+B273+B277</f>
        <v>10000</v>
      </c>
      <c r="C264" s="81" t="s">
        <v>153</v>
      </c>
      <c r="D264" s="82" t="s">
        <v>154</v>
      </c>
      <c r="E264" s="81" t="s">
        <v>34</v>
      </c>
      <c r="F264" s="83" t="s">
        <v>116</v>
      </c>
      <c r="G264" s="84" t="s">
        <v>155</v>
      </c>
      <c r="H264" s="88">
        <v>0</v>
      </c>
      <c r="I264" s="86">
        <f>+B264/M264</f>
        <v>20.833333333333332</v>
      </c>
      <c r="J264" s="86"/>
      <c r="K264" s="86"/>
      <c r="M264" s="2">
        <v>480</v>
      </c>
    </row>
    <row r="265" spans="2:13" ht="12.75">
      <c r="B265" s="363"/>
      <c r="H265" s="8">
        <v>0</v>
      </c>
      <c r="I265" s="31">
        <f t="shared" si="11"/>
        <v>0</v>
      </c>
      <c r="M265" s="2">
        <v>480</v>
      </c>
    </row>
    <row r="266" spans="2:13" ht="12.75">
      <c r="B266" s="363"/>
      <c r="H266" s="8">
        <f t="shared" si="13"/>
        <v>0</v>
      </c>
      <c r="I266" s="31">
        <f t="shared" si="11"/>
        <v>0</v>
      </c>
      <c r="M266" s="2">
        <v>480</v>
      </c>
    </row>
    <row r="267" spans="2:13" ht="12.75">
      <c r="B267" s="365">
        <v>1500</v>
      </c>
      <c r="C267" s="43" t="s">
        <v>56</v>
      </c>
      <c r="D267" s="22" t="s">
        <v>17</v>
      </c>
      <c r="E267" s="43" t="s">
        <v>57</v>
      </c>
      <c r="F267" s="36" t="s">
        <v>156</v>
      </c>
      <c r="G267" s="41" t="s">
        <v>157</v>
      </c>
      <c r="H267" s="8">
        <f t="shared" si="13"/>
        <v>-1500</v>
      </c>
      <c r="I267" s="31">
        <v>3</v>
      </c>
      <c r="K267" t="s">
        <v>158</v>
      </c>
      <c r="L267">
        <v>8</v>
      </c>
      <c r="M267" s="2">
        <v>480</v>
      </c>
    </row>
    <row r="268" spans="2:13" ht="12.75">
      <c r="B268" s="365">
        <v>1500</v>
      </c>
      <c r="C268" s="22" t="s">
        <v>56</v>
      </c>
      <c r="D268" s="22" t="s">
        <v>17</v>
      </c>
      <c r="E268" s="22" t="s">
        <v>57</v>
      </c>
      <c r="F268" s="36" t="s">
        <v>156</v>
      </c>
      <c r="G268" s="40" t="s">
        <v>93</v>
      </c>
      <c r="H268" s="8">
        <f t="shared" si="13"/>
        <v>-3000</v>
      </c>
      <c r="I268" s="31">
        <v>3</v>
      </c>
      <c r="K268" t="s">
        <v>158</v>
      </c>
      <c r="L268">
        <v>8</v>
      </c>
      <c r="M268" s="2">
        <v>480</v>
      </c>
    </row>
    <row r="269" spans="1:13" s="87" customFormat="1" ht="12.75">
      <c r="A269" s="21"/>
      <c r="B269" s="364">
        <f>SUM(B267:B268)</f>
        <v>3000</v>
      </c>
      <c r="C269" s="21"/>
      <c r="D269" s="21"/>
      <c r="E269" s="21" t="s">
        <v>57</v>
      </c>
      <c r="F269" s="27"/>
      <c r="G269" s="27"/>
      <c r="H269" s="88">
        <v>0</v>
      </c>
      <c r="I269" s="86">
        <f t="shared" si="11"/>
        <v>6.25</v>
      </c>
      <c r="M269" s="2">
        <v>480</v>
      </c>
    </row>
    <row r="270" spans="2:13" ht="12.75">
      <c r="B270" s="363"/>
      <c r="H270" s="8">
        <f t="shared" si="13"/>
        <v>0</v>
      </c>
      <c r="I270" s="31">
        <f t="shared" si="11"/>
        <v>0</v>
      </c>
      <c r="M270" s="2">
        <v>480</v>
      </c>
    </row>
    <row r="271" spans="2:13" ht="12.75">
      <c r="B271" s="365"/>
      <c r="H271" s="8">
        <f t="shared" si="13"/>
        <v>0</v>
      </c>
      <c r="I271" s="31">
        <f t="shared" si="11"/>
        <v>0</v>
      </c>
      <c r="M271" s="2">
        <v>480</v>
      </c>
    </row>
    <row r="272" spans="2:13" ht="12.75">
      <c r="B272" s="365">
        <v>2000</v>
      </c>
      <c r="C272" s="22" t="s">
        <v>60</v>
      </c>
      <c r="D272" s="22" t="s">
        <v>17</v>
      </c>
      <c r="E272" s="45" t="s">
        <v>49</v>
      </c>
      <c r="F272" s="36" t="s">
        <v>156</v>
      </c>
      <c r="G272" s="46" t="s">
        <v>157</v>
      </c>
      <c r="H272" s="8">
        <f t="shared" si="13"/>
        <v>-2000</v>
      </c>
      <c r="I272" s="31">
        <f t="shared" si="11"/>
        <v>4.166666666666667</v>
      </c>
      <c r="K272" t="s">
        <v>158</v>
      </c>
      <c r="L272">
        <v>8</v>
      </c>
      <c r="M272" s="2">
        <v>480</v>
      </c>
    </row>
    <row r="273" spans="1:13" s="87" customFormat="1" ht="12.75">
      <c r="A273" s="21"/>
      <c r="B273" s="364">
        <f>SUM(B272)</f>
        <v>2000</v>
      </c>
      <c r="C273" s="21" t="s">
        <v>60</v>
      </c>
      <c r="D273" s="21"/>
      <c r="E273" s="21"/>
      <c r="F273" s="27"/>
      <c r="G273" s="27"/>
      <c r="H273" s="88">
        <v>0</v>
      </c>
      <c r="I273" s="86">
        <f t="shared" si="11"/>
        <v>4.166666666666667</v>
      </c>
      <c r="M273" s="2">
        <v>480</v>
      </c>
    </row>
    <row r="274" spans="2:13" ht="12.75">
      <c r="B274" s="363"/>
      <c r="H274" s="8">
        <f t="shared" si="13"/>
        <v>0</v>
      </c>
      <c r="I274" s="31">
        <f t="shared" si="11"/>
        <v>0</v>
      </c>
      <c r="M274" s="2">
        <v>480</v>
      </c>
    </row>
    <row r="275" spans="2:13" ht="12.75">
      <c r="B275" s="363"/>
      <c r="H275" s="8">
        <f t="shared" si="13"/>
        <v>0</v>
      </c>
      <c r="I275" s="31">
        <f t="shared" si="11"/>
        <v>0</v>
      </c>
      <c r="M275" s="2">
        <v>480</v>
      </c>
    </row>
    <row r="276" spans="2:13" ht="12.75">
      <c r="B276" s="365">
        <v>5000</v>
      </c>
      <c r="C276" s="22" t="s">
        <v>159</v>
      </c>
      <c r="D276" s="22" t="s">
        <v>17</v>
      </c>
      <c r="E276" s="22" t="s">
        <v>160</v>
      </c>
      <c r="F276" s="36" t="s">
        <v>156</v>
      </c>
      <c r="G276" s="40" t="s">
        <v>93</v>
      </c>
      <c r="H276" s="8">
        <f>H275-B276</f>
        <v>-5000</v>
      </c>
      <c r="I276" s="31">
        <f>+B276/M276</f>
        <v>10.416666666666666</v>
      </c>
      <c r="J276" s="25"/>
      <c r="K276" t="s">
        <v>158</v>
      </c>
      <c r="L276">
        <v>8</v>
      </c>
      <c r="M276" s="2">
        <v>480</v>
      </c>
    </row>
    <row r="277" spans="1:13" s="87" customFormat="1" ht="12.75">
      <c r="A277" s="21"/>
      <c r="B277" s="364">
        <f>SUM(B276)</f>
        <v>5000</v>
      </c>
      <c r="C277" s="21"/>
      <c r="D277" s="21"/>
      <c r="E277" s="21" t="s">
        <v>160</v>
      </c>
      <c r="F277" s="27"/>
      <c r="G277" s="27"/>
      <c r="H277" s="88">
        <v>0</v>
      </c>
      <c r="I277" s="86">
        <f>+B277/M277</f>
        <v>10.416666666666666</v>
      </c>
      <c r="M277" s="2">
        <v>480</v>
      </c>
    </row>
    <row r="278" spans="1:13" s="25" customFormat="1" ht="12.75">
      <c r="A278" s="22"/>
      <c r="B278" s="365"/>
      <c r="C278" s="22"/>
      <c r="D278" s="22"/>
      <c r="E278" s="22"/>
      <c r="F278" s="40"/>
      <c r="G278" s="40"/>
      <c r="H278" s="8">
        <f>H277-B278</f>
        <v>0</v>
      </c>
      <c r="I278" s="31">
        <f>+B278/M278</f>
        <v>0</v>
      </c>
      <c r="M278" s="2">
        <v>480</v>
      </c>
    </row>
    <row r="279" spans="1:13" s="25" customFormat="1" ht="12.75">
      <c r="A279" s="22"/>
      <c r="B279" s="365"/>
      <c r="C279" s="22"/>
      <c r="D279" s="22"/>
      <c r="E279" s="22"/>
      <c r="F279" s="40"/>
      <c r="G279" s="40"/>
      <c r="H279" s="8">
        <f>H278-B279</f>
        <v>0</v>
      </c>
      <c r="I279" s="31">
        <f>+B279/M279</f>
        <v>0</v>
      </c>
      <c r="M279" s="2">
        <v>480</v>
      </c>
    </row>
    <row r="280" spans="2:13" ht="12.75">
      <c r="B280" s="363"/>
      <c r="H280" s="8">
        <f>H279-B280</f>
        <v>0</v>
      </c>
      <c r="I280" s="31">
        <f t="shared" si="11"/>
        <v>0</v>
      </c>
      <c r="M280" s="2">
        <v>480</v>
      </c>
    </row>
    <row r="281" spans="2:13" ht="12.75">
      <c r="B281" s="363"/>
      <c r="H281" s="8">
        <f>H280-B281</f>
        <v>0</v>
      </c>
      <c r="I281" s="31">
        <f t="shared" si="11"/>
        <v>0</v>
      </c>
      <c r="M281" s="2">
        <v>480</v>
      </c>
    </row>
    <row r="282" spans="1:13" s="87" customFormat="1" ht="12.75">
      <c r="A282" s="21"/>
      <c r="B282" s="364">
        <f>+B289+B294+B301+B307+B314+B319+B325</f>
        <v>65200</v>
      </c>
      <c r="C282" s="81" t="s">
        <v>161</v>
      </c>
      <c r="D282" s="82" t="s">
        <v>162</v>
      </c>
      <c r="E282" s="81" t="s">
        <v>102</v>
      </c>
      <c r="F282" s="83" t="s">
        <v>103</v>
      </c>
      <c r="G282" s="84" t="s">
        <v>65</v>
      </c>
      <c r="H282" s="88">
        <v>0</v>
      </c>
      <c r="I282" s="86">
        <f>+B282/M282</f>
        <v>135.83333333333334</v>
      </c>
      <c r="J282" s="86"/>
      <c r="K282" s="86"/>
      <c r="M282" s="2">
        <v>480</v>
      </c>
    </row>
    <row r="283" spans="2:13" ht="12.75">
      <c r="B283" s="365"/>
      <c r="H283" s="8">
        <f t="shared" si="13"/>
        <v>0</v>
      </c>
      <c r="I283" s="31">
        <f t="shared" si="11"/>
        <v>0</v>
      </c>
      <c r="M283" s="2">
        <v>480</v>
      </c>
    </row>
    <row r="284" spans="2:13" ht="12.75">
      <c r="B284" s="363">
        <v>2500</v>
      </c>
      <c r="C284" s="43" t="s">
        <v>37</v>
      </c>
      <c r="D284" s="1" t="s">
        <v>17</v>
      </c>
      <c r="E284" s="1" t="s">
        <v>38</v>
      </c>
      <c r="F284" s="67" t="s">
        <v>163</v>
      </c>
      <c r="G284" s="36" t="s">
        <v>151</v>
      </c>
      <c r="H284" s="8">
        <f t="shared" si="13"/>
        <v>-2500</v>
      </c>
      <c r="I284" s="31">
        <v>5</v>
      </c>
      <c r="K284" t="s">
        <v>37</v>
      </c>
      <c r="L284">
        <v>9</v>
      </c>
      <c r="M284" s="2">
        <v>480</v>
      </c>
    </row>
    <row r="285" spans="2:13" ht="12.75">
      <c r="B285" s="363">
        <v>2500</v>
      </c>
      <c r="C285" s="43" t="s">
        <v>37</v>
      </c>
      <c r="D285" s="1" t="s">
        <v>17</v>
      </c>
      <c r="E285" s="1" t="s">
        <v>86</v>
      </c>
      <c r="F285" s="67" t="s">
        <v>164</v>
      </c>
      <c r="G285" s="36" t="s">
        <v>165</v>
      </c>
      <c r="H285" s="8">
        <f t="shared" si="13"/>
        <v>-5000</v>
      </c>
      <c r="I285" s="31">
        <v>5</v>
      </c>
      <c r="K285" t="s">
        <v>37</v>
      </c>
      <c r="L285">
        <v>9</v>
      </c>
      <c r="M285" s="2">
        <v>480</v>
      </c>
    </row>
    <row r="286" spans="2:13" ht="12.75">
      <c r="B286" s="363">
        <v>2500</v>
      </c>
      <c r="C286" s="43" t="s">
        <v>37</v>
      </c>
      <c r="D286" s="1" t="s">
        <v>17</v>
      </c>
      <c r="E286" s="1" t="s">
        <v>86</v>
      </c>
      <c r="F286" s="67" t="s">
        <v>166</v>
      </c>
      <c r="G286" s="36" t="s">
        <v>167</v>
      </c>
      <c r="H286" s="8">
        <f t="shared" si="13"/>
        <v>-7500</v>
      </c>
      <c r="I286" s="31">
        <v>5</v>
      </c>
      <c r="K286" t="s">
        <v>37</v>
      </c>
      <c r="L286">
        <v>9</v>
      </c>
      <c r="M286" s="2">
        <v>480</v>
      </c>
    </row>
    <row r="287" spans="2:13" ht="12.75">
      <c r="B287" s="363">
        <v>2500</v>
      </c>
      <c r="C287" s="43" t="s">
        <v>37</v>
      </c>
      <c r="D287" s="1" t="s">
        <v>17</v>
      </c>
      <c r="E287" s="1" t="s">
        <v>86</v>
      </c>
      <c r="F287" s="67" t="s">
        <v>168</v>
      </c>
      <c r="G287" s="36" t="s">
        <v>169</v>
      </c>
      <c r="H287" s="8">
        <f t="shared" si="13"/>
        <v>-10000</v>
      </c>
      <c r="I287" s="31">
        <v>5</v>
      </c>
      <c r="K287" t="s">
        <v>37</v>
      </c>
      <c r="L287">
        <v>9</v>
      </c>
      <c r="M287" s="2">
        <v>480</v>
      </c>
    </row>
    <row r="288" spans="2:13" ht="12.75">
      <c r="B288" s="363">
        <v>2500</v>
      </c>
      <c r="C288" s="43" t="s">
        <v>37</v>
      </c>
      <c r="D288" s="1" t="s">
        <v>17</v>
      </c>
      <c r="E288" s="1" t="s">
        <v>86</v>
      </c>
      <c r="F288" s="67" t="s">
        <v>170</v>
      </c>
      <c r="G288" s="36" t="s">
        <v>171</v>
      </c>
      <c r="H288" s="8">
        <f t="shared" si="13"/>
        <v>-12500</v>
      </c>
      <c r="I288" s="31">
        <v>5</v>
      </c>
      <c r="K288" t="s">
        <v>37</v>
      </c>
      <c r="L288">
        <v>9</v>
      </c>
      <c r="M288" s="2">
        <v>480</v>
      </c>
    </row>
    <row r="289" spans="1:13" s="87" customFormat="1" ht="12.75">
      <c r="A289" s="21"/>
      <c r="B289" s="364">
        <f>SUM(B284:B288)</f>
        <v>12500</v>
      </c>
      <c r="C289" s="21" t="s">
        <v>37</v>
      </c>
      <c r="D289" s="21"/>
      <c r="E289" s="21"/>
      <c r="F289" s="27"/>
      <c r="G289" s="27"/>
      <c r="H289" s="88">
        <v>0</v>
      </c>
      <c r="I289" s="86">
        <f t="shared" si="11"/>
        <v>26.041666666666668</v>
      </c>
      <c r="M289" s="2">
        <v>480</v>
      </c>
    </row>
    <row r="290" spans="2:13" ht="12.75">
      <c r="B290" s="363"/>
      <c r="H290" s="8">
        <f t="shared" si="13"/>
        <v>0</v>
      </c>
      <c r="I290" s="31">
        <f t="shared" si="11"/>
        <v>0</v>
      </c>
      <c r="M290" s="2">
        <v>480</v>
      </c>
    </row>
    <row r="291" spans="2:13" ht="12.75">
      <c r="B291" s="363"/>
      <c r="H291" s="8">
        <f t="shared" si="13"/>
        <v>0</v>
      </c>
      <c r="I291" s="31">
        <f t="shared" si="11"/>
        <v>0</v>
      </c>
      <c r="M291" s="2">
        <v>480</v>
      </c>
    </row>
    <row r="292" spans="2:13" ht="12.75">
      <c r="B292" s="365">
        <v>2500</v>
      </c>
      <c r="C292" s="1" t="s">
        <v>172</v>
      </c>
      <c r="D292" s="94" t="s">
        <v>178</v>
      </c>
      <c r="E292" s="1" t="s">
        <v>78</v>
      </c>
      <c r="F292" s="40" t="s">
        <v>173</v>
      </c>
      <c r="G292" s="36" t="s">
        <v>174</v>
      </c>
      <c r="H292" s="8">
        <f t="shared" si="13"/>
        <v>-2500</v>
      </c>
      <c r="I292" s="31">
        <f>+B292/M292</f>
        <v>5.208333333333333</v>
      </c>
      <c r="K292" t="s">
        <v>86</v>
      </c>
      <c r="L292">
        <v>9</v>
      </c>
      <c r="M292" s="2">
        <v>480</v>
      </c>
    </row>
    <row r="293" spans="2:13" ht="12.75">
      <c r="B293" s="365">
        <v>2000</v>
      </c>
      <c r="C293" s="1" t="s">
        <v>175</v>
      </c>
      <c r="D293" s="94" t="s">
        <v>178</v>
      </c>
      <c r="E293" s="1" t="s">
        <v>78</v>
      </c>
      <c r="F293" s="40" t="s">
        <v>173</v>
      </c>
      <c r="G293" s="36" t="s">
        <v>174</v>
      </c>
      <c r="H293" s="8">
        <f t="shared" si="13"/>
        <v>-4500</v>
      </c>
      <c r="I293" s="31">
        <f>+B293/M293</f>
        <v>4.166666666666667</v>
      </c>
      <c r="J293" s="25"/>
      <c r="K293" t="s">
        <v>86</v>
      </c>
      <c r="L293">
        <v>9</v>
      </c>
      <c r="M293" s="2">
        <v>480</v>
      </c>
    </row>
    <row r="294" spans="1:13" s="87" customFormat="1" ht="12.75">
      <c r="A294" s="21"/>
      <c r="B294" s="364">
        <f>SUM(B292:B293)</f>
        <v>4500</v>
      </c>
      <c r="C294" s="21" t="s">
        <v>55</v>
      </c>
      <c r="D294" s="21"/>
      <c r="E294" s="21"/>
      <c r="F294" s="27"/>
      <c r="G294" s="27"/>
      <c r="H294" s="88">
        <v>0</v>
      </c>
      <c r="I294" s="86">
        <f>+B294/M294</f>
        <v>9.375</v>
      </c>
      <c r="M294" s="2">
        <v>480</v>
      </c>
    </row>
    <row r="295" spans="2:13" ht="12.75">
      <c r="B295" s="363"/>
      <c r="H295" s="8">
        <f t="shared" si="13"/>
        <v>0</v>
      </c>
      <c r="I295" s="31">
        <f>+B295/M295</f>
        <v>0</v>
      </c>
      <c r="M295" s="2">
        <v>480</v>
      </c>
    </row>
    <row r="296" spans="2:13" ht="12.75">
      <c r="B296" s="363"/>
      <c r="H296" s="8">
        <f t="shared" si="13"/>
        <v>0</v>
      </c>
      <c r="I296" s="31">
        <f>+B296/M296</f>
        <v>0</v>
      </c>
      <c r="M296" s="2">
        <v>480</v>
      </c>
    </row>
    <row r="297" spans="2:13" ht="12.75">
      <c r="B297" s="363">
        <v>1600</v>
      </c>
      <c r="C297" s="1" t="s">
        <v>56</v>
      </c>
      <c r="D297" s="94" t="s">
        <v>178</v>
      </c>
      <c r="E297" s="1" t="s">
        <v>57</v>
      </c>
      <c r="F297" s="40" t="s">
        <v>173</v>
      </c>
      <c r="G297" s="36" t="s">
        <v>176</v>
      </c>
      <c r="H297" s="8">
        <f t="shared" si="13"/>
        <v>-1600</v>
      </c>
      <c r="I297" s="31">
        <v>3.2</v>
      </c>
      <c r="K297" t="s">
        <v>86</v>
      </c>
      <c r="L297">
        <v>9</v>
      </c>
      <c r="M297" s="2">
        <v>480</v>
      </c>
    </row>
    <row r="298" spans="2:13" ht="12.75">
      <c r="B298" s="363">
        <v>1700</v>
      </c>
      <c r="C298" s="1" t="s">
        <v>56</v>
      </c>
      <c r="D298" s="94" t="s">
        <v>178</v>
      </c>
      <c r="E298" s="1" t="s">
        <v>57</v>
      </c>
      <c r="F298" s="40" t="s">
        <v>173</v>
      </c>
      <c r="G298" s="36" t="s">
        <v>165</v>
      </c>
      <c r="H298" s="8">
        <f t="shared" si="13"/>
        <v>-3300</v>
      </c>
      <c r="I298" s="31">
        <v>4.4</v>
      </c>
      <c r="K298" t="s">
        <v>86</v>
      </c>
      <c r="L298">
        <v>9</v>
      </c>
      <c r="M298" s="2">
        <v>480</v>
      </c>
    </row>
    <row r="299" spans="2:13" ht="12.75">
      <c r="B299" s="363">
        <v>1400</v>
      </c>
      <c r="C299" s="1" t="s">
        <v>56</v>
      </c>
      <c r="D299" s="94" t="s">
        <v>178</v>
      </c>
      <c r="E299" s="1" t="s">
        <v>57</v>
      </c>
      <c r="F299" s="40" t="s">
        <v>173</v>
      </c>
      <c r="G299" s="36" t="s">
        <v>167</v>
      </c>
      <c r="H299" s="8">
        <f t="shared" si="13"/>
        <v>-4700</v>
      </c>
      <c r="I299" s="31">
        <v>2.8</v>
      </c>
      <c r="K299" t="s">
        <v>86</v>
      </c>
      <c r="L299">
        <v>9</v>
      </c>
      <c r="M299" s="2">
        <v>480</v>
      </c>
    </row>
    <row r="300" spans="2:13" ht="12.75">
      <c r="B300" s="363">
        <v>1000</v>
      </c>
      <c r="C300" s="1" t="s">
        <v>56</v>
      </c>
      <c r="D300" s="94" t="s">
        <v>178</v>
      </c>
      <c r="E300" s="1" t="s">
        <v>57</v>
      </c>
      <c r="F300" s="40" t="s">
        <v>173</v>
      </c>
      <c r="G300" s="36" t="s">
        <v>174</v>
      </c>
      <c r="H300" s="8">
        <f t="shared" si="13"/>
        <v>-5700</v>
      </c>
      <c r="I300" s="31">
        <v>0.6</v>
      </c>
      <c r="K300" t="s">
        <v>86</v>
      </c>
      <c r="L300">
        <v>9</v>
      </c>
      <c r="M300" s="2">
        <v>480</v>
      </c>
    </row>
    <row r="301" spans="1:13" s="87" customFormat="1" ht="12.75">
      <c r="A301" s="21"/>
      <c r="B301" s="364">
        <f>SUM(B297:B300)</f>
        <v>5700</v>
      </c>
      <c r="C301" s="21"/>
      <c r="D301" s="21"/>
      <c r="E301" s="21" t="s">
        <v>57</v>
      </c>
      <c r="F301" s="27"/>
      <c r="G301" s="27"/>
      <c r="H301" s="88">
        <v>0</v>
      </c>
      <c r="I301" s="86">
        <f>+B301/M301</f>
        <v>11.875</v>
      </c>
      <c r="M301" s="2">
        <v>480</v>
      </c>
    </row>
    <row r="302" spans="2:13" ht="12.75">
      <c r="B302" s="363"/>
      <c r="H302" s="8">
        <f aca="true" t="shared" si="14" ref="H302:H372">H301-B302</f>
        <v>0</v>
      </c>
      <c r="I302" s="31">
        <f>+B302/M302</f>
        <v>0</v>
      </c>
      <c r="M302" s="2">
        <v>480</v>
      </c>
    </row>
    <row r="303" spans="2:13" ht="12.75">
      <c r="B303" s="363"/>
      <c r="H303" s="8">
        <f t="shared" si="14"/>
        <v>0</v>
      </c>
      <c r="I303" s="31">
        <f>+B303/M303</f>
        <v>0</v>
      </c>
      <c r="M303" s="2">
        <v>480</v>
      </c>
    </row>
    <row r="304" spans="2:13" ht="12.75">
      <c r="B304" s="365">
        <v>4000</v>
      </c>
      <c r="C304" s="1" t="s">
        <v>79</v>
      </c>
      <c r="D304" s="94" t="s">
        <v>178</v>
      </c>
      <c r="E304" s="1" t="s">
        <v>78</v>
      </c>
      <c r="F304" s="40" t="s">
        <v>177</v>
      </c>
      <c r="G304" s="36" t="s">
        <v>176</v>
      </c>
      <c r="H304" s="8">
        <f t="shared" si="14"/>
        <v>-4000</v>
      </c>
      <c r="I304" s="31">
        <v>8</v>
      </c>
      <c r="K304" t="s">
        <v>86</v>
      </c>
      <c r="L304">
        <v>9</v>
      </c>
      <c r="M304" s="2">
        <v>480</v>
      </c>
    </row>
    <row r="305" spans="2:13" ht="12.75">
      <c r="B305" s="365">
        <v>4000</v>
      </c>
      <c r="C305" s="1" t="s">
        <v>79</v>
      </c>
      <c r="D305" s="94" t="s">
        <v>178</v>
      </c>
      <c r="E305" s="1" t="s">
        <v>78</v>
      </c>
      <c r="F305" s="40" t="s">
        <v>177</v>
      </c>
      <c r="G305" s="36" t="s">
        <v>165</v>
      </c>
      <c r="H305" s="8">
        <f t="shared" si="14"/>
        <v>-8000</v>
      </c>
      <c r="I305" s="31">
        <v>8</v>
      </c>
      <c r="K305" t="s">
        <v>86</v>
      </c>
      <c r="L305">
        <v>9</v>
      </c>
      <c r="M305" s="2">
        <v>480</v>
      </c>
    </row>
    <row r="306" spans="2:13" ht="12.75">
      <c r="B306" s="365">
        <v>4000</v>
      </c>
      <c r="C306" s="1" t="s">
        <v>79</v>
      </c>
      <c r="D306" s="94" t="s">
        <v>178</v>
      </c>
      <c r="E306" s="1" t="s">
        <v>78</v>
      </c>
      <c r="F306" s="40" t="s">
        <v>177</v>
      </c>
      <c r="G306" s="36" t="s">
        <v>167</v>
      </c>
      <c r="H306" s="8">
        <f t="shared" si="14"/>
        <v>-12000</v>
      </c>
      <c r="I306" s="31">
        <v>8</v>
      </c>
      <c r="K306" t="s">
        <v>86</v>
      </c>
      <c r="L306">
        <v>9</v>
      </c>
      <c r="M306" s="2">
        <v>480</v>
      </c>
    </row>
    <row r="307" spans="1:13" s="87" customFormat="1" ht="12.75">
      <c r="A307" s="21"/>
      <c r="B307" s="364">
        <f>SUM(B304:B306)</f>
        <v>12000</v>
      </c>
      <c r="C307" s="21" t="s">
        <v>79</v>
      </c>
      <c r="D307" s="21"/>
      <c r="E307" s="21"/>
      <c r="F307" s="27"/>
      <c r="G307" s="27"/>
      <c r="H307" s="88">
        <v>0</v>
      </c>
      <c r="I307" s="86">
        <f>+B307/M307</f>
        <v>25</v>
      </c>
      <c r="M307" s="2">
        <v>480</v>
      </c>
    </row>
    <row r="308" spans="2:13" ht="12.75">
      <c r="B308" s="365"/>
      <c r="D308" s="22"/>
      <c r="F308" s="40"/>
      <c r="H308" s="8">
        <v>0</v>
      </c>
      <c r="I308" s="31">
        <f>+B308/M308</f>
        <v>0</v>
      </c>
      <c r="M308" s="2">
        <v>480</v>
      </c>
    </row>
    <row r="309" spans="2:13" ht="12.75">
      <c r="B309" s="365"/>
      <c r="D309" s="22"/>
      <c r="F309" s="40"/>
      <c r="H309" s="8">
        <v>0</v>
      </c>
      <c r="I309" s="31">
        <f>+B309/M309</f>
        <v>0</v>
      </c>
      <c r="M309" s="2">
        <v>480</v>
      </c>
    </row>
    <row r="310" spans="2:13" ht="12.75">
      <c r="B310" s="363">
        <v>2000</v>
      </c>
      <c r="C310" s="1" t="s">
        <v>60</v>
      </c>
      <c r="D310" s="94" t="s">
        <v>178</v>
      </c>
      <c r="E310" s="1" t="s">
        <v>78</v>
      </c>
      <c r="F310" s="40" t="s">
        <v>173</v>
      </c>
      <c r="G310" s="36" t="s">
        <v>176</v>
      </c>
      <c r="H310" s="8">
        <f>H306-B310</f>
        <v>-14000</v>
      </c>
      <c r="I310" s="31">
        <v>4</v>
      </c>
      <c r="K310" t="s">
        <v>86</v>
      </c>
      <c r="L310">
        <v>9</v>
      </c>
      <c r="M310" s="2">
        <v>480</v>
      </c>
    </row>
    <row r="311" spans="2:13" ht="12.75">
      <c r="B311" s="363">
        <v>2000</v>
      </c>
      <c r="C311" s="1" t="s">
        <v>60</v>
      </c>
      <c r="D311" s="94" t="s">
        <v>178</v>
      </c>
      <c r="E311" s="1" t="s">
        <v>78</v>
      </c>
      <c r="F311" s="40" t="s">
        <v>173</v>
      </c>
      <c r="G311" s="36" t="s">
        <v>165</v>
      </c>
      <c r="H311" s="8">
        <f t="shared" si="14"/>
        <v>-16000</v>
      </c>
      <c r="I311" s="31">
        <v>4</v>
      </c>
      <c r="K311" t="s">
        <v>86</v>
      </c>
      <c r="L311">
        <v>9</v>
      </c>
      <c r="M311" s="2">
        <v>480</v>
      </c>
    </row>
    <row r="312" spans="2:13" ht="12.75">
      <c r="B312" s="363">
        <v>2000</v>
      </c>
      <c r="C312" s="1" t="s">
        <v>60</v>
      </c>
      <c r="D312" s="94" t="s">
        <v>178</v>
      </c>
      <c r="E312" s="1" t="s">
        <v>78</v>
      </c>
      <c r="F312" s="40" t="s">
        <v>173</v>
      </c>
      <c r="G312" s="36" t="s">
        <v>167</v>
      </c>
      <c r="H312" s="8">
        <f t="shared" si="14"/>
        <v>-18000</v>
      </c>
      <c r="I312" s="31">
        <v>4</v>
      </c>
      <c r="K312" t="s">
        <v>86</v>
      </c>
      <c r="L312">
        <v>9</v>
      </c>
      <c r="M312" s="2">
        <v>480</v>
      </c>
    </row>
    <row r="313" spans="2:13" ht="12.75">
      <c r="B313" s="363">
        <v>2000</v>
      </c>
      <c r="C313" s="1" t="s">
        <v>60</v>
      </c>
      <c r="D313" s="94" t="s">
        <v>178</v>
      </c>
      <c r="E313" s="1" t="s">
        <v>78</v>
      </c>
      <c r="F313" s="40" t="s">
        <v>173</v>
      </c>
      <c r="G313" s="36" t="s">
        <v>174</v>
      </c>
      <c r="H313" s="8">
        <f t="shared" si="14"/>
        <v>-20000</v>
      </c>
      <c r="I313" s="31">
        <v>4</v>
      </c>
      <c r="K313" t="s">
        <v>86</v>
      </c>
      <c r="L313">
        <v>9</v>
      </c>
      <c r="M313" s="2">
        <v>480</v>
      </c>
    </row>
    <row r="314" spans="1:13" s="87" customFormat="1" ht="12.75">
      <c r="A314" s="21"/>
      <c r="B314" s="364">
        <f>SUM(B310:B313)</f>
        <v>8000</v>
      </c>
      <c r="C314" s="21" t="s">
        <v>60</v>
      </c>
      <c r="D314" s="21"/>
      <c r="E314" s="21"/>
      <c r="F314" s="27"/>
      <c r="G314" s="27"/>
      <c r="H314" s="88">
        <v>0</v>
      </c>
      <c r="I314" s="86">
        <f>+B314/M314</f>
        <v>16.666666666666668</v>
      </c>
      <c r="M314" s="2">
        <v>480</v>
      </c>
    </row>
    <row r="315" spans="2:13" ht="12.75">
      <c r="B315" s="363"/>
      <c r="H315" s="8">
        <f t="shared" si="14"/>
        <v>0</v>
      </c>
      <c r="I315" s="31">
        <f>+B315/M315</f>
        <v>0</v>
      </c>
      <c r="M315" s="2">
        <v>480</v>
      </c>
    </row>
    <row r="316" spans="2:13" ht="12.75">
      <c r="B316" s="363"/>
      <c r="H316" s="8">
        <f t="shared" si="14"/>
        <v>0</v>
      </c>
      <c r="I316" s="31">
        <f>+B316/M316</f>
        <v>0</v>
      </c>
      <c r="M316" s="2">
        <v>480</v>
      </c>
    </row>
    <row r="317" spans="2:13" ht="12.75">
      <c r="B317" s="363">
        <v>1500</v>
      </c>
      <c r="C317" s="1" t="s">
        <v>80</v>
      </c>
      <c r="D317" s="94" t="s">
        <v>178</v>
      </c>
      <c r="E317" s="1" t="s">
        <v>81</v>
      </c>
      <c r="F317" s="40" t="s">
        <v>173</v>
      </c>
      <c r="G317" s="36" t="s">
        <v>176</v>
      </c>
      <c r="H317" s="8">
        <f t="shared" si="14"/>
        <v>-1500</v>
      </c>
      <c r="I317" s="31">
        <v>3</v>
      </c>
      <c r="K317" t="s">
        <v>86</v>
      </c>
      <c r="L317">
        <v>9</v>
      </c>
      <c r="M317" s="2">
        <v>480</v>
      </c>
    </row>
    <row r="318" spans="2:13" ht="12.75">
      <c r="B318" s="363">
        <v>1000</v>
      </c>
      <c r="C318" s="1" t="s">
        <v>80</v>
      </c>
      <c r="D318" s="94" t="s">
        <v>178</v>
      </c>
      <c r="E318" s="1" t="s">
        <v>81</v>
      </c>
      <c r="F318" s="40" t="s">
        <v>173</v>
      </c>
      <c r="G318" s="36" t="s">
        <v>165</v>
      </c>
      <c r="H318" s="8">
        <f t="shared" si="14"/>
        <v>-2500</v>
      </c>
      <c r="I318" s="31">
        <v>2</v>
      </c>
      <c r="K318" t="s">
        <v>86</v>
      </c>
      <c r="L318">
        <v>9</v>
      </c>
      <c r="M318" s="2">
        <v>480</v>
      </c>
    </row>
    <row r="319" spans="1:13" s="87" customFormat="1" ht="12.75">
      <c r="A319" s="21"/>
      <c r="B319" s="364">
        <f>SUM(B317:B318)</f>
        <v>2500</v>
      </c>
      <c r="C319" s="21"/>
      <c r="D319" s="21"/>
      <c r="E319" s="21" t="s">
        <v>81</v>
      </c>
      <c r="F319" s="27"/>
      <c r="G319" s="27"/>
      <c r="H319" s="88">
        <v>0</v>
      </c>
      <c r="I319" s="86">
        <f aca="true" t="shared" si="15" ref="I319:I331">+B319/M319</f>
        <v>5.208333333333333</v>
      </c>
      <c r="M319" s="2">
        <v>480</v>
      </c>
    </row>
    <row r="320" spans="2:13" ht="12.75">
      <c r="B320" s="363"/>
      <c r="H320" s="8">
        <f t="shared" si="14"/>
        <v>0</v>
      </c>
      <c r="I320" s="31">
        <f t="shared" si="15"/>
        <v>0</v>
      </c>
      <c r="M320" s="2">
        <v>480</v>
      </c>
    </row>
    <row r="321" spans="2:13" ht="12.75">
      <c r="B321" s="363"/>
      <c r="H321" s="8">
        <f t="shared" si="14"/>
        <v>0</v>
      </c>
      <c r="I321" s="31">
        <f t="shared" si="15"/>
        <v>0</v>
      </c>
      <c r="M321" s="2">
        <v>480</v>
      </c>
    </row>
    <row r="322" spans="2:13" ht="12.75">
      <c r="B322" s="365">
        <v>5000</v>
      </c>
      <c r="C322" s="43" t="s">
        <v>180</v>
      </c>
      <c r="D322" s="94" t="s">
        <v>178</v>
      </c>
      <c r="E322" s="43" t="s">
        <v>182</v>
      </c>
      <c r="F322" s="41" t="s">
        <v>183</v>
      </c>
      <c r="G322" s="41" t="s">
        <v>167</v>
      </c>
      <c r="H322" s="8">
        <f t="shared" si="14"/>
        <v>-5000</v>
      </c>
      <c r="I322" s="31">
        <f t="shared" si="15"/>
        <v>10.416666666666666</v>
      </c>
      <c r="J322" s="25"/>
      <c r="K322" s="25" t="s">
        <v>179</v>
      </c>
      <c r="L322" s="25"/>
      <c r="M322" s="2">
        <v>480</v>
      </c>
    </row>
    <row r="323" spans="2:13" ht="12.75">
      <c r="B323" s="365">
        <v>5000</v>
      </c>
      <c r="C323" s="43" t="s">
        <v>159</v>
      </c>
      <c r="D323" s="94" t="s">
        <v>178</v>
      </c>
      <c r="E323" s="43" t="s">
        <v>182</v>
      </c>
      <c r="F323" s="41" t="s">
        <v>184</v>
      </c>
      <c r="G323" s="41" t="s">
        <v>167</v>
      </c>
      <c r="H323" s="8">
        <f t="shared" si="14"/>
        <v>-10000</v>
      </c>
      <c r="I323" s="31">
        <f t="shared" si="15"/>
        <v>10.416666666666666</v>
      </c>
      <c r="J323" s="25"/>
      <c r="K323" s="25" t="s">
        <v>179</v>
      </c>
      <c r="L323" s="25"/>
      <c r="M323" s="2">
        <v>480</v>
      </c>
    </row>
    <row r="324" spans="2:13" ht="12.75">
      <c r="B324" s="365">
        <v>10000</v>
      </c>
      <c r="C324" s="43" t="s">
        <v>185</v>
      </c>
      <c r="D324" s="94" t="s">
        <v>178</v>
      </c>
      <c r="E324" s="43" t="s">
        <v>182</v>
      </c>
      <c r="F324" s="41" t="s">
        <v>186</v>
      </c>
      <c r="G324" s="41" t="s">
        <v>167</v>
      </c>
      <c r="H324" s="8">
        <f t="shared" si="14"/>
        <v>-20000</v>
      </c>
      <c r="I324" s="31">
        <f t="shared" si="15"/>
        <v>20.833333333333332</v>
      </c>
      <c r="J324" s="25"/>
      <c r="K324" s="25" t="s">
        <v>179</v>
      </c>
      <c r="L324" s="25"/>
      <c r="M324" s="2">
        <v>480</v>
      </c>
    </row>
    <row r="325" spans="1:13" s="118" customFormat="1" ht="12.75">
      <c r="A325" s="113"/>
      <c r="B325" s="369">
        <f>SUM(B322:B324)</f>
        <v>20000</v>
      </c>
      <c r="C325" s="113"/>
      <c r="D325" s="113"/>
      <c r="E325" s="115" t="s">
        <v>182</v>
      </c>
      <c r="F325" s="116"/>
      <c r="G325" s="116"/>
      <c r="H325" s="114">
        <v>0</v>
      </c>
      <c r="I325" s="117">
        <f t="shared" si="15"/>
        <v>41.666666666666664</v>
      </c>
      <c r="M325" s="2">
        <v>480</v>
      </c>
    </row>
    <row r="326" spans="1:13" s="96" customFormat="1" ht="12.75">
      <c r="A326" s="93"/>
      <c r="B326" s="370"/>
      <c r="C326" s="93"/>
      <c r="D326" s="93"/>
      <c r="E326" s="94"/>
      <c r="F326" s="97"/>
      <c r="G326" s="97"/>
      <c r="H326" s="8">
        <f>H325-B326</f>
        <v>0</v>
      </c>
      <c r="I326" s="31">
        <f t="shared" si="15"/>
        <v>0</v>
      </c>
      <c r="M326" s="2">
        <v>480</v>
      </c>
    </row>
    <row r="327" spans="1:13" s="96" customFormat="1" ht="12.75">
      <c r="A327" s="93"/>
      <c r="B327" s="370"/>
      <c r="C327" s="93"/>
      <c r="D327" s="93"/>
      <c r="E327" s="94"/>
      <c r="F327" s="97"/>
      <c r="G327" s="97"/>
      <c r="H327" s="8">
        <f>H326-B327</f>
        <v>0</v>
      </c>
      <c r="I327" s="31">
        <f t="shared" si="15"/>
        <v>0</v>
      </c>
      <c r="M327" s="2">
        <v>480</v>
      </c>
    </row>
    <row r="328" spans="2:13" ht="12.75">
      <c r="B328" s="363"/>
      <c r="D328" s="22"/>
      <c r="H328" s="8">
        <f>H327-B328</f>
        <v>0</v>
      </c>
      <c r="I328" s="31">
        <f t="shared" si="15"/>
        <v>0</v>
      </c>
      <c r="M328" s="2">
        <v>480</v>
      </c>
    </row>
    <row r="329" spans="2:13" ht="12.75">
      <c r="B329" s="363"/>
      <c r="H329" s="8">
        <f>H328-B329</f>
        <v>0</v>
      </c>
      <c r="I329" s="31">
        <f t="shared" si="15"/>
        <v>0</v>
      </c>
      <c r="M329" s="2">
        <v>480</v>
      </c>
    </row>
    <row r="330" spans="1:13" s="87" customFormat="1" ht="12.75">
      <c r="A330" s="21"/>
      <c r="B330" s="364">
        <f>+B334+B338+B342</f>
        <v>31000</v>
      </c>
      <c r="C330" s="81" t="s">
        <v>187</v>
      </c>
      <c r="D330" s="82" t="s">
        <v>188</v>
      </c>
      <c r="E330" s="81" t="s">
        <v>189</v>
      </c>
      <c r="F330" s="83" t="s">
        <v>190</v>
      </c>
      <c r="G330" s="84" t="s">
        <v>65</v>
      </c>
      <c r="H330" s="88">
        <v>0</v>
      </c>
      <c r="I330" s="86">
        <f t="shared" si="15"/>
        <v>64.58333333333333</v>
      </c>
      <c r="J330" s="86"/>
      <c r="K330" s="86"/>
      <c r="M330" s="2">
        <v>480</v>
      </c>
    </row>
    <row r="331" spans="2:13" ht="12.75">
      <c r="B331" s="365"/>
      <c r="H331" s="8">
        <f t="shared" si="14"/>
        <v>0</v>
      </c>
      <c r="I331" s="31">
        <f t="shared" si="15"/>
        <v>0</v>
      </c>
      <c r="M331" s="2">
        <v>480</v>
      </c>
    </row>
    <row r="332" spans="2:13" ht="12.75">
      <c r="B332" s="363">
        <v>4000</v>
      </c>
      <c r="C332" s="43" t="s">
        <v>37</v>
      </c>
      <c r="D332" s="1" t="s">
        <v>810</v>
      </c>
      <c r="E332" s="1" t="s">
        <v>66</v>
      </c>
      <c r="F332" s="67" t="s">
        <v>191</v>
      </c>
      <c r="G332" s="36" t="s">
        <v>165</v>
      </c>
      <c r="H332" s="8">
        <f t="shared" si="14"/>
        <v>-4000</v>
      </c>
      <c r="I332" s="31">
        <v>8</v>
      </c>
      <c r="K332" t="s">
        <v>37</v>
      </c>
      <c r="L332">
        <v>10</v>
      </c>
      <c r="M332" s="2">
        <v>480</v>
      </c>
    </row>
    <row r="333" spans="2:13" ht="12.75">
      <c r="B333" s="363">
        <v>2000</v>
      </c>
      <c r="C333" s="43" t="s">
        <v>37</v>
      </c>
      <c r="D333" s="1" t="s">
        <v>810</v>
      </c>
      <c r="E333" s="1" t="s">
        <v>66</v>
      </c>
      <c r="F333" s="67" t="s">
        <v>192</v>
      </c>
      <c r="G333" s="36" t="s">
        <v>174</v>
      </c>
      <c r="H333" s="8">
        <f t="shared" si="14"/>
        <v>-6000</v>
      </c>
      <c r="I333" s="31">
        <v>4</v>
      </c>
      <c r="K333" t="s">
        <v>37</v>
      </c>
      <c r="L333">
        <v>10</v>
      </c>
      <c r="M333" s="2">
        <v>480</v>
      </c>
    </row>
    <row r="334" spans="1:13" s="87" customFormat="1" ht="12.75">
      <c r="A334" s="21"/>
      <c r="B334" s="364">
        <f>SUM(B332:B333)</f>
        <v>6000</v>
      </c>
      <c r="C334" s="21" t="s">
        <v>37</v>
      </c>
      <c r="D334" s="21"/>
      <c r="E334" s="21"/>
      <c r="F334" s="27"/>
      <c r="G334" s="27"/>
      <c r="H334" s="88">
        <v>0</v>
      </c>
      <c r="I334" s="86">
        <f aca="true" t="shared" si="16" ref="I334:I348">+B334/M334</f>
        <v>12.5</v>
      </c>
      <c r="M334" s="2">
        <v>480</v>
      </c>
    </row>
    <row r="335" spans="2:13" ht="12.75">
      <c r="B335" s="365"/>
      <c r="H335" s="8">
        <v>0</v>
      </c>
      <c r="I335" s="31">
        <f t="shared" si="16"/>
        <v>0</v>
      </c>
      <c r="M335" s="2">
        <v>480</v>
      </c>
    </row>
    <row r="336" spans="2:13" ht="12.75">
      <c r="B336" s="363"/>
      <c r="H336" s="8">
        <f t="shared" si="14"/>
        <v>0</v>
      </c>
      <c r="I336" s="31">
        <f t="shared" si="16"/>
        <v>0</v>
      </c>
      <c r="M336" s="2">
        <v>480</v>
      </c>
    </row>
    <row r="337" spans="2:13" ht="12.75">
      <c r="B337" s="365">
        <v>20000</v>
      </c>
      <c r="C337" s="43" t="s">
        <v>193</v>
      </c>
      <c r="D337" s="1" t="s">
        <v>810</v>
      </c>
      <c r="E337" s="43" t="s">
        <v>49</v>
      </c>
      <c r="F337" s="36" t="s">
        <v>194</v>
      </c>
      <c r="G337" s="41" t="s">
        <v>165</v>
      </c>
      <c r="H337" s="8">
        <f t="shared" si="14"/>
        <v>-20000</v>
      </c>
      <c r="I337" s="31">
        <f t="shared" si="16"/>
        <v>41.666666666666664</v>
      </c>
      <c r="K337" t="s">
        <v>195</v>
      </c>
      <c r="L337">
        <v>10</v>
      </c>
      <c r="M337" s="2">
        <v>480</v>
      </c>
    </row>
    <row r="338" spans="1:13" s="87" customFormat="1" ht="12.75">
      <c r="A338" s="21"/>
      <c r="B338" s="364">
        <f>SUM(B337)</f>
        <v>20000</v>
      </c>
      <c r="C338" s="21" t="s">
        <v>55</v>
      </c>
      <c r="D338" s="21"/>
      <c r="E338" s="21"/>
      <c r="F338" s="27"/>
      <c r="G338" s="27"/>
      <c r="H338" s="88">
        <v>0</v>
      </c>
      <c r="I338" s="86">
        <f t="shared" si="16"/>
        <v>41.666666666666664</v>
      </c>
      <c r="M338" s="2">
        <v>480</v>
      </c>
    </row>
    <row r="339" spans="2:13" ht="12.75">
      <c r="B339" s="365"/>
      <c r="H339" s="8">
        <v>0</v>
      </c>
      <c r="I339" s="31">
        <f t="shared" si="16"/>
        <v>0</v>
      </c>
      <c r="M339" s="2">
        <v>480</v>
      </c>
    </row>
    <row r="340" spans="2:13" ht="12.75">
      <c r="B340" s="365"/>
      <c r="H340" s="8">
        <f t="shared" si="14"/>
        <v>0</v>
      </c>
      <c r="I340" s="31">
        <f t="shared" si="16"/>
        <v>0</v>
      </c>
      <c r="M340" s="2">
        <v>480</v>
      </c>
    </row>
    <row r="341" spans="2:13" ht="12.75">
      <c r="B341" s="365">
        <v>5000</v>
      </c>
      <c r="C341" s="22" t="s">
        <v>159</v>
      </c>
      <c r="D341" s="1" t="s">
        <v>810</v>
      </c>
      <c r="E341" s="22" t="s">
        <v>160</v>
      </c>
      <c r="F341" s="36" t="s">
        <v>196</v>
      </c>
      <c r="G341" s="40" t="s">
        <v>165</v>
      </c>
      <c r="H341" s="8">
        <f>H340-B341</f>
        <v>-5000</v>
      </c>
      <c r="I341" s="31">
        <f t="shared" si="16"/>
        <v>10.416666666666666</v>
      </c>
      <c r="J341" s="25"/>
      <c r="K341" t="s">
        <v>195</v>
      </c>
      <c r="L341">
        <v>10</v>
      </c>
      <c r="M341" s="2">
        <v>480</v>
      </c>
    </row>
    <row r="342" spans="1:13" s="87" customFormat="1" ht="12.75">
      <c r="A342" s="21"/>
      <c r="B342" s="364">
        <f>SUM(B341)</f>
        <v>5000</v>
      </c>
      <c r="C342" s="21"/>
      <c r="D342" s="21"/>
      <c r="E342" s="21" t="s">
        <v>160</v>
      </c>
      <c r="F342" s="27"/>
      <c r="G342" s="27"/>
      <c r="H342" s="88">
        <v>0</v>
      </c>
      <c r="I342" s="86">
        <f t="shared" si="16"/>
        <v>10.416666666666666</v>
      </c>
      <c r="M342" s="2">
        <v>480</v>
      </c>
    </row>
    <row r="343" spans="1:13" s="25" customFormat="1" ht="12.75">
      <c r="A343" s="22"/>
      <c r="B343" s="365"/>
      <c r="C343" s="22"/>
      <c r="D343" s="22"/>
      <c r="E343" s="22"/>
      <c r="F343" s="40"/>
      <c r="G343" s="40"/>
      <c r="H343" s="8">
        <f>H342-B343</f>
        <v>0</v>
      </c>
      <c r="I343" s="31">
        <f t="shared" si="16"/>
        <v>0</v>
      </c>
      <c r="M343" s="2">
        <v>480</v>
      </c>
    </row>
    <row r="344" spans="1:13" s="25" customFormat="1" ht="12.75">
      <c r="A344" s="22"/>
      <c r="B344" s="365"/>
      <c r="C344" s="22"/>
      <c r="D344" s="22"/>
      <c r="E344" s="22"/>
      <c r="F344" s="40"/>
      <c r="G344" s="40"/>
      <c r="H344" s="8">
        <f>H343-B344</f>
        <v>0</v>
      </c>
      <c r="I344" s="31">
        <f t="shared" si="16"/>
        <v>0</v>
      </c>
      <c r="M344" s="2">
        <v>480</v>
      </c>
    </row>
    <row r="345" spans="2:13" ht="12.75">
      <c r="B345" s="365"/>
      <c r="H345" s="8">
        <f>H344-B345</f>
        <v>0</v>
      </c>
      <c r="I345" s="31">
        <f t="shared" si="16"/>
        <v>0</v>
      </c>
      <c r="M345" s="2">
        <v>480</v>
      </c>
    </row>
    <row r="346" spans="2:13" ht="12.75">
      <c r="B346" s="363"/>
      <c r="H346" s="8">
        <f>H345-B346</f>
        <v>0</v>
      </c>
      <c r="I346" s="31">
        <f t="shared" si="16"/>
        <v>0</v>
      </c>
      <c r="M346" s="2">
        <v>480</v>
      </c>
    </row>
    <row r="347" spans="1:13" s="87" customFormat="1" ht="12.75">
      <c r="A347" s="21"/>
      <c r="B347" s="364">
        <f>+B351+B356+B360+B364</f>
        <v>13300</v>
      </c>
      <c r="C347" s="81" t="s">
        <v>197</v>
      </c>
      <c r="D347" s="82" t="s">
        <v>198</v>
      </c>
      <c r="E347" s="81" t="s">
        <v>102</v>
      </c>
      <c r="F347" s="83" t="s">
        <v>103</v>
      </c>
      <c r="G347" s="84" t="s">
        <v>65</v>
      </c>
      <c r="H347" s="88">
        <v>0</v>
      </c>
      <c r="I347" s="86">
        <f t="shared" si="16"/>
        <v>27.708333333333332</v>
      </c>
      <c r="J347" s="86"/>
      <c r="K347" s="86"/>
      <c r="M347" s="2">
        <v>480</v>
      </c>
    </row>
    <row r="348" spans="2:13" ht="12.75">
      <c r="B348" s="363"/>
      <c r="H348" s="8">
        <f t="shared" si="14"/>
        <v>0</v>
      </c>
      <c r="I348" s="31">
        <f t="shared" si="16"/>
        <v>0</v>
      </c>
      <c r="M348" s="2">
        <v>480</v>
      </c>
    </row>
    <row r="349" spans="2:13" ht="12.75">
      <c r="B349" s="363">
        <v>2500</v>
      </c>
      <c r="C349" s="43" t="s">
        <v>37</v>
      </c>
      <c r="D349" s="1" t="s">
        <v>17</v>
      </c>
      <c r="E349" s="1" t="s">
        <v>38</v>
      </c>
      <c r="F349" s="67" t="s">
        <v>199</v>
      </c>
      <c r="G349" s="36" t="s">
        <v>165</v>
      </c>
      <c r="H349" s="8">
        <f t="shared" si="14"/>
        <v>-2500</v>
      </c>
      <c r="I349" s="31">
        <v>5</v>
      </c>
      <c r="K349" t="s">
        <v>37</v>
      </c>
      <c r="L349">
        <v>11</v>
      </c>
      <c r="M349" s="2">
        <v>480</v>
      </c>
    </row>
    <row r="350" spans="2:13" ht="12.75">
      <c r="B350" s="363">
        <v>2500</v>
      </c>
      <c r="C350" s="43" t="s">
        <v>37</v>
      </c>
      <c r="D350" s="1" t="s">
        <v>17</v>
      </c>
      <c r="E350" s="1" t="s">
        <v>38</v>
      </c>
      <c r="F350" s="67" t="s">
        <v>200</v>
      </c>
      <c r="G350" s="36" t="s">
        <v>167</v>
      </c>
      <c r="H350" s="8">
        <f t="shared" si="14"/>
        <v>-5000</v>
      </c>
      <c r="I350" s="31">
        <v>5</v>
      </c>
      <c r="K350" t="s">
        <v>37</v>
      </c>
      <c r="L350">
        <v>11</v>
      </c>
      <c r="M350" s="2">
        <v>480</v>
      </c>
    </row>
    <row r="351" spans="1:13" s="87" customFormat="1" ht="12.75">
      <c r="A351" s="21"/>
      <c r="B351" s="364">
        <f>SUM(B349:B350)</f>
        <v>5000</v>
      </c>
      <c r="C351" s="21" t="s">
        <v>37</v>
      </c>
      <c r="D351" s="21"/>
      <c r="E351" s="21"/>
      <c r="F351" s="27"/>
      <c r="G351" s="27"/>
      <c r="H351" s="88">
        <v>0</v>
      </c>
      <c r="I351" s="86">
        <f>+B351/M351</f>
        <v>10.416666666666666</v>
      </c>
      <c r="M351" s="2">
        <v>480</v>
      </c>
    </row>
    <row r="352" spans="2:13" ht="12.75">
      <c r="B352" s="363"/>
      <c r="H352" s="8">
        <f t="shared" si="14"/>
        <v>0</v>
      </c>
      <c r="I352" s="31">
        <f>+B352/M352</f>
        <v>0</v>
      </c>
      <c r="M352" s="2">
        <v>480</v>
      </c>
    </row>
    <row r="353" spans="2:13" ht="12.75">
      <c r="B353" s="363"/>
      <c r="H353" s="8">
        <f t="shared" si="14"/>
        <v>0</v>
      </c>
      <c r="I353" s="31">
        <f>+B353/M353</f>
        <v>0</v>
      </c>
      <c r="M353" s="2">
        <v>480</v>
      </c>
    </row>
    <row r="354" spans="2:13" ht="12.75">
      <c r="B354" s="365">
        <v>2500</v>
      </c>
      <c r="C354" s="1" t="s">
        <v>108</v>
      </c>
      <c r="D354" s="22" t="s">
        <v>17</v>
      </c>
      <c r="E354" s="1" t="s">
        <v>78</v>
      </c>
      <c r="F354" s="67" t="s">
        <v>201</v>
      </c>
      <c r="G354" s="41" t="s">
        <v>167</v>
      </c>
      <c r="H354" s="8">
        <f t="shared" si="14"/>
        <v>-2500</v>
      </c>
      <c r="I354" s="31">
        <f>+B354/M354</f>
        <v>5.208333333333333</v>
      </c>
      <c r="K354" t="s">
        <v>38</v>
      </c>
      <c r="L354">
        <v>11</v>
      </c>
      <c r="M354" s="2">
        <v>480</v>
      </c>
    </row>
    <row r="355" spans="2:13" ht="12.75">
      <c r="B355" s="365">
        <v>2500</v>
      </c>
      <c r="C355" s="22" t="s">
        <v>202</v>
      </c>
      <c r="D355" s="22" t="s">
        <v>17</v>
      </c>
      <c r="E355" s="22" t="s">
        <v>78</v>
      </c>
      <c r="F355" s="67" t="s">
        <v>203</v>
      </c>
      <c r="G355" s="40" t="s">
        <v>167</v>
      </c>
      <c r="H355" s="8">
        <f t="shared" si="14"/>
        <v>-5000</v>
      </c>
      <c r="I355" s="31">
        <f>+B355/M355</f>
        <v>5.208333333333333</v>
      </c>
      <c r="K355" t="s">
        <v>38</v>
      </c>
      <c r="L355">
        <v>11</v>
      </c>
      <c r="M355" s="2">
        <v>480</v>
      </c>
    </row>
    <row r="356" spans="1:13" s="87" customFormat="1" ht="12.75">
      <c r="A356" s="21"/>
      <c r="B356" s="364">
        <f>SUM(B354:B355)</f>
        <v>5000</v>
      </c>
      <c r="C356" s="21" t="s">
        <v>55</v>
      </c>
      <c r="D356" s="21"/>
      <c r="E356" s="21"/>
      <c r="F356" s="27"/>
      <c r="G356" s="27"/>
      <c r="H356" s="88">
        <v>0</v>
      </c>
      <c r="I356" s="86">
        <f aca="true" t="shared" si="17" ref="I356:I419">+B356/M356</f>
        <v>10.416666666666666</v>
      </c>
      <c r="M356" s="2">
        <v>480</v>
      </c>
    </row>
    <row r="357" spans="2:13" ht="12.75">
      <c r="B357" s="363"/>
      <c r="H357" s="8">
        <f t="shared" si="14"/>
        <v>0</v>
      </c>
      <c r="I357" s="31">
        <f t="shared" si="17"/>
        <v>0</v>
      </c>
      <c r="M357" s="2">
        <v>480</v>
      </c>
    </row>
    <row r="358" spans="2:13" ht="12.75">
      <c r="B358" s="363"/>
      <c r="H358" s="8">
        <f t="shared" si="14"/>
        <v>0</v>
      </c>
      <c r="I358" s="31">
        <f t="shared" si="17"/>
        <v>0</v>
      </c>
      <c r="M358" s="2">
        <v>480</v>
      </c>
    </row>
    <row r="359" spans="2:13" ht="12.75">
      <c r="B359" s="365">
        <v>1300</v>
      </c>
      <c r="C359" s="43" t="s">
        <v>56</v>
      </c>
      <c r="D359" s="22" t="s">
        <v>17</v>
      </c>
      <c r="E359" s="43" t="s">
        <v>57</v>
      </c>
      <c r="F359" s="67" t="s">
        <v>204</v>
      </c>
      <c r="G359" s="41" t="s">
        <v>167</v>
      </c>
      <c r="H359" s="8">
        <f t="shared" si="14"/>
        <v>-1300</v>
      </c>
      <c r="I359" s="31">
        <v>2.6</v>
      </c>
      <c r="K359" t="s">
        <v>38</v>
      </c>
      <c r="L359">
        <v>11</v>
      </c>
      <c r="M359" s="2">
        <v>480</v>
      </c>
    </row>
    <row r="360" spans="1:13" s="87" customFormat="1" ht="12.75">
      <c r="A360" s="21"/>
      <c r="B360" s="364">
        <f>SUM(B359:B359)</f>
        <v>1300</v>
      </c>
      <c r="C360" s="21"/>
      <c r="D360" s="21"/>
      <c r="E360" s="21" t="s">
        <v>205</v>
      </c>
      <c r="F360" s="27"/>
      <c r="G360" s="27"/>
      <c r="H360" s="88">
        <v>0</v>
      </c>
      <c r="I360" s="86">
        <f t="shared" si="17"/>
        <v>2.7083333333333335</v>
      </c>
      <c r="M360" s="2">
        <v>480</v>
      </c>
    </row>
    <row r="361" spans="2:13" ht="12.75">
      <c r="B361" s="363"/>
      <c r="H361" s="8">
        <f t="shared" si="14"/>
        <v>0</v>
      </c>
      <c r="I361" s="31">
        <f t="shared" si="17"/>
        <v>0</v>
      </c>
      <c r="M361" s="2">
        <v>480</v>
      </c>
    </row>
    <row r="362" spans="2:13" ht="12.75">
      <c r="B362" s="363"/>
      <c r="H362" s="8">
        <f t="shared" si="14"/>
        <v>0</v>
      </c>
      <c r="I362" s="31">
        <f t="shared" si="17"/>
        <v>0</v>
      </c>
      <c r="M362" s="2">
        <v>480</v>
      </c>
    </row>
    <row r="363" spans="2:13" ht="12.75">
      <c r="B363" s="365">
        <v>2000</v>
      </c>
      <c r="C363" s="22" t="s">
        <v>60</v>
      </c>
      <c r="D363" s="22" t="s">
        <v>17</v>
      </c>
      <c r="E363" s="45" t="s">
        <v>78</v>
      </c>
      <c r="F363" s="67" t="s">
        <v>204</v>
      </c>
      <c r="G363" s="46" t="s">
        <v>167</v>
      </c>
      <c r="H363" s="8">
        <f t="shared" si="14"/>
        <v>-2000</v>
      </c>
      <c r="I363" s="31">
        <v>4</v>
      </c>
      <c r="K363" t="s">
        <v>38</v>
      </c>
      <c r="L363">
        <v>11</v>
      </c>
      <c r="M363" s="2">
        <v>480</v>
      </c>
    </row>
    <row r="364" spans="1:13" s="87" customFormat="1" ht="12.75">
      <c r="A364" s="21"/>
      <c r="B364" s="364">
        <f>SUM(B363:B363)</f>
        <v>2000</v>
      </c>
      <c r="C364" s="21" t="s">
        <v>60</v>
      </c>
      <c r="D364" s="21"/>
      <c r="E364" s="21"/>
      <c r="F364" s="27"/>
      <c r="G364" s="27"/>
      <c r="H364" s="88">
        <v>0</v>
      </c>
      <c r="I364" s="86">
        <f t="shared" si="17"/>
        <v>4.166666666666667</v>
      </c>
      <c r="M364" s="2">
        <v>480</v>
      </c>
    </row>
    <row r="365" spans="2:13" ht="12.75">
      <c r="B365" s="363"/>
      <c r="H365" s="8">
        <f t="shared" si="14"/>
        <v>0</v>
      </c>
      <c r="I365" s="31">
        <f t="shared" si="17"/>
        <v>0</v>
      </c>
      <c r="M365" s="2">
        <v>480</v>
      </c>
    </row>
    <row r="366" spans="2:13" ht="12.75">
      <c r="B366" s="363"/>
      <c r="H366" s="8">
        <f t="shared" si="14"/>
        <v>0</v>
      </c>
      <c r="I366" s="31">
        <f t="shared" si="17"/>
        <v>0</v>
      </c>
      <c r="M366" s="2">
        <v>480</v>
      </c>
    </row>
    <row r="367" spans="2:13" ht="12.75">
      <c r="B367" s="363"/>
      <c r="H367" s="8">
        <f t="shared" si="14"/>
        <v>0</v>
      </c>
      <c r="I367" s="31">
        <f t="shared" si="17"/>
        <v>0</v>
      </c>
      <c r="M367" s="2">
        <v>480</v>
      </c>
    </row>
    <row r="368" spans="2:13" ht="12.75">
      <c r="B368" s="363"/>
      <c r="H368" s="8">
        <f t="shared" si="14"/>
        <v>0</v>
      </c>
      <c r="I368" s="31">
        <f t="shared" si="17"/>
        <v>0</v>
      </c>
      <c r="M368" s="2">
        <v>480</v>
      </c>
    </row>
    <row r="369" spans="1:13" s="87" customFormat="1" ht="12.75">
      <c r="A369" s="21"/>
      <c r="B369" s="364">
        <f>+B373+B377+B381</f>
        <v>8300</v>
      </c>
      <c r="C369" s="81" t="s">
        <v>206</v>
      </c>
      <c r="D369" s="82" t="s">
        <v>198</v>
      </c>
      <c r="E369" s="81" t="s">
        <v>102</v>
      </c>
      <c r="F369" s="83" t="s">
        <v>103</v>
      </c>
      <c r="G369" s="84" t="s">
        <v>65</v>
      </c>
      <c r="H369" s="88">
        <v>0</v>
      </c>
      <c r="I369" s="86">
        <f>+B369/M369</f>
        <v>17.291666666666668</v>
      </c>
      <c r="J369" s="86"/>
      <c r="K369" s="86"/>
      <c r="M369" s="2">
        <v>480</v>
      </c>
    </row>
    <row r="370" spans="2:13" ht="12.75">
      <c r="B370" s="363"/>
      <c r="H370" s="8">
        <f t="shared" si="14"/>
        <v>0</v>
      </c>
      <c r="I370" s="31">
        <f t="shared" si="17"/>
        <v>0</v>
      </c>
      <c r="M370" s="2">
        <v>480</v>
      </c>
    </row>
    <row r="371" spans="2:13" ht="12.75">
      <c r="B371" s="363">
        <v>2500</v>
      </c>
      <c r="C371" s="43" t="s">
        <v>37</v>
      </c>
      <c r="D371" s="1" t="s">
        <v>17</v>
      </c>
      <c r="E371" s="1" t="s">
        <v>207</v>
      </c>
      <c r="F371" s="67" t="s">
        <v>208</v>
      </c>
      <c r="G371" s="36" t="s">
        <v>167</v>
      </c>
      <c r="H371" s="8">
        <f t="shared" si="14"/>
        <v>-2500</v>
      </c>
      <c r="I371" s="31">
        <v>5</v>
      </c>
      <c r="K371" t="s">
        <v>37</v>
      </c>
      <c r="L371">
        <v>12</v>
      </c>
      <c r="M371" s="2">
        <v>480</v>
      </c>
    </row>
    <row r="372" spans="2:13" ht="12.75">
      <c r="B372" s="363">
        <v>2500</v>
      </c>
      <c r="C372" s="43" t="s">
        <v>37</v>
      </c>
      <c r="D372" s="1" t="s">
        <v>17</v>
      </c>
      <c r="E372" s="1" t="s">
        <v>209</v>
      </c>
      <c r="F372" s="67" t="s">
        <v>210</v>
      </c>
      <c r="G372" s="36" t="s">
        <v>211</v>
      </c>
      <c r="H372" s="8">
        <f t="shared" si="14"/>
        <v>-5000</v>
      </c>
      <c r="I372" s="31">
        <v>5</v>
      </c>
      <c r="K372" t="s">
        <v>37</v>
      </c>
      <c r="L372">
        <v>12</v>
      </c>
      <c r="M372" s="2">
        <v>480</v>
      </c>
    </row>
    <row r="373" spans="1:13" s="87" customFormat="1" ht="12.75">
      <c r="A373" s="21"/>
      <c r="B373" s="364">
        <f>SUM(B371:B372)</f>
        <v>5000</v>
      </c>
      <c r="C373" s="21" t="s">
        <v>37</v>
      </c>
      <c r="D373" s="21"/>
      <c r="E373" s="21"/>
      <c r="F373" s="27"/>
      <c r="G373" s="27"/>
      <c r="H373" s="88">
        <v>0</v>
      </c>
      <c r="I373" s="86">
        <f t="shared" si="17"/>
        <v>10.416666666666666</v>
      </c>
      <c r="M373" s="2">
        <v>480</v>
      </c>
    </row>
    <row r="374" spans="2:13" ht="12.75">
      <c r="B374" s="363"/>
      <c r="H374" s="8">
        <v>0</v>
      </c>
      <c r="I374" s="31">
        <f t="shared" si="17"/>
        <v>0</v>
      </c>
      <c r="M374" s="2">
        <v>480</v>
      </c>
    </row>
    <row r="375" spans="2:13" ht="12.75">
      <c r="B375" s="363"/>
      <c r="H375" s="8">
        <f aca="true" t="shared" si="18" ref="H375:H423">H374-B375</f>
        <v>0</v>
      </c>
      <c r="I375" s="31">
        <f t="shared" si="17"/>
        <v>0</v>
      </c>
      <c r="M375" s="2">
        <v>480</v>
      </c>
    </row>
    <row r="376" spans="2:13" ht="12.75">
      <c r="B376" s="365">
        <v>1300</v>
      </c>
      <c r="C376" s="43" t="s">
        <v>56</v>
      </c>
      <c r="D376" s="22" t="s">
        <v>17</v>
      </c>
      <c r="E376" s="43" t="s">
        <v>57</v>
      </c>
      <c r="F376" s="67" t="s">
        <v>212</v>
      </c>
      <c r="G376" s="41" t="s">
        <v>167</v>
      </c>
      <c r="H376" s="8">
        <f t="shared" si="18"/>
        <v>-1300</v>
      </c>
      <c r="I376" s="31">
        <v>2.6</v>
      </c>
      <c r="K376" t="s">
        <v>213</v>
      </c>
      <c r="L376">
        <v>12</v>
      </c>
      <c r="M376" s="2">
        <v>480</v>
      </c>
    </row>
    <row r="377" spans="1:13" s="87" customFormat="1" ht="12.75">
      <c r="A377" s="21"/>
      <c r="B377" s="364">
        <f>SUM(B376:B376)</f>
        <v>1300</v>
      </c>
      <c r="C377" s="21"/>
      <c r="D377" s="21"/>
      <c r="E377" s="21" t="s">
        <v>205</v>
      </c>
      <c r="F377" s="27"/>
      <c r="G377" s="27"/>
      <c r="H377" s="88">
        <v>0</v>
      </c>
      <c r="I377" s="86">
        <f t="shared" si="17"/>
        <v>2.7083333333333335</v>
      </c>
      <c r="M377" s="2">
        <v>480</v>
      </c>
    </row>
    <row r="378" spans="2:13" ht="12.75">
      <c r="B378" s="363"/>
      <c r="H378" s="8">
        <f t="shared" si="18"/>
        <v>0</v>
      </c>
      <c r="I378" s="31">
        <f t="shared" si="17"/>
        <v>0</v>
      </c>
      <c r="M378" s="2">
        <v>480</v>
      </c>
    </row>
    <row r="379" spans="2:13" ht="12.75">
      <c r="B379" s="363"/>
      <c r="H379" s="8">
        <f t="shared" si="18"/>
        <v>0</v>
      </c>
      <c r="I379" s="31">
        <f t="shared" si="17"/>
        <v>0</v>
      </c>
      <c r="M379" s="2">
        <v>480</v>
      </c>
    </row>
    <row r="380" spans="2:13" ht="12.75">
      <c r="B380" s="365">
        <v>2000</v>
      </c>
      <c r="C380" s="22" t="s">
        <v>60</v>
      </c>
      <c r="D380" s="22" t="s">
        <v>17</v>
      </c>
      <c r="E380" s="45" t="s">
        <v>78</v>
      </c>
      <c r="F380" s="67" t="s">
        <v>212</v>
      </c>
      <c r="G380" s="46" t="s">
        <v>167</v>
      </c>
      <c r="H380" s="8">
        <f t="shared" si="18"/>
        <v>-2000</v>
      </c>
      <c r="I380" s="31">
        <v>4</v>
      </c>
      <c r="K380" t="s">
        <v>213</v>
      </c>
      <c r="L380">
        <v>12</v>
      </c>
      <c r="M380" s="2">
        <v>480</v>
      </c>
    </row>
    <row r="381" spans="1:13" s="87" customFormat="1" ht="12.75">
      <c r="A381" s="21"/>
      <c r="B381" s="364">
        <f>SUM(B380:B380)</f>
        <v>2000</v>
      </c>
      <c r="C381" s="21" t="s">
        <v>60</v>
      </c>
      <c r="D381" s="21"/>
      <c r="E381" s="21"/>
      <c r="F381" s="27"/>
      <c r="G381" s="27"/>
      <c r="H381" s="88">
        <v>0</v>
      </c>
      <c r="I381" s="86">
        <f t="shared" si="17"/>
        <v>4.166666666666667</v>
      </c>
      <c r="M381" s="2">
        <v>480</v>
      </c>
    </row>
    <row r="382" spans="2:13" ht="12.75">
      <c r="B382" s="363"/>
      <c r="H382" s="8">
        <f t="shared" si="18"/>
        <v>0</v>
      </c>
      <c r="I382" s="31">
        <f t="shared" si="17"/>
        <v>0</v>
      </c>
      <c r="M382" s="2">
        <v>480</v>
      </c>
    </row>
    <row r="383" spans="2:13" ht="12.75">
      <c r="B383" s="363"/>
      <c r="H383" s="8">
        <f t="shared" si="18"/>
        <v>0</v>
      </c>
      <c r="I383" s="31">
        <f t="shared" si="17"/>
        <v>0</v>
      </c>
      <c r="M383" s="2">
        <v>480</v>
      </c>
    </row>
    <row r="384" spans="2:13" ht="12.75">
      <c r="B384" s="363"/>
      <c r="H384" s="8">
        <f t="shared" si="18"/>
        <v>0</v>
      </c>
      <c r="I384" s="31">
        <f t="shared" si="17"/>
        <v>0</v>
      </c>
      <c r="M384" s="2">
        <v>480</v>
      </c>
    </row>
    <row r="385" spans="2:13" ht="12.75">
      <c r="B385" s="363"/>
      <c r="H385" s="8">
        <f t="shared" si="18"/>
        <v>0</v>
      </c>
      <c r="I385" s="31">
        <f t="shared" si="17"/>
        <v>0</v>
      </c>
      <c r="M385" s="2">
        <v>480</v>
      </c>
    </row>
    <row r="386" spans="1:13" s="87" customFormat="1" ht="12.75">
      <c r="A386" s="21"/>
      <c r="B386" s="364">
        <f>+B390+B395+B400+B404+B409+B413</f>
        <v>20000</v>
      </c>
      <c r="C386" s="81" t="s">
        <v>214</v>
      </c>
      <c r="D386" s="82" t="s">
        <v>215</v>
      </c>
      <c r="E386" s="81" t="s">
        <v>102</v>
      </c>
      <c r="F386" s="83" t="s">
        <v>216</v>
      </c>
      <c r="G386" s="84" t="s">
        <v>65</v>
      </c>
      <c r="H386" s="88">
        <v>0</v>
      </c>
      <c r="I386" s="86">
        <f>+B386/M386</f>
        <v>41.666666666666664</v>
      </c>
      <c r="J386" s="86"/>
      <c r="K386" s="86"/>
      <c r="M386" s="2">
        <v>480</v>
      </c>
    </row>
    <row r="387" spans="2:13" ht="12.75">
      <c r="B387" s="363"/>
      <c r="H387" s="8">
        <f t="shared" si="18"/>
        <v>0</v>
      </c>
      <c r="I387" s="31">
        <f t="shared" si="17"/>
        <v>0</v>
      </c>
      <c r="M387" s="2">
        <v>480</v>
      </c>
    </row>
    <row r="388" spans="2:13" ht="12.75">
      <c r="B388" s="363">
        <v>2500</v>
      </c>
      <c r="C388" s="43" t="s">
        <v>0</v>
      </c>
      <c r="D388" s="1" t="s">
        <v>17</v>
      </c>
      <c r="E388" s="1" t="s">
        <v>119</v>
      </c>
      <c r="F388" s="67" t="s">
        <v>217</v>
      </c>
      <c r="G388" s="36" t="s">
        <v>218</v>
      </c>
      <c r="H388" s="8">
        <f t="shared" si="18"/>
        <v>-2500</v>
      </c>
      <c r="I388" s="31">
        <v>5</v>
      </c>
      <c r="K388" t="s">
        <v>37</v>
      </c>
      <c r="L388">
        <v>13</v>
      </c>
      <c r="M388" s="2">
        <v>480</v>
      </c>
    </row>
    <row r="389" spans="2:13" ht="12.75">
      <c r="B389" s="363">
        <v>2500</v>
      </c>
      <c r="C389" s="43" t="s">
        <v>37</v>
      </c>
      <c r="D389" s="1" t="s">
        <v>17</v>
      </c>
      <c r="E389" s="1" t="s">
        <v>119</v>
      </c>
      <c r="F389" s="67" t="s">
        <v>219</v>
      </c>
      <c r="G389" s="36" t="s">
        <v>220</v>
      </c>
      <c r="H389" s="8">
        <f t="shared" si="18"/>
        <v>-5000</v>
      </c>
      <c r="I389" s="31">
        <v>5</v>
      </c>
      <c r="K389" t="s">
        <v>37</v>
      </c>
      <c r="L389">
        <v>13</v>
      </c>
      <c r="M389" s="2">
        <v>480</v>
      </c>
    </row>
    <row r="390" spans="1:13" s="87" customFormat="1" ht="12.75">
      <c r="A390" s="21"/>
      <c r="B390" s="364">
        <f>SUM(B388:B389)</f>
        <v>5000</v>
      </c>
      <c r="C390" s="21" t="s">
        <v>37</v>
      </c>
      <c r="D390" s="21"/>
      <c r="E390" s="21"/>
      <c r="F390" s="27"/>
      <c r="G390" s="27"/>
      <c r="H390" s="88">
        <v>0</v>
      </c>
      <c r="I390" s="86">
        <f t="shared" si="17"/>
        <v>10.416666666666666</v>
      </c>
      <c r="M390" s="2">
        <v>480</v>
      </c>
    </row>
    <row r="391" spans="2:13" ht="12.75">
      <c r="B391" s="365"/>
      <c r="H391" s="8">
        <f t="shared" si="18"/>
        <v>0</v>
      </c>
      <c r="I391" s="31">
        <f t="shared" si="17"/>
        <v>0</v>
      </c>
      <c r="M391" s="2">
        <v>480</v>
      </c>
    </row>
    <row r="392" spans="2:13" ht="12.75">
      <c r="B392" s="365"/>
      <c r="H392" s="8">
        <f t="shared" si="18"/>
        <v>0</v>
      </c>
      <c r="I392" s="31">
        <f t="shared" si="17"/>
        <v>0</v>
      </c>
      <c r="M392" s="2">
        <v>480</v>
      </c>
    </row>
    <row r="393" spans="2:13" ht="12.75">
      <c r="B393" s="363">
        <v>2000</v>
      </c>
      <c r="C393" s="1" t="s">
        <v>108</v>
      </c>
      <c r="D393" s="22" t="s">
        <v>124</v>
      </c>
      <c r="E393" s="1" t="s">
        <v>125</v>
      </c>
      <c r="F393" s="36" t="s">
        <v>221</v>
      </c>
      <c r="G393" s="36" t="s">
        <v>218</v>
      </c>
      <c r="H393" s="8">
        <f t="shared" si="18"/>
        <v>-2000</v>
      </c>
      <c r="I393" s="31">
        <f t="shared" si="17"/>
        <v>4.166666666666667</v>
      </c>
      <c r="K393" t="s">
        <v>119</v>
      </c>
      <c r="L393">
        <v>13</v>
      </c>
      <c r="M393" s="2">
        <v>480</v>
      </c>
    </row>
    <row r="394" spans="2:13" ht="12.75">
      <c r="B394" s="363">
        <v>2000</v>
      </c>
      <c r="C394" s="1" t="s">
        <v>175</v>
      </c>
      <c r="D394" s="22" t="s">
        <v>124</v>
      </c>
      <c r="E394" s="1" t="s">
        <v>125</v>
      </c>
      <c r="F394" s="36" t="s">
        <v>222</v>
      </c>
      <c r="G394" s="36" t="s">
        <v>220</v>
      </c>
      <c r="H394" s="8">
        <f t="shared" si="18"/>
        <v>-4000</v>
      </c>
      <c r="I394" s="31">
        <f t="shared" si="17"/>
        <v>4.166666666666667</v>
      </c>
      <c r="K394" t="s">
        <v>119</v>
      </c>
      <c r="L394">
        <v>13</v>
      </c>
      <c r="M394" s="2">
        <v>480</v>
      </c>
    </row>
    <row r="395" spans="1:13" s="87" customFormat="1" ht="12.75">
      <c r="A395" s="21"/>
      <c r="B395" s="364">
        <f>SUM(B393:B394)</f>
        <v>4000</v>
      </c>
      <c r="C395" s="21" t="s">
        <v>55</v>
      </c>
      <c r="D395" s="21"/>
      <c r="E395" s="21"/>
      <c r="F395" s="27"/>
      <c r="G395" s="27"/>
      <c r="H395" s="88">
        <v>0</v>
      </c>
      <c r="I395" s="86">
        <f t="shared" si="17"/>
        <v>8.333333333333334</v>
      </c>
      <c r="M395" s="2">
        <v>480</v>
      </c>
    </row>
    <row r="396" spans="2:13" ht="12.75">
      <c r="B396" s="363"/>
      <c r="H396" s="8">
        <f t="shared" si="18"/>
        <v>0</v>
      </c>
      <c r="I396" s="31">
        <f t="shared" si="17"/>
        <v>0</v>
      </c>
      <c r="M396" s="2">
        <v>480</v>
      </c>
    </row>
    <row r="397" spans="2:13" ht="12.75">
      <c r="B397" s="363"/>
      <c r="H397" s="8">
        <f t="shared" si="18"/>
        <v>0</v>
      </c>
      <c r="I397" s="31">
        <f t="shared" si="17"/>
        <v>0</v>
      </c>
      <c r="M397" s="2">
        <v>480</v>
      </c>
    </row>
    <row r="398" spans="2:13" ht="12.75">
      <c r="B398" s="363">
        <v>650</v>
      </c>
      <c r="C398" s="22" t="s">
        <v>56</v>
      </c>
      <c r="D398" s="22" t="s">
        <v>124</v>
      </c>
      <c r="E398" s="45" t="s">
        <v>57</v>
      </c>
      <c r="F398" s="36" t="s">
        <v>223</v>
      </c>
      <c r="G398" s="36" t="s">
        <v>218</v>
      </c>
      <c r="H398" s="8">
        <f t="shared" si="18"/>
        <v>-650</v>
      </c>
      <c r="I398" s="31">
        <v>1.3</v>
      </c>
      <c r="K398" t="s">
        <v>119</v>
      </c>
      <c r="L398">
        <v>13</v>
      </c>
      <c r="M398" s="2">
        <v>480</v>
      </c>
    </row>
    <row r="399" spans="2:13" ht="12.75">
      <c r="B399" s="363">
        <v>350</v>
      </c>
      <c r="C399" s="1" t="s">
        <v>56</v>
      </c>
      <c r="D399" s="22" t="s">
        <v>124</v>
      </c>
      <c r="E399" s="1" t="s">
        <v>57</v>
      </c>
      <c r="F399" s="36" t="s">
        <v>223</v>
      </c>
      <c r="G399" s="36" t="s">
        <v>220</v>
      </c>
      <c r="H399" s="8">
        <f t="shared" si="18"/>
        <v>-1000</v>
      </c>
      <c r="I399" s="31">
        <v>0.7</v>
      </c>
      <c r="K399" t="s">
        <v>119</v>
      </c>
      <c r="L399">
        <v>13</v>
      </c>
      <c r="M399" s="2">
        <v>480</v>
      </c>
    </row>
    <row r="400" spans="1:13" s="87" customFormat="1" ht="12.75">
      <c r="A400" s="21"/>
      <c r="B400" s="364">
        <f>SUM(B398:B399)</f>
        <v>1000</v>
      </c>
      <c r="C400" s="21"/>
      <c r="D400" s="21"/>
      <c r="E400" s="21" t="s">
        <v>57</v>
      </c>
      <c r="F400" s="27"/>
      <c r="G400" s="27"/>
      <c r="H400" s="88">
        <v>0</v>
      </c>
      <c r="I400" s="86">
        <f t="shared" si="17"/>
        <v>2.0833333333333335</v>
      </c>
      <c r="M400" s="2">
        <v>480</v>
      </c>
    </row>
    <row r="401" spans="2:13" ht="12.75">
      <c r="B401" s="363"/>
      <c r="H401" s="8">
        <f t="shared" si="18"/>
        <v>0</v>
      </c>
      <c r="I401" s="31">
        <f t="shared" si="17"/>
        <v>0</v>
      </c>
      <c r="M401" s="2">
        <v>480</v>
      </c>
    </row>
    <row r="402" spans="2:13" ht="12.75">
      <c r="B402" s="363"/>
      <c r="H402" s="8">
        <f t="shared" si="18"/>
        <v>0</v>
      </c>
      <c r="I402" s="31">
        <f t="shared" si="17"/>
        <v>0</v>
      </c>
      <c r="M402" s="2">
        <v>480</v>
      </c>
    </row>
    <row r="403" spans="2:13" ht="12.75">
      <c r="B403" s="363">
        <v>5000</v>
      </c>
      <c r="C403" s="1" t="s">
        <v>79</v>
      </c>
      <c r="D403" s="22" t="s">
        <v>124</v>
      </c>
      <c r="E403" s="1" t="s">
        <v>125</v>
      </c>
      <c r="F403" s="36" t="s">
        <v>224</v>
      </c>
      <c r="G403" s="36" t="s">
        <v>218</v>
      </c>
      <c r="H403" s="8">
        <f t="shared" si="18"/>
        <v>-5000</v>
      </c>
      <c r="I403" s="31">
        <f t="shared" si="17"/>
        <v>10.416666666666666</v>
      </c>
      <c r="J403" t="s">
        <v>225</v>
      </c>
      <c r="K403" t="s">
        <v>119</v>
      </c>
      <c r="L403">
        <v>13</v>
      </c>
      <c r="M403" s="2">
        <v>480</v>
      </c>
    </row>
    <row r="404" spans="1:13" s="87" customFormat="1" ht="12.75">
      <c r="A404" s="21"/>
      <c r="B404" s="364">
        <f>SUM(B403)</f>
        <v>5000</v>
      </c>
      <c r="C404" s="21" t="s">
        <v>79</v>
      </c>
      <c r="D404" s="21"/>
      <c r="E404" s="21"/>
      <c r="F404" s="27"/>
      <c r="G404" s="27"/>
      <c r="H404" s="88">
        <v>0</v>
      </c>
      <c r="I404" s="86">
        <f t="shared" si="17"/>
        <v>10.416666666666666</v>
      </c>
      <c r="M404" s="2">
        <v>480</v>
      </c>
    </row>
    <row r="405" spans="2:13" ht="12.75">
      <c r="B405" s="363"/>
      <c r="H405" s="8">
        <f t="shared" si="18"/>
        <v>0</v>
      </c>
      <c r="I405" s="31">
        <f t="shared" si="17"/>
        <v>0</v>
      </c>
      <c r="M405" s="2">
        <v>480</v>
      </c>
    </row>
    <row r="406" spans="2:13" ht="12.75">
      <c r="B406" s="363"/>
      <c r="H406" s="8">
        <f t="shared" si="18"/>
        <v>0</v>
      </c>
      <c r="I406" s="31">
        <f t="shared" si="17"/>
        <v>0</v>
      </c>
      <c r="M406" s="2">
        <v>480</v>
      </c>
    </row>
    <row r="407" spans="2:13" ht="12.75">
      <c r="B407" s="363">
        <v>2000</v>
      </c>
      <c r="C407" s="22" t="s">
        <v>60</v>
      </c>
      <c r="D407" s="22" t="s">
        <v>124</v>
      </c>
      <c r="E407" s="1" t="s">
        <v>57</v>
      </c>
      <c r="F407" s="36" t="s">
        <v>223</v>
      </c>
      <c r="G407" s="36" t="s">
        <v>218</v>
      </c>
      <c r="H407" s="8">
        <f>H406-B407</f>
        <v>-2000</v>
      </c>
      <c r="I407" s="31">
        <v>4</v>
      </c>
      <c r="K407" t="s">
        <v>119</v>
      </c>
      <c r="L407">
        <v>13</v>
      </c>
      <c r="M407" s="2">
        <v>480</v>
      </c>
    </row>
    <row r="408" spans="2:13" ht="12.75">
      <c r="B408" s="363">
        <v>2000</v>
      </c>
      <c r="C408" s="1" t="s">
        <v>60</v>
      </c>
      <c r="D408" s="22" t="s">
        <v>124</v>
      </c>
      <c r="E408" s="1" t="s">
        <v>125</v>
      </c>
      <c r="F408" s="36" t="s">
        <v>223</v>
      </c>
      <c r="G408" s="36" t="s">
        <v>220</v>
      </c>
      <c r="H408" s="8">
        <f>H406-B408</f>
        <v>-2000</v>
      </c>
      <c r="I408" s="31">
        <f t="shared" si="17"/>
        <v>4.166666666666667</v>
      </c>
      <c r="K408" t="s">
        <v>119</v>
      </c>
      <c r="L408">
        <v>13</v>
      </c>
      <c r="M408" s="2">
        <v>480</v>
      </c>
    </row>
    <row r="409" spans="1:13" s="87" customFormat="1" ht="12.75">
      <c r="A409" s="21"/>
      <c r="B409" s="364">
        <f>SUM(B407:B408)</f>
        <v>4000</v>
      </c>
      <c r="C409" s="21" t="s">
        <v>60</v>
      </c>
      <c r="D409" s="21"/>
      <c r="E409" s="21"/>
      <c r="F409" s="27"/>
      <c r="G409" s="27"/>
      <c r="H409" s="88">
        <v>0</v>
      </c>
      <c r="I409" s="86">
        <f t="shared" si="17"/>
        <v>8.333333333333334</v>
      </c>
      <c r="M409" s="2">
        <v>480</v>
      </c>
    </row>
    <row r="410" spans="2:13" ht="12.75">
      <c r="B410" s="363"/>
      <c r="H410" s="8">
        <f t="shared" si="18"/>
        <v>0</v>
      </c>
      <c r="I410" s="31">
        <f t="shared" si="17"/>
        <v>0</v>
      </c>
      <c r="M410" s="2">
        <v>480</v>
      </c>
    </row>
    <row r="411" spans="2:13" ht="12.75">
      <c r="B411" s="363"/>
      <c r="H411" s="8">
        <f t="shared" si="18"/>
        <v>0</v>
      </c>
      <c r="I411" s="31">
        <f t="shared" si="17"/>
        <v>0</v>
      </c>
      <c r="M411" s="2">
        <v>480</v>
      </c>
    </row>
    <row r="412" spans="2:13" ht="12.75">
      <c r="B412" s="363">
        <v>1000</v>
      </c>
      <c r="C412" s="1" t="s">
        <v>131</v>
      </c>
      <c r="D412" s="22" t="s">
        <v>124</v>
      </c>
      <c r="E412" s="1" t="s">
        <v>81</v>
      </c>
      <c r="F412" s="36" t="s">
        <v>223</v>
      </c>
      <c r="G412" s="36" t="s">
        <v>218</v>
      </c>
      <c r="H412" s="8">
        <f t="shared" si="18"/>
        <v>-1000</v>
      </c>
      <c r="I412" s="31">
        <f t="shared" si="17"/>
        <v>2.0833333333333335</v>
      </c>
      <c r="K412" t="s">
        <v>119</v>
      </c>
      <c r="L412">
        <v>13</v>
      </c>
      <c r="M412" s="2">
        <v>480</v>
      </c>
    </row>
    <row r="413" spans="1:13" s="87" customFormat="1" ht="12.75">
      <c r="A413" s="21"/>
      <c r="B413" s="364">
        <f>SUM(B412)</f>
        <v>1000</v>
      </c>
      <c r="C413" s="21"/>
      <c r="D413" s="21"/>
      <c r="E413" s="21" t="s">
        <v>81</v>
      </c>
      <c r="F413" s="27"/>
      <c r="G413" s="27"/>
      <c r="H413" s="88">
        <v>0</v>
      </c>
      <c r="I413" s="86">
        <f t="shared" si="17"/>
        <v>2.0833333333333335</v>
      </c>
      <c r="M413" s="2">
        <v>480</v>
      </c>
    </row>
    <row r="414" spans="2:13" ht="12.75">
      <c r="B414" s="363"/>
      <c r="H414" s="8">
        <f t="shared" si="18"/>
        <v>0</v>
      </c>
      <c r="I414" s="31">
        <f t="shared" si="17"/>
        <v>0</v>
      </c>
      <c r="M414" s="2">
        <v>480</v>
      </c>
    </row>
    <row r="415" spans="2:13" ht="12.75">
      <c r="B415" s="363"/>
      <c r="H415" s="8">
        <f t="shared" si="18"/>
        <v>0</v>
      </c>
      <c r="I415" s="31">
        <f t="shared" si="17"/>
        <v>0</v>
      </c>
      <c r="M415" s="2">
        <v>480</v>
      </c>
    </row>
    <row r="416" spans="2:13" ht="12.75">
      <c r="B416" s="363"/>
      <c r="H416" s="8">
        <f t="shared" si="18"/>
        <v>0</v>
      </c>
      <c r="I416" s="31">
        <f t="shared" si="17"/>
        <v>0</v>
      </c>
      <c r="M416" s="2">
        <v>480</v>
      </c>
    </row>
    <row r="417" spans="2:13" ht="12.75">
      <c r="B417" s="363"/>
      <c r="H417" s="8">
        <f t="shared" si="18"/>
        <v>0</v>
      </c>
      <c r="I417" s="31">
        <f t="shared" si="17"/>
        <v>0</v>
      </c>
      <c r="M417" s="2">
        <v>480</v>
      </c>
    </row>
    <row r="418" spans="1:13" s="87" customFormat="1" ht="12.75">
      <c r="A418" s="21"/>
      <c r="B418" s="364">
        <f>+B425+B430+B435+B441+B452+B456+B462</f>
        <v>55600</v>
      </c>
      <c r="C418" s="81" t="s">
        <v>226</v>
      </c>
      <c r="D418" s="82" t="s">
        <v>215</v>
      </c>
      <c r="E418" s="81" t="s">
        <v>227</v>
      </c>
      <c r="F418" s="83" t="s">
        <v>228</v>
      </c>
      <c r="G418" s="84" t="s">
        <v>229</v>
      </c>
      <c r="H418" s="88">
        <v>0</v>
      </c>
      <c r="I418" s="86">
        <f>+B418/M418</f>
        <v>115.83333333333333</v>
      </c>
      <c r="J418" s="86"/>
      <c r="K418" s="86"/>
      <c r="M418" s="2">
        <v>480</v>
      </c>
    </row>
    <row r="419" spans="2:13" ht="12.75">
      <c r="B419" s="363"/>
      <c r="H419" s="8">
        <f t="shared" si="18"/>
        <v>0</v>
      </c>
      <c r="I419" s="31">
        <f t="shared" si="17"/>
        <v>0</v>
      </c>
      <c r="M419" s="2">
        <v>480</v>
      </c>
    </row>
    <row r="420" spans="2:13" ht="12.75">
      <c r="B420" s="363">
        <v>2500</v>
      </c>
      <c r="C420" s="43" t="s">
        <v>37</v>
      </c>
      <c r="D420" s="1" t="s">
        <v>17</v>
      </c>
      <c r="E420" s="1" t="s">
        <v>230</v>
      </c>
      <c r="F420" s="67" t="s">
        <v>231</v>
      </c>
      <c r="G420" s="36" t="s">
        <v>220</v>
      </c>
      <c r="H420" s="8">
        <f t="shared" si="18"/>
        <v>-2500</v>
      </c>
      <c r="I420" s="31">
        <v>5</v>
      </c>
      <c r="K420" t="s">
        <v>37</v>
      </c>
      <c r="L420">
        <v>14</v>
      </c>
      <c r="M420" s="2">
        <v>480</v>
      </c>
    </row>
    <row r="421" spans="2:13" ht="12.75">
      <c r="B421" s="363">
        <v>2500</v>
      </c>
      <c r="C421" s="43" t="s">
        <v>37</v>
      </c>
      <c r="D421" s="1" t="s">
        <v>17</v>
      </c>
      <c r="E421" s="1" t="s">
        <v>230</v>
      </c>
      <c r="F421" s="67" t="s">
        <v>232</v>
      </c>
      <c r="G421" s="36" t="s">
        <v>233</v>
      </c>
      <c r="H421" s="8">
        <f t="shared" si="18"/>
        <v>-5000</v>
      </c>
      <c r="I421" s="31">
        <v>5</v>
      </c>
      <c r="K421" t="s">
        <v>37</v>
      </c>
      <c r="L421">
        <v>14</v>
      </c>
      <c r="M421" s="2">
        <v>480</v>
      </c>
    </row>
    <row r="422" spans="2:13" ht="12.75">
      <c r="B422" s="363">
        <v>2500</v>
      </c>
      <c r="C422" s="43" t="s">
        <v>37</v>
      </c>
      <c r="D422" s="1" t="s">
        <v>17</v>
      </c>
      <c r="E422" s="1" t="s">
        <v>230</v>
      </c>
      <c r="F422" s="67" t="s">
        <v>234</v>
      </c>
      <c r="G422" s="36" t="s">
        <v>233</v>
      </c>
      <c r="H422" s="8">
        <f t="shared" si="18"/>
        <v>-7500</v>
      </c>
      <c r="I422" s="31">
        <v>5</v>
      </c>
      <c r="K422" t="s">
        <v>37</v>
      </c>
      <c r="L422">
        <v>14</v>
      </c>
      <c r="M422" s="2">
        <v>480</v>
      </c>
    </row>
    <row r="423" spans="2:13" ht="12.75">
      <c r="B423" s="365">
        <v>2500</v>
      </c>
      <c r="C423" s="43" t="s">
        <v>37</v>
      </c>
      <c r="D423" s="1" t="s">
        <v>17</v>
      </c>
      <c r="E423" s="1" t="s">
        <v>820</v>
      </c>
      <c r="F423" s="67" t="s">
        <v>821</v>
      </c>
      <c r="G423" s="36" t="s">
        <v>233</v>
      </c>
      <c r="H423" s="8">
        <f t="shared" si="18"/>
        <v>-10000</v>
      </c>
      <c r="I423" s="31">
        <f>+B423/M423</f>
        <v>5.208333333333333</v>
      </c>
      <c r="K423" t="s">
        <v>37</v>
      </c>
      <c r="L423">
        <v>14</v>
      </c>
      <c r="M423" s="2">
        <v>480</v>
      </c>
    </row>
    <row r="424" spans="2:13" ht="12.75">
      <c r="B424" s="365">
        <v>5000</v>
      </c>
      <c r="C424" s="43" t="s">
        <v>37</v>
      </c>
      <c r="D424" s="1" t="s">
        <v>17</v>
      </c>
      <c r="E424" s="1" t="s">
        <v>230</v>
      </c>
      <c r="F424" s="67" t="s">
        <v>235</v>
      </c>
      <c r="G424" s="36" t="s">
        <v>236</v>
      </c>
      <c r="H424" s="8">
        <f>H422-B424</f>
        <v>-12500</v>
      </c>
      <c r="I424" s="31">
        <v>10</v>
      </c>
      <c r="K424" t="s">
        <v>37</v>
      </c>
      <c r="L424">
        <v>14</v>
      </c>
      <c r="M424" s="2">
        <v>480</v>
      </c>
    </row>
    <row r="425" spans="1:13" s="87" customFormat="1" ht="12.75">
      <c r="A425" s="21"/>
      <c r="B425" s="364">
        <f>SUM(B420:B424)</f>
        <v>15000</v>
      </c>
      <c r="C425" s="21" t="s">
        <v>37</v>
      </c>
      <c r="D425" s="21"/>
      <c r="E425" s="21"/>
      <c r="F425" s="27"/>
      <c r="G425" s="27"/>
      <c r="H425" s="88">
        <v>0</v>
      </c>
      <c r="I425" s="86">
        <f>+B425/M425</f>
        <v>31.25</v>
      </c>
      <c r="M425" s="2">
        <v>480</v>
      </c>
    </row>
    <row r="426" spans="2:13" ht="12.75">
      <c r="B426" s="363"/>
      <c r="H426" s="8">
        <f aca="true" t="shared" si="19" ref="H426:H488">H425-B426</f>
        <v>0</v>
      </c>
      <c r="I426" s="31">
        <f>+B426/M426</f>
        <v>0</v>
      </c>
      <c r="M426" s="2">
        <v>480</v>
      </c>
    </row>
    <row r="427" spans="2:13" ht="12.75">
      <c r="B427" s="363"/>
      <c r="H427" s="8">
        <f t="shared" si="19"/>
        <v>0</v>
      </c>
      <c r="I427" s="31">
        <f>+B427/M427</f>
        <v>0</v>
      </c>
      <c r="M427" s="2">
        <v>480</v>
      </c>
    </row>
    <row r="428" spans="2:13" ht="12.75">
      <c r="B428" s="365">
        <v>1800</v>
      </c>
      <c r="C428" s="1" t="s">
        <v>237</v>
      </c>
      <c r="D428" s="22" t="s">
        <v>238</v>
      </c>
      <c r="E428" s="1" t="s">
        <v>239</v>
      </c>
      <c r="F428" s="36" t="s">
        <v>240</v>
      </c>
      <c r="G428" s="36" t="s">
        <v>220</v>
      </c>
      <c r="H428" s="8">
        <f t="shared" si="19"/>
        <v>-1800</v>
      </c>
      <c r="I428" s="31">
        <v>3.6</v>
      </c>
      <c r="K428" s="25" t="s">
        <v>230</v>
      </c>
      <c r="L428">
        <v>14</v>
      </c>
      <c r="M428" s="2">
        <v>480</v>
      </c>
    </row>
    <row r="429" spans="2:13" ht="12.75">
      <c r="B429" s="365">
        <v>1500</v>
      </c>
      <c r="C429" s="1" t="s">
        <v>241</v>
      </c>
      <c r="D429" s="22" t="s">
        <v>238</v>
      </c>
      <c r="E429" s="1" t="s">
        <v>239</v>
      </c>
      <c r="F429" s="36" t="s">
        <v>240</v>
      </c>
      <c r="G429" s="36" t="s">
        <v>233</v>
      </c>
      <c r="H429" s="8">
        <f t="shared" si="19"/>
        <v>-3300</v>
      </c>
      <c r="I429" s="31">
        <v>3</v>
      </c>
      <c r="K429" s="25" t="s">
        <v>230</v>
      </c>
      <c r="L429">
        <v>14</v>
      </c>
      <c r="M429" s="2">
        <v>480</v>
      </c>
    </row>
    <row r="430" spans="1:13" s="87" customFormat="1" ht="12.75">
      <c r="A430" s="21"/>
      <c r="B430" s="364">
        <f>SUM(B428:B429)</f>
        <v>3300</v>
      </c>
      <c r="C430" s="21" t="s">
        <v>242</v>
      </c>
      <c r="D430" s="21"/>
      <c r="E430" s="21"/>
      <c r="F430" s="27"/>
      <c r="G430" s="27"/>
      <c r="H430" s="88">
        <v>0</v>
      </c>
      <c r="I430" s="86">
        <f aca="true" t="shared" si="20" ref="I430:I437">+B430/M430</f>
        <v>6.875</v>
      </c>
      <c r="M430" s="2">
        <v>480</v>
      </c>
    </row>
    <row r="431" spans="2:13" ht="12.75">
      <c r="B431" s="363"/>
      <c r="H431" s="8">
        <v>0</v>
      </c>
      <c r="I431" s="31">
        <f t="shared" si="20"/>
        <v>0</v>
      </c>
      <c r="M431" s="2">
        <v>480</v>
      </c>
    </row>
    <row r="432" spans="2:13" ht="12.75">
      <c r="B432" s="363"/>
      <c r="H432" s="8">
        <f t="shared" si="19"/>
        <v>0</v>
      </c>
      <c r="I432" s="31">
        <f t="shared" si="20"/>
        <v>0</v>
      </c>
      <c r="M432" s="2">
        <v>480</v>
      </c>
    </row>
    <row r="433" spans="2:13" ht="12.75">
      <c r="B433" s="363">
        <v>5000</v>
      </c>
      <c r="C433" s="1" t="s">
        <v>243</v>
      </c>
      <c r="D433" s="22" t="s">
        <v>238</v>
      </c>
      <c r="E433" s="1" t="s">
        <v>244</v>
      </c>
      <c r="F433" s="36" t="s">
        <v>245</v>
      </c>
      <c r="G433" s="36" t="s">
        <v>220</v>
      </c>
      <c r="H433" s="8">
        <f t="shared" si="19"/>
        <v>-5000</v>
      </c>
      <c r="I433" s="31">
        <f t="shared" si="20"/>
        <v>10.416666666666666</v>
      </c>
      <c r="K433" s="25" t="s">
        <v>230</v>
      </c>
      <c r="L433">
        <v>14</v>
      </c>
      <c r="M433" s="2">
        <v>480</v>
      </c>
    </row>
    <row r="434" spans="2:13" ht="12.75">
      <c r="B434" s="363">
        <v>5000</v>
      </c>
      <c r="C434" s="1" t="s">
        <v>246</v>
      </c>
      <c r="D434" s="22" t="s">
        <v>238</v>
      </c>
      <c r="E434" s="1" t="s">
        <v>244</v>
      </c>
      <c r="F434" s="36" t="s">
        <v>247</v>
      </c>
      <c r="G434" s="36" t="s">
        <v>236</v>
      </c>
      <c r="H434" s="8">
        <f t="shared" si="19"/>
        <v>-10000</v>
      </c>
      <c r="I434" s="31">
        <f t="shared" si="20"/>
        <v>10.416666666666666</v>
      </c>
      <c r="K434" s="25" t="s">
        <v>230</v>
      </c>
      <c r="L434">
        <v>14</v>
      </c>
      <c r="M434" s="2">
        <v>480</v>
      </c>
    </row>
    <row r="435" spans="1:13" s="87" customFormat="1" ht="12.75">
      <c r="A435" s="21"/>
      <c r="B435" s="364">
        <f>SUM(B433:B434)</f>
        <v>10000</v>
      </c>
      <c r="C435" s="21" t="s">
        <v>55</v>
      </c>
      <c r="D435" s="21"/>
      <c r="E435" s="21"/>
      <c r="F435" s="27"/>
      <c r="G435" s="27"/>
      <c r="H435" s="88">
        <v>0</v>
      </c>
      <c r="I435" s="86">
        <f t="shared" si="20"/>
        <v>20.833333333333332</v>
      </c>
      <c r="M435" s="2">
        <v>480</v>
      </c>
    </row>
    <row r="436" spans="2:13" ht="12.75">
      <c r="B436" s="363"/>
      <c r="H436" s="8">
        <f t="shared" si="19"/>
        <v>0</v>
      </c>
      <c r="I436" s="31">
        <f t="shared" si="20"/>
        <v>0</v>
      </c>
      <c r="M436" s="2">
        <v>480</v>
      </c>
    </row>
    <row r="437" spans="2:13" ht="12.75">
      <c r="B437" s="363"/>
      <c r="H437" s="8">
        <f t="shared" si="19"/>
        <v>0</v>
      </c>
      <c r="I437" s="31">
        <f t="shared" si="20"/>
        <v>0</v>
      </c>
      <c r="M437" s="2">
        <v>480</v>
      </c>
    </row>
    <row r="438" spans="2:13" ht="12.75">
      <c r="B438" s="363">
        <v>1800</v>
      </c>
      <c r="C438" s="1" t="s">
        <v>56</v>
      </c>
      <c r="D438" s="22" t="s">
        <v>238</v>
      </c>
      <c r="E438" s="1" t="s">
        <v>57</v>
      </c>
      <c r="F438" s="36" t="s">
        <v>240</v>
      </c>
      <c r="G438" s="36" t="s">
        <v>220</v>
      </c>
      <c r="H438" s="8">
        <f t="shared" si="19"/>
        <v>-1800</v>
      </c>
      <c r="I438" s="31">
        <v>3.6</v>
      </c>
      <c r="K438" s="25" t="s">
        <v>230</v>
      </c>
      <c r="L438">
        <v>14</v>
      </c>
      <c r="M438" s="2">
        <v>480</v>
      </c>
    </row>
    <row r="439" spans="2:13" ht="12.75">
      <c r="B439" s="363">
        <v>1700</v>
      </c>
      <c r="C439" s="1" t="s">
        <v>56</v>
      </c>
      <c r="D439" s="22" t="s">
        <v>238</v>
      </c>
      <c r="E439" s="1" t="s">
        <v>57</v>
      </c>
      <c r="F439" s="36" t="s">
        <v>240</v>
      </c>
      <c r="G439" s="36" t="s">
        <v>233</v>
      </c>
      <c r="H439" s="8">
        <f t="shared" si="19"/>
        <v>-3500</v>
      </c>
      <c r="I439" s="31">
        <v>3.4</v>
      </c>
      <c r="K439" s="25" t="s">
        <v>230</v>
      </c>
      <c r="L439">
        <v>14</v>
      </c>
      <c r="M439" s="2">
        <v>480</v>
      </c>
    </row>
    <row r="440" spans="2:13" ht="12.75">
      <c r="B440" s="363">
        <v>1800</v>
      </c>
      <c r="C440" s="1" t="s">
        <v>56</v>
      </c>
      <c r="D440" s="22" t="s">
        <v>238</v>
      </c>
      <c r="E440" s="1" t="s">
        <v>57</v>
      </c>
      <c r="F440" s="36" t="s">
        <v>240</v>
      </c>
      <c r="G440" s="36" t="s">
        <v>236</v>
      </c>
      <c r="H440" s="8">
        <f t="shared" si="19"/>
        <v>-5300</v>
      </c>
      <c r="I440" s="31">
        <v>3.6</v>
      </c>
      <c r="K440" s="25" t="s">
        <v>230</v>
      </c>
      <c r="L440">
        <v>14</v>
      </c>
      <c r="M440" s="2">
        <v>480</v>
      </c>
    </row>
    <row r="441" spans="1:13" s="87" customFormat="1" ht="12.75">
      <c r="A441" s="21"/>
      <c r="B441" s="364">
        <f>SUM(B438:B440)</f>
        <v>5300</v>
      </c>
      <c r="C441" s="21"/>
      <c r="D441" s="21"/>
      <c r="E441" s="21" t="s">
        <v>57</v>
      </c>
      <c r="F441" s="27"/>
      <c r="G441" s="27"/>
      <c r="H441" s="88">
        <v>0</v>
      </c>
      <c r="I441" s="86">
        <f>+B441/M441</f>
        <v>11.041666666666666</v>
      </c>
      <c r="M441" s="2">
        <v>480</v>
      </c>
    </row>
    <row r="442" spans="1:13" s="25" customFormat="1" ht="12.75">
      <c r="A442" s="22"/>
      <c r="B442" s="365"/>
      <c r="C442" s="22"/>
      <c r="D442" s="22"/>
      <c r="E442" s="22"/>
      <c r="F442" s="40"/>
      <c r="G442" s="40"/>
      <c r="H442" s="8">
        <f>H441-B442</f>
        <v>0</v>
      </c>
      <c r="I442" s="31">
        <f>+B442/M442</f>
        <v>0</v>
      </c>
      <c r="M442" s="2">
        <v>480</v>
      </c>
    </row>
    <row r="443" spans="1:13" s="25" customFormat="1" ht="12.75">
      <c r="A443" s="22"/>
      <c r="B443" s="365"/>
      <c r="C443" s="22"/>
      <c r="D443" s="22"/>
      <c r="E443" s="22"/>
      <c r="F443" s="40"/>
      <c r="G443" s="40"/>
      <c r="H443" s="8">
        <f>H442-B443</f>
        <v>0</v>
      </c>
      <c r="I443" s="31">
        <f>+B443/M443</f>
        <v>0</v>
      </c>
      <c r="M443" s="2">
        <v>480</v>
      </c>
    </row>
    <row r="444" spans="2:13" ht="12.75">
      <c r="B444" s="42">
        <v>6000</v>
      </c>
      <c r="C444" s="43" t="s">
        <v>79</v>
      </c>
      <c r="D444" s="22" t="s">
        <v>124</v>
      </c>
      <c r="E444" s="1" t="s">
        <v>125</v>
      </c>
      <c r="F444" s="36" t="s">
        <v>245</v>
      </c>
      <c r="G444" s="41" t="s">
        <v>107</v>
      </c>
      <c r="H444" s="8">
        <f>H443-B444</f>
        <v>-6000</v>
      </c>
      <c r="I444" s="31">
        <v>14</v>
      </c>
      <c r="K444" t="s">
        <v>230</v>
      </c>
      <c r="L444">
        <v>14</v>
      </c>
      <c r="M444" s="2">
        <v>480</v>
      </c>
    </row>
    <row r="445" spans="2:13" ht="12.75">
      <c r="B445" s="51">
        <v>6000</v>
      </c>
      <c r="C445" s="22" t="s">
        <v>79</v>
      </c>
      <c r="D445" s="22" t="s">
        <v>124</v>
      </c>
      <c r="E445" s="1" t="s">
        <v>125</v>
      </c>
      <c r="F445" s="36" t="s">
        <v>247</v>
      </c>
      <c r="G445" s="36" t="s">
        <v>122</v>
      </c>
      <c r="H445" s="8">
        <f>H444-B445</f>
        <v>-12000</v>
      </c>
      <c r="I445" s="31">
        <v>14</v>
      </c>
      <c r="K445" t="s">
        <v>230</v>
      </c>
      <c r="L445">
        <v>14</v>
      </c>
      <c r="M445" s="2">
        <v>480</v>
      </c>
    </row>
    <row r="446" spans="1:13" s="87" customFormat="1" ht="12.75">
      <c r="A446" s="21"/>
      <c r="B446" s="80">
        <f>SUM(B444:B445)</f>
        <v>12000</v>
      </c>
      <c r="C446" s="21" t="s">
        <v>79</v>
      </c>
      <c r="D446" s="21"/>
      <c r="E446" s="21"/>
      <c r="F446" s="27"/>
      <c r="G446" s="27"/>
      <c r="H446" s="88">
        <v>0</v>
      </c>
      <c r="I446" s="86">
        <f>+B446/M446</f>
        <v>25</v>
      </c>
      <c r="M446" s="2">
        <v>480</v>
      </c>
    </row>
    <row r="447" spans="1:13" s="25" customFormat="1" ht="12.75">
      <c r="A447" s="22"/>
      <c r="B447" s="365"/>
      <c r="C447" s="22"/>
      <c r="D447" s="22"/>
      <c r="E447" s="22"/>
      <c r="F447" s="40"/>
      <c r="G447" s="40"/>
      <c r="H447" s="8">
        <f>H446-B447</f>
        <v>0</v>
      </c>
      <c r="I447" s="31">
        <f>+B447/M447</f>
        <v>0</v>
      </c>
      <c r="M447" s="2">
        <v>480</v>
      </c>
    </row>
    <row r="448" spans="1:13" s="25" customFormat="1" ht="12.75">
      <c r="A448" s="22"/>
      <c r="B448" s="365"/>
      <c r="C448" s="22"/>
      <c r="D448" s="22"/>
      <c r="E448" s="22"/>
      <c r="F448" s="40"/>
      <c r="G448" s="40"/>
      <c r="H448" s="8">
        <f>H447-B448</f>
        <v>0</v>
      </c>
      <c r="I448" s="31">
        <f>+B448/M448</f>
        <v>0</v>
      </c>
      <c r="M448" s="2">
        <v>480</v>
      </c>
    </row>
    <row r="449" spans="2:13" ht="12.75">
      <c r="B449" s="363">
        <v>2000</v>
      </c>
      <c r="C449" s="1" t="s">
        <v>60</v>
      </c>
      <c r="D449" s="22" t="s">
        <v>238</v>
      </c>
      <c r="E449" s="1" t="s">
        <v>125</v>
      </c>
      <c r="F449" s="36" t="s">
        <v>240</v>
      </c>
      <c r="G449" s="36" t="s">
        <v>220</v>
      </c>
      <c r="H449" s="8">
        <f>H448-B449</f>
        <v>-2000</v>
      </c>
      <c r="I449" s="31">
        <v>4</v>
      </c>
      <c r="K449" s="25" t="s">
        <v>230</v>
      </c>
      <c r="L449">
        <v>14</v>
      </c>
      <c r="M449" s="2">
        <v>480</v>
      </c>
    </row>
    <row r="450" spans="2:13" ht="12.75">
      <c r="B450" s="363">
        <v>2000</v>
      </c>
      <c r="C450" s="1" t="s">
        <v>60</v>
      </c>
      <c r="D450" s="22" t="s">
        <v>238</v>
      </c>
      <c r="E450" s="1" t="s">
        <v>244</v>
      </c>
      <c r="F450" s="36" t="s">
        <v>240</v>
      </c>
      <c r="G450" s="36" t="s">
        <v>233</v>
      </c>
      <c r="H450" s="8">
        <f t="shared" si="19"/>
        <v>-4000</v>
      </c>
      <c r="I450" s="31">
        <v>4</v>
      </c>
      <c r="K450" s="25" t="s">
        <v>230</v>
      </c>
      <c r="L450">
        <v>14</v>
      </c>
      <c r="M450" s="2">
        <v>480</v>
      </c>
    </row>
    <row r="451" spans="2:13" ht="12.75">
      <c r="B451" s="363">
        <v>2000</v>
      </c>
      <c r="C451" s="1" t="s">
        <v>60</v>
      </c>
      <c r="D451" s="22" t="s">
        <v>238</v>
      </c>
      <c r="E451" s="1" t="s">
        <v>244</v>
      </c>
      <c r="F451" s="36" t="s">
        <v>240</v>
      </c>
      <c r="G451" s="36" t="s">
        <v>236</v>
      </c>
      <c r="H451" s="8">
        <f t="shared" si="19"/>
        <v>-6000</v>
      </c>
      <c r="I451" s="31">
        <v>4</v>
      </c>
      <c r="K451" s="25" t="s">
        <v>230</v>
      </c>
      <c r="L451">
        <v>14</v>
      </c>
      <c r="M451" s="2">
        <v>480</v>
      </c>
    </row>
    <row r="452" spans="1:13" s="87" customFormat="1" ht="12.75">
      <c r="A452" s="21"/>
      <c r="B452" s="364">
        <f>SUM(B449:B451)</f>
        <v>6000</v>
      </c>
      <c r="C452" s="21" t="s">
        <v>60</v>
      </c>
      <c r="D452" s="21"/>
      <c r="E452" s="21"/>
      <c r="F452" s="27"/>
      <c r="G452" s="27"/>
      <c r="H452" s="88">
        <v>0</v>
      </c>
      <c r="I452" s="86">
        <f aca="true" t="shared" si="21" ref="I452:I458">+B452/M452</f>
        <v>12.5</v>
      </c>
      <c r="M452" s="2">
        <v>480</v>
      </c>
    </row>
    <row r="453" spans="2:13" ht="12.75">
      <c r="B453" s="363"/>
      <c r="H453" s="8">
        <f t="shared" si="19"/>
        <v>0</v>
      </c>
      <c r="I453" s="31">
        <f t="shared" si="21"/>
        <v>0</v>
      </c>
      <c r="M453" s="2">
        <v>480</v>
      </c>
    </row>
    <row r="454" spans="2:13" ht="12.75">
      <c r="B454" s="363"/>
      <c r="H454" s="8">
        <f t="shared" si="19"/>
        <v>0</v>
      </c>
      <c r="I454" s="31">
        <f t="shared" si="21"/>
        <v>0</v>
      </c>
      <c r="M454" s="2">
        <v>480</v>
      </c>
    </row>
    <row r="455" spans="2:13" ht="12.75">
      <c r="B455" s="363">
        <v>1000</v>
      </c>
      <c r="C455" s="1" t="s">
        <v>248</v>
      </c>
      <c r="D455" s="22" t="s">
        <v>238</v>
      </c>
      <c r="E455" s="1" t="s">
        <v>81</v>
      </c>
      <c r="F455" s="36" t="s">
        <v>240</v>
      </c>
      <c r="G455" s="36" t="s">
        <v>220</v>
      </c>
      <c r="H455" s="8">
        <f t="shared" si="19"/>
        <v>-1000</v>
      </c>
      <c r="I455" s="31">
        <f t="shared" si="21"/>
        <v>2.0833333333333335</v>
      </c>
      <c r="K455" s="25" t="s">
        <v>230</v>
      </c>
      <c r="L455">
        <v>14</v>
      </c>
      <c r="M455" s="2">
        <v>480</v>
      </c>
    </row>
    <row r="456" spans="1:13" s="87" customFormat="1" ht="12.75">
      <c r="A456" s="21"/>
      <c r="B456" s="364">
        <f>SUM(B455)</f>
        <v>1000</v>
      </c>
      <c r="C456" s="21"/>
      <c r="D456" s="21"/>
      <c r="E456" s="21" t="s">
        <v>81</v>
      </c>
      <c r="F456" s="27"/>
      <c r="G456" s="27"/>
      <c r="H456" s="88">
        <v>0</v>
      </c>
      <c r="I456" s="86">
        <f t="shared" si="21"/>
        <v>2.0833333333333335</v>
      </c>
      <c r="M456" s="2">
        <v>480</v>
      </c>
    </row>
    <row r="457" spans="2:13" ht="12.75">
      <c r="B457" s="363"/>
      <c r="H457" s="8">
        <f t="shared" si="19"/>
        <v>0</v>
      </c>
      <c r="I457" s="31">
        <f t="shared" si="21"/>
        <v>0</v>
      </c>
      <c r="M457" s="2">
        <v>480</v>
      </c>
    </row>
    <row r="458" spans="2:13" ht="12.75">
      <c r="B458" s="363"/>
      <c r="H458" s="8">
        <f t="shared" si="19"/>
        <v>0</v>
      </c>
      <c r="I458" s="31">
        <f t="shared" si="21"/>
        <v>0</v>
      </c>
      <c r="M458" s="2">
        <v>480</v>
      </c>
    </row>
    <row r="459" spans="2:13" ht="12.75">
      <c r="B459" s="365">
        <v>5000</v>
      </c>
      <c r="C459" s="1" t="s">
        <v>159</v>
      </c>
      <c r="D459" s="22" t="s">
        <v>238</v>
      </c>
      <c r="E459" s="1" t="s">
        <v>249</v>
      </c>
      <c r="F459" s="372" t="s">
        <v>250</v>
      </c>
      <c r="G459" s="36" t="s">
        <v>233</v>
      </c>
      <c r="H459" s="8">
        <f>H458-B459</f>
        <v>-5000</v>
      </c>
      <c r="I459" s="31">
        <v>10</v>
      </c>
      <c r="J459" s="25"/>
      <c r="K459" s="25" t="s">
        <v>230</v>
      </c>
      <c r="L459">
        <v>14</v>
      </c>
      <c r="M459" s="2">
        <v>480</v>
      </c>
    </row>
    <row r="460" spans="2:13" ht="12.75">
      <c r="B460" s="365">
        <v>5000</v>
      </c>
      <c r="C460" s="1" t="s">
        <v>159</v>
      </c>
      <c r="D460" s="22" t="s">
        <v>238</v>
      </c>
      <c r="E460" s="1" t="s">
        <v>249</v>
      </c>
      <c r="F460" s="372" t="s">
        <v>251</v>
      </c>
      <c r="G460" s="36" t="s">
        <v>233</v>
      </c>
      <c r="H460" s="8">
        <f>H459-B460</f>
        <v>-10000</v>
      </c>
      <c r="I460" s="31">
        <v>10</v>
      </c>
      <c r="K460" s="25" t="s">
        <v>230</v>
      </c>
      <c r="L460">
        <v>14</v>
      </c>
      <c r="M460" s="2">
        <v>480</v>
      </c>
    </row>
    <row r="461" spans="2:13" ht="12.75">
      <c r="B461" s="365">
        <v>5000</v>
      </c>
      <c r="C461" s="1" t="s">
        <v>159</v>
      </c>
      <c r="D461" s="22" t="s">
        <v>238</v>
      </c>
      <c r="E461" s="1" t="s">
        <v>249</v>
      </c>
      <c r="F461" s="372" t="s">
        <v>252</v>
      </c>
      <c r="G461" s="36" t="s">
        <v>233</v>
      </c>
      <c r="H461" s="8">
        <f>H460-B461</f>
        <v>-15000</v>
      </c>
      <c r="I461" s="31">
        <v>10</v>
      </c>
      <c r="K461" s="25" t="s">
        <v>230</v>
      </c>
      <c r="L461">
        <v>14</v>
      </c>
      <c r="M461" s="2">
        <v>480</v>
      </c>
    </row>
    <row r="462" spans="1:13" s="87" customFormat="1" ht="12.75">
      <c r="A462" s="21"/>
      <c r="B462" s="364">
        <f>SUM(B459:B461)</f>
        <v>15000</v>
      </c>
      <c r="C462" s="21"/>
      <c r="D462" s="21"/>
      <c r="E462" s="21" t="s">
        <v>249</v>
      </c>
      <c r="F462" s="27"/>
      <c r="G462" s="27"/>
      <c r="H462" s="88">
        <v>0</v>
      </c>
      <c r="I462" s="86">
        <f aca="true" t="shared" si="22" ref="I462:I468">+B462/M462</f>
        <v>31.25</v>
      </c>
      <c r="M462" s="2">
        <v>480</v>
      </c>
    </row>
    <row r="463" spans="1:13" s="25" customFormat="1" ht="12.75">
      <c r="A463" s="22"/>
      <c r="B463" s="365"/>
      <c r="C463" s="22"/>
      <c r="D463" s="22"/>
      <c r="E463" s="22"/>
      <c r="F463" s="40"/>
      <c r="G463" s="40"/>
      <c r="H463" s="8">
        <f>H462-B463</f>
        <v>0</v>
      </c>
      <c r="I463" s="31">
        <f t="shared" si="22"/>
        <v>0</v>
      </c>
      <c r="M463" s="2">
        <v>480</v>
      </c>
    </row>
    <row r="464" spans="1:13" s="25" customFormat="1" ht="12.75">
      <c r="A464" s="22"/>
      <c r="B464" s="365"/>
      <c r="C464" s="22"/>
      <c r="D464" s="22"/>
      <c r="E464" s="22"/>
      <c r="F464" s="40"/>
      <c r="G464" s="40"/>
      <c r="H464" s="8">
        <f>H463-B464</f>
        <v>0</v>
      </c>
      <c r="I464" s="31">
        <f t="shared" si="22"/>
        <v>0</v>
      </c>
      <c r="M464" s="2">
        <v>480</v>
      </c>
    </row>
    <row r="465" spans="2:13" ht="12.75">
      <c r="B465" s="363"/>
      <c r="H465" s="8">
        <f>H464-B465</f>
        <v>0</v>
      </c>
      <c r="I465" s="31">
        <f t="shared" si="22"/>
        <v>0</v>
      </c>
      <c r="M465" s="2">
        <v>480</v>
      </c>
    </row>
    <row r="466" spans="2:13" ht="12.75">
      <c r="B466" s="363"/>
      <c r="H466" s="8">
        <f>H465-B466</f>
        <v>0</v>
      </c>
      <c r="I466" s="31">
        <f t="shared" si="22"/>
        <v>0</v>
      </c>
      <c r="M466" s="2">
        <v>480</v>
      </c>
    </row>
    <row r="467" spans="1:13" s="87" customFormat="1" ht="12.75">
      <c r="A467" s="21"/>
      <c r="B467" s="364">
        <f>+B491+B514+B518</f>
        <v>97500</v>
      </c>
      <c r="C467" s="81" t="s">
        <v>253</v>
      </c>
      <c r="D467" s="82" t="s">
        <v>215</v>
      </c>
      <c r="E467" s="81" t="s">
        <v>63</v>
      </c>
      <c r="F467" s="83" t="s">
        <v>254</v>
      </c>
      <c r="G467" s="84" t="s">
        <v>817</v>
      </c>
      <c r="H467" s="88">
        <v>0</v>
      </c>
      <c r="I467" s="86">
        <f t="shared" si="22"/>
        <v>203.125</v>
      </c>
      <c r="J467" s="86"/>
      <c r="K467" s="86"/>
      <c r="M467" s="2">
        <v>480</v>
      </c>
    </row>
    <row r="468" spans="2:13" ht="12.75">
      <c r="B468" s="363"/>
      <c r="H468" s="8">
        <f t="shared" si="19"/>
        <v>0</v>
      </c>
      <c r="I468" s="31">
        <f t="shared" si="22"/>
        <v>0</v>
      </c>
      <c r="M468" s="2">
        <v>480</v>
      </c>
    </row>
    <row r="469" spans="2:13" ht="12.75">
      <c r="B469" s="365">
        <v>7500</v>
      </c>
      <c r="C469" s="43" t="s">
        <v>37</v>
      </c>
      <c r="D469" s="22" t="s">
        <v>17</v>
      </c>
      <c r="E469" s="22" t="s">
        <v>230</v>
      </c>
      <c r="F469" s="67" t="s">
        <v>255</v>
      </c>
      <c r="G469" s="40" t="s">
        <v>40</v>
      </c>
      <c r="H469" s="8">
        <f t="shared" si="19"/>
        <v>-7500</v>
      </c>
      <c r="I469" s="31">
        <v>15</v>
      </c>
      <c r="J469" s="25"/>
      <c r="K469" t="s">
        <v>37</v>
      </c>
      <c r="L469" s="25">
        <v>15</v>
      </c>
      <c r="M469" s="2">
        <v>480</v>
      </c>
    </row>
    <row r="470" spans="2:13" ht="12.75">
      <c r="B470" s="363">
        <v>5000</v>
      </c>
      <c r="C470" s="43" t="s">
        <v>37</v>
      </c>
      <c r="D470" s="22" t="s">
        <v>17</v>
      </c>
      <c r="E470" s="1" t="s">
        <v>230</v>
      </c>
      <c r="F470" s="67" t="s">
        <v>256</v>
      </c>
      <c r="G470" s="36" t="s">
        <v>44</v>
      </c>
      <c r="H470" s="8">
        <f t="shared" si="19"/>
        <v>-12500</v>
      </c>
      <c r="I470" s="31">
        <v>10</v>
      </c>
      <c r="K470" t="s">
        <v>37</v>
      </c>
      <c r="L470" s="25">
        <v>15</v>
      </c>
      <c r="M470" s="2">
        <v>480</v>
      </c>
    </row>
    <row r="471" spans="2:13" ht="12.75">
      <c r="B471" s="363">
        <v>2500</v>
      </c>
      <c r="C471" s="43" t="s">
        <v>37</v>
      </c>
      <c r="D471" s="22" t="s">
        <v>17</v>
      </c>
      <c r="E471" s="1" t="s">
        <v>230</v>
      </c>
      <c r="F471" s="67" t="s">
        <v>257</v>
      </c>
      <c r="G471" s="36" t="s">
        <v>47</v>
      </c>
      <c r="H471" s="8">
        <f t="shared" si="19"/>
        <v>-15000</v>
      </c>
      <c r="I471" s="31">
        <v>5</v>
      </c>
      <c r="K471" t="s">
        <v>37</v>
      </c>
      <c r="L471" s="25">
        <v>15</v>
      </c>
      <c r="M471" s="2">
        <v>480</v>
      </c>
    </row>
    <row r="472" spans="2:13" ht="12.75">
      <c r="B472" s="363">
        <v>2500</v>
      </c>
      <c r="C472" s="43" t="s">
        <v>37</v>
      </c>
      <c r="D472" s="22" t="s">
        <v>17</v>
      </c>
      <c r="E472" s="1" t="s">
        <v>230</v>
      </c>
      <c r="F472" s="67" t="s">
        <v>258</v>
      </c>
      <c r="G472" s="36" t="s">
        <v>72</v>
      </c>
      <c r="H472" s="8">
        <f t="shared" si="19"/>
        <v>-17500</v>
      </c>
      <c r="I472" s="31">
        <v>5</v>
      </c>
      <c r="K472" t="s">
        <v>37</v>
      </c>
      <c r="L472" s="25">
        <v>15</v>
      </c>
      <c r="M472" s="2">
        <v>480</v>
      </c>
    </row>
    <row r="473" spans="2:13" ht="12.75">
      <c r="B473" s="363">
        <v>2500</v>
      </c>
      <c r="C473" s="43" t="s">
        <v>37</v>
      </c>
      <c r="D473" s="22" t="s">
        <v>17</v>
      </c>
      <c r="E473" s="1" t="s">
        <v>230</v>
      </c>
      <c r="F473" s="67" t="s">
        <v>259</v>
      </c>
      <c r="G473" s="36" t="s">
        <v>75</v>
      </c>
      <c r="H473" s="8">
        <f t="shared" si="19"/>
        <v>-20000</v>
      </c>
      <c r="I473" s="31">
        <v>5</v>
      </c>
      <c r="K473" t="s">
        <v>37</v>
      </c>
      <c r="L473" s="25">
        <v>15</v>
      </c>
      <c r="M473" s="2">
        <v>480</v>
      </c>
    </row>
    <row r="474" spans="2:13" ht="12.75">
      <c r="B474" s="363">
        <v>2500</v>
      </c>
      <c r="C474" s="43" t="s">
        <v>37</v>
      </c>
      <c r="D474" s="1" t="s">
        <v>17</v>
      </c>
      <c r="E474" s="1" t="s">
        <v>230</v>
      </c>
      <c r="F474" s="67" t="s">
        <v>260</v>
      </c>
      <c r="G474" s="36" t="s">
        <v>77</v>
      </c>
      <c r="H474" s="8">
        <f t="shared" si="19"/>
        <v>-22500</v>
      </c>
      <c r="I474" s="31">
        <v>5</v>
      </c>
      <c r="K474" t="s">
        <v>37</v>
      </c>
      <c r="L474" s="25">
        <v>15</v>
      </c>
      <c r="M474" s="2">
        <v>480</v>
      </c>
    </row>
    <row r="475" spans="2:13" ht="12.75">
      <c r="B475" s="363">
        <v>2500</v>
      </c>
      <c r="C475" s="43" t="s">
        <v>37</v>
      </c>
      <c r="D475" s="1" t="s">
        <v>17</v>
      </c>
      <c r="E475" s="1" t="s">
        <v>230</v>
      </c>
      <c r="F475" s="67" t="s">
        <v>261</v>
      </c>
      <c r="G475" s="36" t="s">
        <v>93</v>
      </c>
      <c r="H475" s="8">
        <f t="shared" si="19"/>
        <v>-25000</v>
      </c>
      <c r="I475" s="31">
        <v>5</v>
      </c>
      <c r="K475" t="s">
        <v>37</v>
      </c>
      <c r="L475" s="25">
        <v>15</v>
      </c>
      <c r="M475" s="2">
        <v>480</v>
      </c>
    </row>
    <row r="476" spans="2:13" ht="12.75">
      <c r="B476" s="363">
        <v>2500</v>
      </c>
      <c r="C476" s="43" t="s">
        <v>37</v>
      </c>
      <c r="D476" s="1" t="s">
        <v>17</v>
      </c>
      <c r="E476" s="1" t="s">
        <v>230</v>
      </c>
      <c r="F476" s="67" t="s">
        <v>262</v>
      </c>
      <c r="G476" s="36" t="s">
        <v>105</v>
      </c>
      <c r="H476" s="8">
        <f t="shared" si="19"/>
        <v>-27500</v>
      </c>
      <c r="I476" s="31">
        <v>5</v>
      </c>
      <c r="K476" t="s">
        <v>37</v>
      </c>
      <c r="L476" s="25">
        <v>15</v>
      </c>
      <c r="M476" s="2">
        <v>480</v>
      </c>
    </row>
    <row r="477" spans="2:13" ht="12.75">
      <c r="B477" s="363">
        <v>2500</v>
      </c>
      <c r="C477" s="43" t="s">
        <v>37</v>
      </c>
      <c r="D477" s="1" t="s">
        <v>17</v>
      </c>
      <c r="E477" s="1" t="s">
        <v>230</v>
      </c>
      <c r="F477" s="67" t="s">
        <v>263</v>
      </c>
      <c r="G477" s="36" t="s">
        <v>107</v>
      </c>
      <c r="H477" s="8">
        <f t="shared" si="19"/>
        <v>-30000</v>
      </c>
      <c r="I477" s="31">
        <v>5</v>
      </c>
      <c r="K477" t="s">
        <v>37</v>
      </c>
      <c r="L477" s="25">
        <v>15</v>
      </c>
      <c r="M477" s="2">
        <v>480</v>
      </c>
    </row>
    <row r="478" spans="2:13" ht="12.75">
      <c r="B478" s="363">
        <v>2500</v>
      </c>
      <c r="C478" s="43" t="s">
        <v>37</v>
      </c>
      <c r="D478" s="1" t="s">
        <v>17</v>
      </c>
      <c r="E478" s="1" t="s">
        <v>230</v>
      </c>
      <c r="F478" s="67" t="s">
        <v>264</v>
      </c>
      <c r="G478" s="36" t="s">
        <v>122</v>
      </c>
      <c r="H478" s="8">
        <f t="shared" si="19"/>
        <v>-32500</v>
      </c>
      <c r="I478" s="31">
        <v>5</v>
      </c>
      <c r="K478" t="s">
        <v>37</v>
      </c>
      <c r="L478" s="25">
        <v>15</v>
      </c>
      <c r="M478" s="2">
        <v>480</v>
      </c>
    </row>
    <row r="479" spans="2:13" ht="12.75">
      <c r="B479" s="363">
        <v>2500</v>
      </c>
      <c r="C479" s="43" t="s">
        <v>37</v>
      </c>
      <c r="D479" s="1" t="s">
        <v>17</v>
      </c>
      <c r="E479" s="1" t="s">
        <v>230</v>
      </c>
      <c r="F479" s="67" t="s">
        <v>265</v>
      </c>
      <c r="G479" s="36" t="s">
        <v>128</v>
      </c>
      <c r="H479" s="8">
        <f t="shared" si="19"/>
        <v>-35000</v>
      </c>
      <c r="I479" s="31">
        <v>5</v>
      </c>
      <c r="K479" t="s">
        <v>37</v>
      </c>
      <c r="L479" s="25">
        <v>15</v>
      </c>
      <c r="M479" s="2">
        <v>480</v>
      </c>
    </row>
    <row r="480" spans="2:13" ht="12.75">
      <c r="B480" s="363">
        <v>5000</v>
      </c>
      <c r="C480" s="43" t="s">
        <v>37</v>
      </c>
      <c r="D480" s="1" t="s">
        <v>17</v>
      </c>
      <c r="E480" s="1" t="s">
        <v>230</v>
      </c>
      <c r="F480" s="67" t="s">
        <v>266</v>
      </c>
      <c r="G480" s="36" t="s">
        <v>150</v>
      </c>
      <c r="H480" s="8">
        <f t="shared" si="19"/>
        <v>-40000</v>
      </c>
      <c r="I480" s="31">
        <v>10</v>
      </c>
      <c r="K480" t="s">
        <v>37</v>
      </c>
      <c r="L480" s="25">
        <v>15</v>
      </c>
      <c r="M480" s="2">
        <v>480</v>
      </c>
    </row>
    <row r="481" spans="2:13" ht="12.75">
      <c r="B481" s="363">
        <v>5000</v>
      </c>
      <c r="C481" s="43" t="s">
        <v>37</v>
      </c>
      <c r="D481" s="1" t="s">
        <v>17</v>
      </c>
      <c r="E481" s="1" t="s">
        <v>230</v>
      </c>
      <c r="F481" s="67" t="s">
        <v>267</v>
      </c>
      <c r="G481" s="36" t="s">
        <v>151</v>
      </c>
      <c r="H481" s="8">
        <f t="shared" si="19"/>
        <v>-45000</v>
      </c>
      <c r="I481" s="31">
        <v>10</v>
      </c>
      <c r="K481" t="s">
        <v>37</v>
      </c>
      <c r="L481" s="25">
        <v>15</v>
      </c>
      <c r="M481" s="2">
        <v>480</v>
      </c>
    </row>
    <row r="482" spans="2:13" ht="12.75">
      <c r="B482" s="363">
        <v>2500</v>
      </c>
      <c r="C482" s="43" t="s">
        <v>37</v>
      </c>
      <c r="D482" s="1" t="s">
        <v>17</v>
      </c>
      <c r="E482" s="1" t="s">
        <v>230</v>
      </c>
      <c r="F482" s="67" t="s">
        <v>268</v>
      </c>
      <c r="G482" s="36" t="s">
        <v>176</v>
      </c>
      <c r="H482" s="8">
        <f t="shared" si="19"/>
        <v>-47500</v>
      </c>
      <c r="I482" s="31">
        <v>5</v>
      </c>
      <c r="K482" t="s">
        <v>37</v>
      </c>
      <c r="L482" s="25">
        <v>15</v>
      </c>
      <c r="M482" s="2">
        <v>480</v>
      </c>
    </row>
    <row r="483" spans="2:13" ht="12.75">
      <c r="B483" s="363">
        <v>2500</v>
      </c>
      <c r="C483" s="43" t="s">
        <v>37</v>
      </c>
      <c r="D483" s="1" t="s">
        <v>17</v>
      </c>
      <c r="E483" s="1" t="s">
        <v>230</v>
      </c>
      <c r="F483" s="67" t="s">
        <v>269</v>
      </c>
      <c r="G483" s="36" t="s">
        <v>165</v>
      </c>
      <c r="H483" s="8">
        <f t="shared" si="19"/>
        <v>-50000</v>
      </c>
      <c r="I483" s="31">
        <v>5</v>
      </c>
      <c r="K483" t="s">
        <v>37</v>
      </c>
      <c r="L483" s="25">
        <v>15</v>
      </c>
      <c r="M483" s="2">
        <v>480</v>
      </c>
    </row>
    <row r="484" spans="2:13" ht="12.75">
      <c r="B484" s="363">
        <v>2500</v>
      </c>
      <c r="C484" s="43" t="s">
        <v>37</v>
      </c>
      <c r="D484" s="1" t="s">
        <v>17</v>
      </c>
      <c r="E484" s="1" t="s">
        <v>230</v>
      </c>
      <c r="F484" s="67" t="s">
        <v>270</v>
      </c>
      <c r="G484" s="36" t="s">
        <v>165</v>
      </c>
      <c r="H484" s="8">
        <f t="shared" si="19"/>
        <v>-52500</v>
      </c>
      <c r="I484" s="31">
        <v>5</v>
      </c>
      <c r="K484" t="s">
        <v>37</v>
      </c>
      <c r="L484" s="25">
        <v>15</v>
      </c>
      <c r="M484" s="2">
        <v>480</v>
      </c>
    </row>
    <row r="485" spans="2:13" ht="12.75">
      <c r="B485" s="363">
        <v>5000</v>
      </c>
      <c r="C485" s="43" t="s">
        <v>37</v>
      </c>
      <c r="D485" s="1" t="s">
        <v>17</v>
      </c>
      <c r="E485" s="1" t="s">
        <v>230</v>
      </c>
      <c r="F485" s="67" t="s">
        <v>271</v>
      </c>
      <c r="G485" s="36" t="s">
        <v>167</v>
      </c>
      <c r="H485" s="8">
        <f t="shared" si="19"/>
        <v>-57500</v>
      </c>
      <c r="I485" s="31">
        <v>10</v>
      </c>
      <c r="K485" t="s">
        <v>37</v>
      </c>
      <c r="L485" s="25">
        <v>15</v>
      </c>
      <c r="M485" s="2">
        <v>480</v>
      </c>
    </row>
    <row r="486" spans="2:13" ht="12.75">
      <c r="B486" s="363">
        <v>2500</v>
      </c>
      <c r="C486" s="43" t="s">
        <v>37</v>
      </c>
      <c r="D486" s="1" t="s">
        <v>17</v>
      </c>
      <c r="E486" s="1" t="s">
        <v>230</v>
      </c>
      <c r="F486" s="67" t="s">
        <v>272</v>
      </c>
      <c r="G486" s="36" t="s">
        <v>167</v>
      </c>
      <c r="H486" s="8">
        <f t="shared" si="19"/>
        <v>-60000</v>
      </c>
      <c r="I486" s="31">
        <v>5</v>
      </c>
      <c r="K486" t="s">
        <v>37</v>
      </c>
      <c r="L486" s="25">
        <v>15</v>
      </c>
      <c r="M486" s="2">
        <v>480</v>
      </c>
    </row>
    <row r="487" spans="2:13" ht="12.75">
      <c r="B487" s="363">
        <v>2500</v>
      </c>
      <c r="C487" s="43" t="s">
        <v>37</v>
      </c>
      <c r="D487" s="1" t="s">
        <v>17</v>
      </c>
      <c r="E487" s="1" t="s">
        <v>230</v>
      </c>
      <c r="F487" s="67" t="s">
        <v>273</v>
      </c>
      <c r="G487" s="36" t="s">
        <v>174</v>
      </c>
      <c r="H487" s="8">
        <f t="shared" si="19"/>
        <v>-62500</v>
      </c>
      <c r="I487" s="31">
        <v>5</v>
      </c>
      <c r="K487" t="s">
        <v>37</v>
      </c>
      <c r="L487" s="25">
        <v>15</v>
      </c>
      <c r="M487" s="2">
        <v>480</v>
      </c>
    </row>
    <row r="488" spans="2:13" ht="12.75">
      <c r="B488" s="363">
        <v>2500</v>
      </c>
      <c r="C488" s="43" t="s">
        <v>37</v>
      </c>
      <c r="D488" s="1" t="s">
        <v>17</v>
      </c>
      <c r="E488" s="1" t="s">
        <v>230</v>
      </c>
      <c r="F488" s="67" t="s">
        <v>274</v>
      </c>
      <c r="G488" s="36" t="s">
        <v>211</v>
      </c>
      <c r="H488" s="8">
        <f t="shared" si="19"/>
        <v>-65000</v>
      </c>
      <c r="I488" s="31">
        <v>5</v>
      </c>
      <c r="K488" t="s">
        <v>37</v>
      </c>
      <c r="L488" s="25">
        <v>15</v>
      </c>
      <c r="M488" s="2">
        <v>480</v>
      </c>
    </row>
    <row r="489" spans="2:13" ht="12.75">
      <c r="B489" s="363">
        <v>2500</v>
      </c>
      <c r="C489" s="43" t="s">
        <v>37</v>
      </c>
      <c r="D489" s="1" t="s">
        <v>17</v>
      </c>
      <c r="E489" s="1" t="s">
        <v>230</v>
      </c>
      <c r="F489" s="67" t="s">
        <v>275</v>
      </c>
      <c r="G489" s="36" t="s">
        <v>171</v>
      </c>
      <c r="H489" s="8">
        <f>H488-B489</f>
        <v>-67500</v>
      </c>
      <c r="I489" s="31">
        <v>5</v>
      </c>
      <c r="K489" t="s">
        <v>37</v>
      </c>
      <c r="L489" s="25">
        <v>15</v>
      </c>
      <c r="M489" s="2">
        <v>480</v>
      </c>
    </row>
    <row r="490" spans="2:13" ht="12.75">
      <c r="B490" s="363">
        <v>2500</v>
      </c>
      <c r="C490" s="43" t="s">
        <v>37</v>
      </c>
      <c r="D490" s="1" t="s">
        <v>17</v>
      </c>
      <c r="E490" s="1" t="s">
        <v>230</v>
      </c>
      <c r="F490" s="67" t="s">
        <v>276</v>
      </c>
      <c r="G490" s="36" t="s">
        <v>218</v>
      </c>
      <c r="H490" s="8">
        <f>H489-B490</f>
        <v>-70000</v>
      </c>
      <c r="I490" s="31">
        <v>5</v>
      </c>
      <c r="K490" t="s">
        <v>37</v>
      </c>
      <c r="L490" s="25">
        <v>15</v>
      </c>
      <c r="M490" s="2">
        <v>480</v>
      </c>
    </row>
    <row r="491" spans="1:13" s="87" customFormat="1" ht="12.75">
      <c r="A491" s="21"/>
      <c r="B491" s="364">
        <f>SUM(B469:B490)</f>
        <v>70000</v>
      </c>
      <c r="C491" s="21" t="s">
        <v>37</v>
      </c>
      <c r="D491" s="21"/>
      <c r="E491" s="21"/>
      <c r="F491" s="27"/>
      <c r="G491" s="27"/>
      <c r="H491" s="88">
        <v>0</v>
      </c>
      <c r="I491" s="86">
        <f>+B491/M491</f>
        <v>145.83333333333334</v>
      </c>
      <c r="M491" s="361">
        <v>480</v>
      </c>
    </row>
    <row r="492" spans="2:13" ht="12.75">
      <c r="B492" s="363"/>
      <c r="H492" s="8">
        <f aca="true" t="shared" si="23" ref="H492:H546">H491-B492</f>
        <v>0</v>
      </c>
      <c r="I492" s="31">
        <f>+B492/M492</f>
        <v>0</v>
      </c>
      <c r="M492" s="2">
        <v>480</v>
      </c>
    </row>
    <row r="493" spans="2:13" ht="12.75">
      <c r="B493" s="363"/>
      <c r="H493" s="8">
        <f t="shared" si="23"/>
        <v>0</v>
      </c>
      <c r="I493" s="31">
        <f>+B493/M493</f>
        <v>0</v>
      </c>
      <c r="M493" s="2">
        <v>480</v>
      </c>
    </row>
    <row r="494" spans="2:13" ht="12.75">
      <c r="B494" s="365">
        <v>1400</v>
      </c>
      <c r="C494" s="1" t="s">
        <v>56</v>
      </c>
      <c r="D494" s="22" t="s">
        <v>238</v>
      </c>
      <c r="E494" s="1" t="s">
        <v>57</v>
      </c>
      <c r="F494" s="36" t="s">
        <v>277</v>
      </c>
      <c r="G494" s="41" t="s">
        <v>40</v>
      </c>
      <c r="H494" s="8">
        <f t="shared" si="23"/>
        <v>-1400</v>
      </c>
      <c r="I494" s="31">
        <v>2.8</v>
      </c>
      <c r="K494" t="s">
        <v>230</v>
      </c>
      <c r="L494">
        <v>15</v>
      </c>
      <c r="M494" s="2">
        <v>480</v>
      </c>
    </row>
    <row r="495" spans="2:13" ht="12.75">
      <c r="B495" s="365">
        <v>1100</v>
      </c>
      <c r="C495" s="43" t="s">
        <v>56</v>
      </c>
      <c r="D495" s="22" t="s">
        <v>238</v>
      </c>
      <c r="E495" s="43" t="s">
        <v>57</v>
      </c>
      <c r="F495" s="36" t="s">
        <v>277</v>
      </c>
      <c r="G495" s="41" t="s">
        <v>44</v>
      </c>
      <c r="H495" s="8">
        <f t="shared" si="23"/>
        <v>-2500</v>
      </c>
      <c r="I495" s="31">
        <v>2.2</v>
      </c>
      <c r="K495" t="s">
        <v>230</v>
      </c>
      <c r="L495">
        <v>15</v>
      </c>
      <c r="M495" s="2">
        <v>480</v>
      </c>
    </row>
    <row r="496" spans="2:13" ht="12.75">
      <c r="B496" s="365">
        <v>1000</v>
      </c>
      <c r="C496" s="22" t="s">
        <v>56</v>
      </c>
      <c r="D496" s="22" t="s">
        <v>238</v>
      </c>
      <c r="E496" s="22" t="s">
        <v>57</v>
      </c>
      <c r="F496" s="36" t="s">
        <v>277</v>
      </c>
      <c r="G496" s="40" t="s">
        <v>47</v>
      </c>
      <c r="H496" s="8">
        <f t="shared" si="23"/>
        <v>-3500</v>
      </c>
      <c r="I496" s="31">
        <v>2</v>
      </c>
      <c r="K496" t="s">
        <v>230</v>
      </c>
      <c r="L496">
        <v>15</v>
      </c>
      <c r="M496" s="2">
        <v>480</v>
      </c>
    </row>
    <row r="497" spans="2:13" ht="12.75">
      <c r="B497" s="365">
        <v>1500</v>
      </c>
      <c r="C497" s="22" t="s">
        <v>56</v>
      </c>
      <c r="D497" s="22" t="s">
        <v>238</v>
      </c>
      <c r="E497" s="22" t="s">
        <v>57</v>
      </c>
      <c r="F497" s="36" t="s">
        <v>277</v>
      </c>
      <c r="G497" s="40" t="s">
        <v>72</v>
      </c>
      <c r="H497" s="8">
        <f t="shared" si="23"/>
        <v>-5000</v>
      </c>
      <c r="I497" s="89">
        <v>3</v>
      </c>
      <c r="J497" s="25"/>
      <c r="K497" s="25" t="s">
        <v>230</v>
      </c>
      <c r="L497">
        <v>15</v>
      </c>
      <c r="M497" s="2">
        <v>480</v>
      </c>
    </row>
    <row r="498" spans="2:13" ht="12.75">
      <c r="B498" s="363">
        <v>1300</v>
      </c>
      <c r="C498" s="22" t="s">
        <v>56</v>
      </c>
      <c r="D498" s="22" t="s">
        <v>238</v>
      </c>
      <c r="E498" s="1" t="s">
        <v>57</v>
      </c>
      <c r="F498" s="36" t="s">
        <v>277</v>
      </c>
      <c r="G498" s="36" t="s">
        <v>75</v>
      </c>
      <c r="H498" s="8">
        <f t="shared" si="23"/>
        <v>-6300</v>
      </c>
      <c r="I498" s="31">
        <v>2.6</v>
      </c>
      <c r="K498" s="25" t="s">
        <v>230</v>
      </c>
      <c r="L498">
        <v>15</v>
      </c>
      <c r="M498" s="2">
        <v>480</v>
      </c>
    </row>
    <row r="499" spans="2:13" ht="12.75">
      <c r="B499" s="363">
        <v>1100</v>
      </c>
      <c r="C499" s="1" t="s">
        <v>56</v>
      </c>
      <c r="D499" s="22" t="s">
        <v>238</v>
      </c>
      <c r="E499" s="1" t="s">
        <v>57</v>
      </c>
      <c r="F499" s="36" t="s">
        <v>277</v>
      </c>
      <c r="G499" s="36" t="s">
        <v>77</v>
      </c>
      <c r="H499" s="8">
        <f t="shared" si="23"/>
        <v>-7400</v>
      </c>
      <c r="I499" s="31">
        <v>2.2</v>
      </c>
      <c r="K499" s="25" t="s">
        <v>230</v>
      </c>
      <c r="L499">
        <v>15</v>
      </c>
      <c r="M499" s="2">
        <v>480</v>
      </c>
    </row>
    <row r="500" spans="2:13" ht="12.75">
      <c r="B500" s="363">
        <v>1000</v>
      </c>
      <c r="C500" s="1" t="s">
        <v>56</v>
      </c>
      <c r="D500" s="22" t="s">
        <v>238</v>
      </c>
      <c r="E500" s="1" t="s">
        <v>57</v>
      </c>
      <c r="F500" s="36" t="s">
        <v>277</v>
      </c>
      <c r="G500" s="36" t="s">
        <v>93</v>
      </c>
      <c r="H500" s="8">
        <f t="shared" si="23"/>
        <v>-8400</v>
      </c>
      <c r="I500" s="31">
        <v>2</v>
      </c>
      <c r="K500" s="25" t="s">
        <v>230</v>
      </c>
      <c r="L500">
        <v>15</v>
      </c>
      <c r="M500" s="2">
        <v>480</v>
      </c>
    </row>
    <row r="501" spans="2:13" ht="12.75">
      <c r="B501" s="366">
        <v>1500</v>
      </c>
      <c r="C501" s="48" t="s">
        <v>56</v>
      </c>
      <c r="D501" s="22" t="s">
        <v>238</v>
      </c>
      <c r="E501" s="48" t="s">
        <v>57</v>
      </c>
      <c r="F501" s="36" t="s">
        <v>277</v>
      </c>
      <c r="G501" s="36" t="s">
        <v>105</v>
      </c>
      <c r="H501" s="8">
        <f t="shared" si="23"/>
        <v>-9900</v>
      </c>
      <c r="I501" s="31">
        <v>3</v>
      </c>
      <c r="J501" s="47"/>
      <c r="K501" s="47" t="s">
        <v>230</v>
      </c>
      <c r="L501">
        <v>15</v>
      </c>
      <c r="M501" s="2">
        <v>480</v>
      </c>
    </row>
    <row r="502" spans="2:13" ht="12.75">
      <c r="B502" s="363">
        <v>1200</v>
      </c>
      <c r="C502" s="1" t="s">
        <v>56</v>
      </c>
      <c r="D502" s="22" t="s">
        <v>238</v>
      </c>
      <c r="E502" s="1" t="s">
        <v>57</v>
      </c>
      <c r="F502" s="36" t="s">
        <v>277</v>
      </c>
      <c r="G502" s="36" t="s">
        <v>107</v>
      </c>
      <c r="H502" s="8">
        <f t="shared" si="23"/>
        <v>-11100</v>
      </c>
      <c r="I502" s="31">
        <v>2.4</v>
      </c>
      <c r="K502" s="25" t="s">
        <v>230</v>
      </c>
      <c r="L502">
        <v>15</v>
      </c>
      <c r="M502" s="2">
        <v>480</v>
      </c>
    </row>
    <row r="503" spans="2:13" ht="12.75">
      <c r="B503" s="363">
        <v>1400</v>
      </c>
      <c r="C503" s="1" t="s">
        <v>56</v>
      </c>
      <c r="D503" s="22" t="s">
        <v>238</v>
      </c>
      <c r="E503" s="1" t="s">
        <v>57</v>
      </c>
      <c r="F503" s="36" t="s">
        <v>277</v>
      </c>
      <c r="G503" s="36" t="s">
        <v>122</v>
      </c>
      <c r="H503" s="8">
        <f t="shared" si="23"/>
        <v>-12500</v>
      </c>
      <c r="I503" s="31">
        <v>2.8</v>
      </c>
      <c r="K503" s="25" t="s">
        <v>230</v>
      </c>
      <c r="L503">
        <v>15</v>
      </c>
      <c r="M503" s="2">
        <v>480</v>
      </c>
    </row>
    <row r="504" spans="2:13" ht="12.75">
      <c r="B504" s="363">
        <v>1400</v>
      </c>
      <c r="C504" s="1" t="s">
        <v>56</v>
      </c>
      <c r="D504" s="22" t="s">
        <v>238</v>
      </c>
      <c r="E504" s="1" t="s">
        <v>57</v>
      </c>
      <c r="F504" s="36" t="s">
        <v>277</v>
      </c>
      <c r="G504" s="36" t="s">
        <v>128</v>
      </c>
      <c r="H504" s="8">
        <f t="shared" si="23"/>
        <v>-13900</v>
      </c>
      <c r="I504" s="31">
        <v>2.8</v>
      </c>
      <c r="K504" s="25" t="s">
        <v>230</v>
      </c>
      <c r="L504">
        <v>15</v>
      </c>
      <c r="M504" s="2">
        <v>480</v>
      </c>
    </row>
    <row r="505" spans="2:13" ht="12.75">
      <c r="B505" s="363">
        <v>1200</v>
      </c>
      <c r="C505" s="1" t="s">
        <v>56</v>
      </c>
      <c r="D505" s="22" t="s">
        <v>238</v>
      </c>
      <c r="E505" s="1" t="s">
        <v>57</v>
      </c>
      <c r="F505" s="36" t="s">
        <v>277</v>
      </c>
      <c r="G505" s="36" t="s">
        <v>150</v>
      </c>
      <c r="H505" s="8">
        <f t="shared" si="23"/>
        <v>-15100</v>
      </c>
      <c r="I505" s="31">
        <v>2.4</v>
      </c>
      <c r="K505" s="25" t="s">
        <v>230</v>
      </c>
      <c r="L505">
        <v>15</v>
      </c>
      <c r="M505" s="2">
        <v>480</v>
      </c>
    </row>
    <row r="506" spans="2:13" ht="12.75">
      <c r="B506" s="363">
        <v>1100</v>
      </c>
      <c r="C506" s="1" t="s">
        <v>56</v>
      </c>
      <c r="D506" s="22" t="s">
        <v>238</v>
      </c>
      <c r="E506" s="1" t="s">
        <v>57</v>
      </c>
      <c r="F506" s="36" t="s">
        <v>277</v>
      </c>
      <c r="G506" s="36" t="s">
        <v>176</v>
      </c>
      <c r="H506" s="8">
        <f t="shared" si="23"/>
        <v>-16200</v>
      </c>
      <c r="I506" s="31">
        <v>2.2</v>
      </c>
      <c r="K506" s="25" t="s">
        <v>230</v>
      </c>
      <c r="L506">
        <v>15</v>
      </c>
      <c r="M506" s="2">
        <v>480</v>
      </c>
    </row>
    <row r="507" spans="2:13" ht="12.75">
      <c r="B507" s="363">
        <v>1400</v>
      </c>
      <c r="C507" s="1" t="s">
        <v>56</v>
      </c>
      <c r="D507" s="22" t="s">
        <v>238</v>
      </c>
      <c r="E507" s="1" t="s">
        <v>57</v>
      </c>
      <c r="F507" s="36" t="s">
        <v>277</v>
      </c>
      <c r="G507" s="36" t="s">
        <v>165</v>
      </c>
      <c r="H507" s="8">
        <f t="shared" si="23"/>
        <v>-17600</v>
      </c>
      <c r="I507" s="31">
        <v>2.8</v>
      </c>
      <c r="K507" s="25" t="s">
        <v>230</v>
      </c>
      <c r="L507">
        <v>15</v>
      </c>
      <c r="M507" s="2">
        <v>480</v>
      </c>
    </row>
    <row r="508" spans="2:13" ht="12.75">
      <c r="B508" s="363">
        <v>1300</v>
      </c>
      <c r="C508" s="1" t="s">
        <v>56</v>
      </c>
      <c r="D508" s="22" t="s">
        <v>238</v>
      </c>
      <c r="E508" s="1" t="s">
        <v>57</v>
      </c>
      <c r="F508" s="36" t="s">
        <v>277</v>
      </c>
      <c r="G508" s="36" t="s">
        <v>167</v>
      </c>
      <c r="H508" s="8">
        <f t="shared" si="23"/>
        <v>-18900</v>
      </c>
      <c r="I508" s="31">
        <v>2.6</v>
      </c>
      <c r="K508" s="25" t="s">
        <v>230</v>
      </c>
      <c r="L508">
        <v>15</v>
      </c>
      <c r="M508" s="2">
        <v>480</v>
      </c>
    </row>
    <row r="509" spans="2:13" ht="12.75">
      <c r="B509" s="363">
        <v>1200</v>
      </c>
      <c r="C509" s="1" t="s">
        <v>56</v>
      </c>
      <c r="D509" s="22" t="s">
        <v>238</v>
      </c>
      <c r="E509" s="1" t="s">
        <v>57</v>
      </c>
      <c r="F509" s="36" t="s">
        <v>277</v>
      </c>
      <c r="G509" s="36" t="s">
        <v>174</v>
      </c>
      <c r="H509" s="8">
        <f t="shared" si="23"/>
        <v>-20100</v>
      </c>
      <c r="I509" s="31">
        <v>2.4</v>
      </c>
      <c r="K509" s="25" t="s">
        <v>230</v>
      </c>
      <c r="L509">
        <v>15</v>
      </c>
      <c r="M509" s="2">
        <v>480</v>
      </c>
    </row>
    <row r="510" spans="2:13" ht="12.75">
      <c r="B510" s="363">
        <v>1700</v>
      </c>
      <c r="C510" s="1" t="s">
        <v>56</v>
      </c>
      <c r="D510" s="22" t="s">
        <v>238</v>
      </c>
      <c r="E510" s="1" t="s">
        <v>57</v>
      </c>
      <c r="F510" s="36" t="s">
        <v>277</v>
      </c>
      <c r="G510" s="36" t="s">
        <v>169</v>
      </c>
      <c r="H510" s="8">
        <f t="shared" si="23"/>
        <v>-21800</v>
      </c>
      <c r="I510" s="31">
        <v>3.4</v>
      </c>
      <c r="K510" s="25" t="s">
        <v>230</v>
      </c>
      <c r="L510">
        <v>15</v>
      </c>
      <c r="M510" s="2">
        <v>480</v>
      </c>
    </row>
    <row r="511" spans="2:13" ht="12.75">
      <c r="B511" s="363">
        <v>1500</v>
      </c>
      <c r="C511" s="1" t="s">
        <v>56</v>
      </c>
      <c r="D511" s="22" t="s">
        <v>238</v>
      </c>
      <c r="E511" s="1" t="s">
        <v>57</v>
      </c>
      <c r="F511" s="36" t="s">
        <v>277</v>
      </c>
      <c r="G511" s="36" t="s">
        <v>211</v>
      </c>
      <c r="H511" s="8">
        <f t="shared" si="23"/>
        <v>-23300</v>
      </c>
      <c r="I511" s="31">
        <v>3</v>
      </c>
      <c r="K511" s="25" t="s">
        <v>230</v>
      </c>
      <c r="L511">
        <v>15</v>
      </c>
      <c r="M511" s="2">
        <v>480</v>
      </c>
    </row>
    <row r="512" spans="2:13" ht="12.75">
      <c r="B512" s="363">
        <v>1400</v>
      </c>
      <c r="C512" s="1" t="s">
        <v>56</v>
      </c>
      <c r="D512" s="22" t="s">
        <v>238</v>
      </c>
      <c r="E512" s="1" t="s">
        <v>57</v>
      </c>
      <c r="F512" s="36" t="s">
        <v>277</v>
      </c>
      <c r="G512" s="36" t="s">
        <v>171</v>
      </c>
      <c r="H512" s="8">
        <f t="shared" si="23"/>
        <v>-24700</v>
      </c>
      <c r="I512" s="31">
        <v>2.8</v>
      </c>
      <c r="K512" s="25" t="s">
        <v>230</v>
      </c>
      <c r="L512">
        <v>15</v>
      </c>
      <c r="M512" s="2">
        <v>480</v>
      </c>
    </row>
    <row r="513" spans="2:13" ht="12.75">
      <c r="B513" s="363">
        <v>1600</v>
      </c>
      <c r="C513" s="1" t="s">
        <v>56</v>
      </c>
      <c r="D513" s="22" t="s">
        <v>238</v>
      </c>
      <c r="E513" s="1" t="s">
        <v>57</v>
      </c>
      <c r="F513" s="36" t="s">
        <v>277</v>
      </c>
      <c r="G513" s="36" t="s">
        <v>218</v>
      </c>
      <c r="H513" s="8">
        <f t="shared" si="23"/>
        <v>-26300</v>
      </c>
      <c r="I513" s="31">
        <v>3.2</v>
      </c>
      <c r="K513" s="25" t="s">
        <v>230</v>
      </c>
      <c r="L513">
        <v>15</v>
      </c>
      <c r="M513" s="2">
        <v>480</v>
      </c>
    </row>
    <row r="514" spans="1:13" s="87" customFormat="1" ht="12.75">
      <c r="A514" s="21"/>
      <c r="B514" s="364">
        <f>SUM(B494:B513)</f>
        <v>26300</v>
      </c>
      <c r="C514" s="21"/>
      <c r="D514" s="21"/>
      <c r="E514" s="21" t="s">
        <v>57</v>
      </c>
      <c r="F514" s="27"/>
      <c r="G514" s="27"/>
      <c r="H514" s="88">
        <v>0</v>
      </c>
      <c r="I514" s="86">
        <f aca="true" t="shared" si="24" ref="I514:I520">+B514/M514</f>
        <v>54.791666666666664</v>
      </c>
      <c r="M514" s="361">
        <v>480</v>
      </c>
    </row>
    <row r="515" spans="2:13" ht="12.75">
      <c r="B515" s="363"/>
      <c r="H515" s="8">
        <v>0</v>
      </c>
      <c r="I515" s="31">
        <f t="shared" si="24"/>
        <v>0</v>
      </c>
      <c r="M515" s="2">
        <v>480</v>
      </c>
    </row>
    <row r="516" spans="2:13" ht="12.75">
      <c r="B516" s="363"/>
      <c r="H516" s="8">
        <f>H515-B516</f>
        <v>0</v>
      </c>
      <c r="I516" s="31">
        <f t="shared" si="24"/>
        <v>0</v>
      </c>
      <c r="M516" s="2">
        <v>480</v>
      </c>
    </row>
    <row r="517" spans="2:13" ht="12.75">
      <c r="B517" s="365">
        <v>1200</v>
      </c>
      <c r="C517" s="22" t="s">
        <v>811</v>
      </c>
      <c r="D517" s="22" t="s">
        <v>238</v>
      </c>
      <c r="E517" s="22" t="s">
        <v>433</v>
      </c>
      <c r="F517" s="36" t="s">
        <v>279</v>
      </c>
      <c r="G517" s="40" t="s">
        <v>44</v>
      </c>
      <c r="H517" s="8">
        <f>H516-B517</f>
        <v>-1200</v>
      </c>
      <c r="I517" s="31">
        <f t="shared" si="24"/>
        <v>2.5</v>
      </c>
      <c r="K517" t="s">
        <v>230</v>
      </c>
      <c r="L517">
        <v>15</v>
      </c>
      <c r="M517" s="2">
        <v>480</v>
      </c>
    </row>
    <row r="518" spans="1:13" s="87" customFormat="1" ht="12.75">
      <c r="A518" s="21"/>
      <c r="B518" s="364">
        <f>SUM(B517)</f>
        <v>1200</v>
      </c>
      <c r="C518" s="21" t="s">
        <v>278</v>
      </c>
      <c r="D518" s="21"/>
      <c r="E518" s="21"/>
      <c r="F518" s="27"/>
      <c r="G518" s="27"/>
      <c r="H518" s="88">
        <v>0</v>
      </c>
      <c r="I518" s="86">
        <f t="shared" si="24"/>
        <v>2.5</v>
      </c>
      <c r="M518" s="361">
        <v>480</v>
      </c>
    </row>
    <row r="519" spans="2:13" ht="12.75">
      <c r="B519" s="363"/>
      <c r="H519" s="8">
        <f t="shared" si="23"/>
        <v>0</v>
      </c>
      <c r="I519" s="31">
        <f t="shared" si="24"/>
        <v>0</v>
      </c>
      <c r="M519" s="2">
        <v>480</v>
      </c>
    </row>
    <row r="520" spans="2:13" ht="12.75">
      <c r="B520" s="363"/>
      <c r="H520" s="8">
        <f t="shared" si="23"/>
        <v>0</v>
      </c>
      <c r="I520" s="31">
        <f t="shared" si="24"/>
        <v>0</v>
      </c>
      <c r="M520" s="2">
        <v>480</v>
      </c>
    </row>
    <row r="521" spans="2:13" ht="12.75">
      <c r="B521" s="363"/>
      <c r="H521" s="8">
        <f aca="true" t="shared" si="25" ref="H521:H526">H520-B521</f>
        <v>0</v>
      </c>
      <c r="I521" s="31">
        <f>+B521/M521</f>
        <v>0</v>
      </c>
      <c r="M521" s="2">
        <v>480</v>
      </c>
    </row>
    <row r="522" spans="1:14" s="25" customFormat="1" ht="12.75">
      <c r="A522" s="22"/>
      <c r="B522" s="365">
        <v>170000</v>
      </c>
      <c r="C522" s="22" t="s">
        <v>230</v>
      </c>
      <c r="D522" s="22" t="s">
        <v>17</v>
      </c>
      <c r="E522" s="22"/>
      <c r="F522" s="98" t="s">
        <v>280</v>
      </c>
      <c r="G522" s="91" t="s">
        <v>176</v>
      </c>
      <c r="H522" s="39">
        <f t="shared" si="25"/>
        <v>-170000</v>
      </c>
      <c r="I522" s="89">
        <f aca="true" t="shared" si="26" ref="I522:I531">+B522/M522</f>
        <v>354.1666666666667</v>
      </c>
      <c r="M522" s="50">
        <v>480</v>
      </c>
      <c r="N522" s="99"/>
    </row>
    <row r="523" spans="1:14" s="25" customFormat="1" ht="12.75">
      <c r="A523" s="22"/>
      <c r="B523" s="365">
        <v>30000</v>
      </c>
      <c r="C523" s="22" t="s">
        <v>230</v>
      </c>
      <c r="D523" s="22" t="s">
        <v>181</v>
      </c>
      <c r="E523" s="22" t="s">
        <v>281</v>
      </c>
      <c r="F523" s="98"/>
      <c r="G523" s="91" t="s">
        <v>176</v>
      </c>
      <c r="H523" s="39">
        <f t="shared" si="25"/>
        <v>-200000</v>
      </c>
      <c r="I523" s="89">
        <f t="shared" si="26"/>
        <v>62.5</v>
      </c>
      <c r="M523" s="50">
        <v>480</v>
      </c>
      <c r="N523" s="99"/>
    </row>
    <row r="524" spans="1:13" s="25" customFormat="1" ht="12.75">
      <c r="A524" s="22"/>
      <c r="B524" s="365">
        <v>22015</v>
      </c>
      <c r="C524" s="22" t="s">
        <v>230</v>
      </c>
      <c r="D524" s="22" t="s">
        <v>17</v>
      </c>
      <c r="E524" s="22" t="s">
        <v>282</v>
      </c>
      <c r="F524" s="98"/>
      <c r="G524" s="91" t="s">
        <v>176</v>
      </c>
      <c r="H524" s="39">
        <f t="shared" si="25"/>
        <v>-222015</v>
      </c>
      <c r="I524" s="89">
        <f t="shared" si="26"/>
        <v>45.864583333333336</v>
      </c>
      <c r="M524" s="50">
        <v>480</v>
      </c>
    </row>
    <row r="525" spans="1:13" s="25" customFormat="1" ht="12.75">
      <c r="A525" s="22"/>
      <c r="B525" s="365">
        <v>80000</v>
      </c>
      <c r="C525" s="22" t="s">
        <v>68</v>
      </c>
      <c r="D525" s="22" t="s">
        <v>17</v>
      </c>
      <c r="E525" s="22" t="s">
        <v>281</v>
      </c>
      <c r="F525" s="98" t="s">
        <v>280</v>
      </c>
      <c r="G525" s="91" t="s">
        <v>176</v>
      </c>
      <c r="H525" s="39">
        <f t="shared" si="25"/>
        <v>-302015</v>
      </c>
      <c r="I525" s="89">
        <f t="shared" si="26"/>
        <v>166.66666666666666</v>
      </c>
      <c r="M525" s="50">
        <v>480</v>
      </c>
    </row>
    <row r="526" spans="1:13" s="25" customFormat="1" ht="12.75">
      <c r="A526" s="22"/>
      <c r="B526" s="365">
        <v>80000</v>
      </c>
      <c r="C526" s="22" t="s">
        <v>86</v>
      </c>
      <c r="D526" s="22" t="s">
        <v>181</v>
      </c>
      <c r="E526" s="22" t="s">
        <v>281</v>
      </c>
      <c r="F526" s="98"/>
      <c r="G526" s="91" t="s">
        <v>176</v>
      </c>
      <c r="H526" s="39">
        <f t="shared" si="25"/>
        <v>-382015</v>
      </c>
      <c r="I526" s="89">
        <f>+B526/M526</f>
        <v>166.66666666666666</v>
      </c>
      <c r="M526" s="50">
        <v>480</v>
      </c>
    </row>
    <row r="527" spans="1:13" s="87" customFormat="1" ht="12.75">
      <c r="A527" s="21"/>
      <c r="B527" s="364">
        <f>SUM(B522:B526)</f>
        <v>382015</v>
      </c>
      <c r="C527" s="21" t="s">
        <v>283</v>
      </c>
      <c r="D527" s="21"/>
      <c r="E527" s="21"/>
      <c r="F527" s="27"/>
      <c r="G527" s="27"/>
      <c r="H527" s="88">
        <v>0</v>
      </c>
      <c r="I527" s="86">
        <f t="shared" si="26"/>
        <v>795.8645833333334</v>
      </c>
      <c r="M527" s="361">
        <v>480</v>
      </c>
    </row>
    <row r="528" spans="1:13" s="25" customFormat="1" ht="12.75">
      <c r="A528" s="22"/>
      <c r="B528" s="365"/>
      <c r="C528" s="22"/>
      <c r="D528" s="22"/>
      <c r="E528" s="22"/>
      <c r="F528" s="40"/>
      <c r="G528" s="40"/>
      <c r="H528" s="8">
        <f>H527-B528</f>
        <v>0</v>
      </c>
      <c r="I528" s="31">
        <f t="shared" si="26"/>
        <v>0</v>
      </c>
      <c r="M528" s="2">
        <v>480</v>
      </c>
    </row>
    <row r="529" spans="1:13" s="25" customFormat="1" ht="12.75">
      <c r="A529" s="22"/>
      <c r="B529" s="365"/>
      <c r="C529" s="22"/>
      <c r="D529" s="22"/>
      <c r="E529" s="22"/>
      <c r="F529" s="40"/>
      <c r="G529" s="40"/>
      <c r="H529" s="8">
        <f>H528-B529</f>
        <v>0</v>
      </c>
      <c r="I529" s="31">
        <f t="shared" si="26"/>
        <v>0</v>
      </c>
      <c r="M529" s="2">
        <v>480</v>
      </c>
    </row>
    <row r="530" spans="1:13" s="25" customFormat="1" ht="12.75">
      <c r="A530" s="22"/>
      <c r="B530" s="365"/>
      <c r="C530" s="22"/>
      <c r="D530" s="22"/>
      <c r="E530" s="22"/>
      <c r="F530" s="40"/>
      <c r="G530" s="40"/>
      <c r="H530" s="8">
        <f>H529-B530</f>
        <v>0</v>
      </c>
      <c r="I530" s="31">
        <f t="shared" si="26"/>
        <v>0</v>
      </c>
      <c r="M530" s="2">
        <v>480</v>
      </c>
    </row>
    <row r="531" spans="2:13" ht="12.75">
      <c r="B531" s="363"/>
      <c r="H531" s="8">
        <f>H530-B531</f>
        <v>0</v>
      </c>
      <c r="I531" s="31">
        <f t="shared" si="26"/>
        <v>0</v>
      </c>
      <c r="M531" s="2">
        <v>480</v>
      </c>
    </row>
    <row r="532" spans="1:13" ht="13.5" thickBot="1">
      <c r="A532" s="71"/>
      <c r="B532" s="362">
        <f>+B535+B547</f>
        <v>360000</v>
      </c>
      <c r="C532" s="68"/>
      <c r="D532" s="78" t="s">
        <v>284</v>
      </c>
      <c r="E532" s="71"/>
      <c r="F532" s="100"/>
      <c r="G532" s="73"/>
      <c r="H532" s="74">
        <v>0</v>
      </c>
      <c r="I532" s="75">
        <f>+B532/M532</f>
        <v>750</v>
      </c>
      <c r="J532" s="76"/>
      <c r="K532" s="76"/>
      <c r="L532" s="76"/>
      <c r="M532" s="2">
        <v>480</v>
      </c>
    </row>
    <row r="533" spans="2:13" ht="12.75">
      <c r="B533" s="365"/>
      <c r="H533" s="8">
        <f t="shared" si="23"/>
        <v>0</v>
      </c>
      <c r="M533" s="2">
        <v>480</v>
      </c>
    </row>
    <row r="534" spans="2:13" ht="12.75">
      <c r="B534" s="363"/>
      <c r="H534" s="8">
        <f t="shared" si="23"/>
        <v>0</v>
      </c>
      <c r="M534" s="2">
        <v>480</v>
      </c>
    </row>
    <row r="535" spans="1:13" s="87" customFormat="1" ht="12.75">
      <c r="A535" s="21"/>
      <c r="B535" s="364">
        <f>+B538+B542</f>
        <v>50000</v>
      </c>
      <c r="C535" s="81" t="s">
        <v>285</v>
      </c>
      <c r="D535" s="82" t="s">
        <v>286</v>
      </c>
      <c r="E535" s="81" t="s">
        <v>34</v>
      </c>
      <c r="F535" s="83" t="s">
        <v>116</v>
      </c>
      <c r="G535" s="84" t="s">
        <v>155</v>
      </c>
      <c r="H535" s="88">
        <v>0</v>
      </c>
      <c r="I535" s="86">
        <f>+B535/M535</f>
        <v>104.16666666666667</v>
      </c>
      <c r="J535" s="86"/>
      <c r="K535" s="86"/>
      <c r="M535" s="361">
        <v>480</v>
      </c>
    </row>
    <row r="536" spans="2:13" ht="12.75">
      <c r="B536" s="363"/>
      <c r="H536" s="8">
        <f t="shared" si="23"/>
        <v>0</v>
      </c>
      <c r="M536" s="2">
        <v>480</v>
      </c>
    </row>
    <row r="537" spans="1:13" s="25" customFormat="1" ht="12.75">
      <c r="A537" s="22"/>
      <c r="B537" s="365">
        <v>30000</v>
      </c>
      <c r="C537" s="22" t="s">
        <v>287</v>
      </c>
      <c r="D537" s="22" t="s">
        <v>288</v>
      </c>
      <c r="E537" s="43" t="s">
        <v>289</v>
      </c>
      <c r="F537" s="40" t="s">
        <v>290</v>
      </c>
      <c r="G537" s="40" t="s">
        <v>233</v>
      </c>
      <c r="H537" s="39">
        <f>H536-B537</f>
        <v>-30000</v>
      </c>
      <c r="I537" s="89">
        <f>+B537/M537</f>
        <v>62.5</v>
      </c>
      <c r="K537" s="25" t="s">
        <v>291</v>
      </c>
      <c r="M537" s="2">
        <v>480</v>
      </c>
    </row>
    <row r="538" spans="1:13" s="123" customFormat="1" ht="12.75">
      <c r="A538" s="115"/>
      <c r="B538" s="369">
        <f>SUM(B537)</f>
        <v>30000</v>
      </c>
      <c r="C538" s="115" t="s">
        <v>55</v>
      </c>
      <c r="D538" s="115"/>
      <c r="E538" s="115"/>
      <c r="F538" s="121"/>
      <c r="G538" s="121"/>
      <c r="H538" s="120">
        <v>0</v>
      </c>
      <c r="I538" s="122">
        <f>+B538/M538</f>
        <v>62.5</v>
      </c>
      <c r="M538" s="361">
        <v>480</v>
      </c>
    </row>
    <row r="539" spans="2:13" ht="12.75">
      <c r="B539" s="365"/>
      <c r="H539" s="8">
        <f t="shared" si="23"/>
        <v>0</v>
      </c>
      <c r="M539" s="2">
        <v>480</v>
      </c>
    </row>
    <row r="540" spans="2:13" ht="12.75">
      <c r="B540" s="365"/>
      <c r="H540" s="8">
        <f t="shared" si="23"/>
        <v>0</v>
      </c>
      <c r="M540" s="2">
        <v>480</v>
      </c>
    </row>
    <row r="541" spans="1:13" s="25" customFormat="1" ht="12.75">
      <c r="A541" s="22"/>
      <c r="B541" s="365">
        <v>20000</v>
      </c>
      <c r="C541" s="43" t="s">
        <v>818</v>
      </c>
      <c r="D541" s="43" t="s">
        <v>19</v>
      </c>
      <c r="E541" s="43" t="s">
        <v>293</v>
      </c>
      <c r="F541" s="40" t="s">
        <v>294</v>
      </c>
      <c r="G541" s="40" t="s">
        <v>233</v>
      </c>
      <c r="H541" s="39">
        <f>H540-B541</f>
        <v>-20000</v>
      </c>
      <c r="I541" s="89">
        <f>+B541/M541</f>
        <v>41.666666666666664</v>
      </c>
      <c r="K541" s="25" t="s">
        <v>291</v>
      </c>
      <c r="M541" s="2">
        <v>480</v>
      </c>
    </row>
    <row r="542" spans="1:13" s="87" customFormat="1" ht="12.75">
      <c r="A542" s="21"/>
      <c r="B542" s="364">
        <f>SUM(B541)</f>
        <v>20000</v>
      </c>
      <c r="C542" s="21"/>
      <c r="D542" s="21"/>
      <c r="E542" s="21" t="s">
        <v>57</v>
      </c>
      <c r="F542" s="27"/>
      <c r="G542" s="27"/>
      <c r="H542" s="88">
        <v>0</v>
      </c>
      <c r="I542" s="29"/>
      <c r="M542" s="361">
        <v>480</v>
      </c>
    </row>
    <row r="543" spans="2:13" ht="12.75">
      <c r="B543" s="371"/>
      <c r="H543" s="8">
        <f t="shared" si="23"/>
        <v>0</v>
      </c>
      <c r="M543" s="2">
        <v>480</v>
      </c>
    </row>
    <row r="544" spans="2:13" ht="12.75">
      <c r="B544" s="365"/>
      <c r="H544" s="8">
        <f t="shared" si="23"/>
        <v>0</v>
      </c>
      <c r="M544" s="2">
        <v>480</v>
      </c>
    </row>
    <row r="545" spans="2:13" ht="12.75">
      <c r="B545" s="365">
        <v>180000</v>
      </c>
      <c r="C545" s="22" t="s">
        <v>66</v>
      </c>
      <c r="D545" s="22" t="s">
        <v>19</v>
      </c>
      <c r="E545" s="22"/>
      <c r="F545" s="98" t="s">
        <v>280</v>
      </c>
      <c r="G545" s="91" t="s">
        <v>122</v>
      </c>
      <c r="H545" s="8">
        <f t="shared" si="23"/>
        <v>-180000</v>
      </c>
      <c r="I545" s="31">
        <f aca="true" t="shared" si="27" ref="I545:I550">+B545/M545</f>
        <v>375</v>
      </c>
      <c r="J545" s="25"/>
      <c r="K545" s="25"/>
      <c r="L545" s="25"/>
      <c r="M545" s="2">
        <v>480</v>
      </c>
    </row>
    <row r="546" spans="2:13" ht="12.75">
      <c r="B546" s="365">
        <v>130000</v>
      </c>
      <c r="C546" s="22" t="s">
        <v>38</v>
      </c>
      <c r="D546" s="22" t="s">
        <v>19</v>
      </c>
      <c r="E546" s="22"/>
      <c r="F546" s="98" t="s">
        <v>182</v>
      </c>
      <c r="G546" s="91" t="s">
        <v>122</v>
      </c>
      <c r="H546" s="8">
        <f t="shared" si="23"/>
        <v>-310000</v>
      </c>
      <c r="I546" s="31">
        <f t="shared" si="27"/>
        <v>270.8333333333333</v>
      </c>
      <c r="J546" s="25"/>
      <c r="K546" s="25"/>
      <c r="L546" s="25"/>
      <c r="M546" s="2">
        <v>480</v>
      </c>
    </row>
    <row r="547" spans="1:13" s="87" customFormat="1" ht="12.75">
      <c r="A547" s="21"/>
      <c r="B547" s="364">
        <f>SUM(B545:B546)</f>
        <v>310000</v>
      </c>
      <c r="C547" s="21" t="s">
        <v>283</v>
      </c>
      <c r="D547" s="21"/>
      <c r="E547" s="21"/>
      <c r="F547" s="27"/>
      <c r="G547" s="27"/>
      <c r="H547" s="88">
        <v>0</v>
      </c>
      <c r="I547" s="86">
        <f t="shared" si="27"/>
        <v>645.8333333333334</v>
      </c>
      <c r="M547" s="361">
        <v>480</v>
      </c>
    </row>
    <row r="548" spans="1:13" s="25" customFormat="1" ht="12.75">
      <c r="A548" s="22"/>
      <c r="B548" s="39"/>
      <c r="C548" s="22"/>
      <c r="D548" s="22"/>
      <c r="E548" s="22"/>
      <c r="F548" s="40"/>
      <c r="G548" s="40"/>
      <c r="H548" s="39">
        <f>H547-B548</f>
        <v>0</v>
      </c>
      <c r="I548" s="89">
        <f t="shared" si="27"/>
        <v>0</v>
      </c>
      <c r="M548" s="2">
        <v>480</v>
      </c>
    </row>
    <row r="549" spans="1:13" s="25" customFormat="1" ht="12.75">
      <c r="A549" s="22"/>
      <c r="B549" s="39"/>
      <c r="C549" s="22"/>
      <c r="D549" s="22"/>
      <c r="E549" s="22"/>
      <c r="F549" s="40"/>
      <c r="G549" s="40"/>
      <c r="H549" s="39">
        <f>H548-B549</f>
        <v>0</v>
      </c>
      <c r="I549" s="89">
        <f t="shared" si="27"/>
        <v>0</v>
      </c>
      <c r="M549" s="2">
        <v>480</v>
      </c>
    </row>
    <row r="550" spans="1:13" s="25" customFormat="1" ht="12.75">
      <c r="A550" s="22"/>
      <c r="B550" s="39"/>
      <c r="C550" s="22"/>
      <c r="D550" s="22"/>
      <c r="E550" s="22"/>
      <c r="F550" s="40"/>
      <c r="G550" s="40"/>
      <c r="H550" s="39">
        <f>H549-B550</f>
        <v>0</v>
      </c>
      <c r="I550" s="89">
        <f t="shared" si="27"/>
        <v>0</v>
      </c>
      <c r="M550" s="2">
        <v>480</v>
      </c>
    </row>
    <row r="551" spans="2:13" ht="12.75">
      <c r="B551" s="39"/>
      <c r="D551" s="22"/>
      <c r="G551" s="41"/>
      <c r="H551" s="8">
        <f>H550-B551</f>
        <v>0</v>
      </c>
      <c r="I551" s="31">
        <f aca="true" t="shared" si="28" ref="I551:I610">+B551/M551</f>
        <v>0</v>
      </c>
      <c r="M551" s="2">
        <v>480</v>
      </c>
    </row>
    <row r="552" spans="1:13" ht="13.5" thickBot="1">
      <c r="A552" s="71"/>
      <c r="B552" s="69">
        <f>+B621+B652+B752+B772+B810+B822+B826+B830+B842</f>
        <v>1500370</v>
      </c>
      <c r="C552" s="71"/>
      <c r="D552" s="101" t="s">
        <v>295</v>
      </c>
      <c r="E552" s="68"/>
      <c r="F552" s="102"/>
      <c r="G552" s="103"/>
      <c r="H552" s="74"/>
      <c r="I552" s="75">
        <f t="shared" si="28"/>
        <v>3125.7708333333335</v>
      </c>
      <c r="J552" s="76"/>
      <c r="K552" s="76"/>
      <c r="L552" s="76"/>
      <c r="M552" s="2">
        <v>480</v>
      </c>
    </row>
    <row r="553" spans="2:13" ht="12.75">
      <c r="B553" s="44"/>
      <c r="C553" s="22"/>
      <c r="D553" s="22"/>
      <c r="E553" s="45"/>
      <c r="G553" s="46"/>
      <c r="H553" s="8">
        <f>H552-B553</f>
        <v>0</v>
      </c>
      <c r="I553" s="31">
        <f t="shared" si="28"/>
        <v>0</v>
      </c>
      <c r="M553" s="2">
        <v>480</v>
      </c>
    </row>
    <row r="554" spans="2:13" ht="12.75">
      <c r="B554" s="39"/>
      <c r="C554" s="22"/>
      <c r="D554" s="22"/>
      <c r="E554" s="22"/>
      <c r="G554" s="40"/>
      <c r="H554" s="8">
        <f>H553-B554</f>
        <v>0</v>
      </c>
      <c r="I554" s="31">
        <f t="shared" si="28"/>
        <v>0</v>
      </c>
      <c r="M554" s="2">
        <v>480</v>
      </c>
    </row>
    <row r="555" spans="1:13" s="25" customFormat="1" ht="12.75">
      <c r="A555" s="22"/>
      <c r="B555" s="217">
        <v>8000</v>
      </c>
      <c r="C555" s="43" t="s">
        <v>37</v>
      </c>
      <c r="D555" s="22" t="s">
        <v>295</v>
      </c>
      <c r="E555" s="43" t="s">
        <v>296</v>
      </c>
      <c r="F555" s="67" t="s">
        <v>297</v>
      </c>
      <c r="G555" s="41" t="s">
        <v>40</v>
      </c>
      <c r="H555" s="8">
        <f aca="true" t="shared" si="29" ref="H555:H614">H554-B555</f>
        <v>-8000</v>
      </c>
      <c r="I555" s="31">
        <f t="shared" si="28"/>
        <v>16.666666666666668</v>
      </c>
      <c r="J555"/>
      <c r="K555" t="s">
        <v>37</v>
      </c>
      <c r="L555"/>
      <c r="M555" s="2">
        <v>480</v>
      </c>
    </row>
    <row r="556" spans="2:13" ht="12.75">
      <c r="B556" s="374">
        <v>5000</v>
      </c>
      <c r="C556" s="43" t="s">
        <v>37</v>
      </c>
      <c r="D556" s="22" t="s">
        <v>295</v>
      </c>
      <c r="E556" s="1" t="s">
        <v>296</v>
      </c>
      <c r="F556" s="67" t="s">
        <v>298</v>
      </c>
      <c r="G556" s="36" t="s">
        <v>47</v>
      </c>
      <c r="H556" s="8">
        <f t="shared" si="29"/>
        <v>-13000</v>
      </c>
      <c r="I556" s="31">
        <f t="shared" si="28"/>
        <v>10.416666666666666</v>
      </c>
      <c r="K556" t="s">
        <v>37</v>
      </c>
      <c r="M556" s="2">
        <v>480</v>
      </c>
    </row>
    <row r="557" spans="2:13" ht="12.75">
      <c r="B557" s="374">
        <v>5000</v>
      </c>
      <c r="C557" s="43" t="s">
        <v>37</v>
      </c>
      <c r="D557" s="22" t="s">
        <v>295</v>
      </c>
      <c r="E557" s="1" t="s">
        <v>296</v>
      </c>
      <c r="F557" s="67" t="s">
        <v>299</v>
      </c>
      <c r="G557" s="36" t="s">
        <v>72</v>
      </c>
      <c r="H557" s="8">
        <f t="shared" si="29"/>
        <v>-18000</v>
      </c>
      <c r="I557" s="31">
        <f t="shared" si="28"/>
        <v>10.416666666666666</v>
      </c>
      <c r="K557" t="s">
        <v>37</v>
      </c>
      <c r="M557" s="2">
        <v>480</v>
      </c>
    </row>
    <row r="558" spans="2:13" ht="12.75">
      <c r="B558" s="374">
        <v>5000</v>
      </c>
      <c r="C558" s="43" t="s">
        <v>37</v>
      </c>
      <c r="D558" s="1" t="s">
        <v>295</v>
      </c>
      <c r="E558" s="1" t="s">
        <v>296</v>
      </c>
      <c r="F558" s="67" t="s">
        <v>300</v>
      </c>
      <c r="G558" s="36" t="s">
        <v>75</v>
      </c>
      <c r="H558" s="8">
        <f t="shared" si="29"/>
        <v>-23000</v>
      </c>
      <c r="I558" s="31">
        <f t="shared" si="28"/>
        <v>10.416666666666666</v>
      </c>
      <c r="K558" t="s">
        <v>37</v>
      </c>
      <c r="M558" s="2">
        <v>480</v>
      </c>
    </row>
    <row r="559" spans="2:14" ht="12.75">
      <c r="B559" s="374">
        <v>3000</v>
      </c>
      <c r="C559" s="43" t="s">
        <v>37</v>
      </c>
      <c r="D559" s="1" t="s">
        <v>295</v>
      </c>
      <c r="E559" s="1" t="s">
        <v>296</v>
      </c>
      <c r="F559" s="67" t="s">
        <v>301</v>
      </c>
      <c r="G559" s="36" t="s">
        <v>77</v>
      </c>
      <c r="H559" s="8">
        <f t="shared" si="29"/>
        <v>-26000</v>
      </c>
      <c r="I559" s="31">
        <f t="shared" si="28"/>
        <v>6.25</v>
      </c>
      <c r="K559" t="s">
        <v>37</v>
      </c>
      <c r="M559" s="2">
        <v>480</v>
      </c>
      <c r="N559" s="49"/>
    </row>
    <row r="560" spans="2:13" ht="12.75">
      <c r="B560" s="378">
        <v>3000</v>
      </c>
      <c r="C560" s="43" t="s">
        <v>37</v>
      </c>
      <c r="D560" s="1" t="s">
        <v>295</v>
      </c>
      <c r="E560" s="1" t="s">
        <v>296</v>
      </c>
      <c r="F560" s="67" t="s">
        <v>302</v>
      </c>
      <c r="G560" s="36" t="s">
        <v>93</v>
      </c>
      <c r="H560" s="8">
        <f t="shared" si="29"/>
        <v>-29000</v>
      </c>
      <c r="I560" s="31">
        <f t="shared" si="28"/>
        <v>6.25</v>
      </c>
      <c r="K560" t="s">
        <v>37</v>
      </c>
      <c r="M560" s="2">
        <v>480</v>
      </c>
    </row>
    <row r="561" spans="2:13" ht="12.75">
      <c r="B561" s="374">
        <v>5000</v>
      </c>
      <c r="C561" s="43" t="s">
        <v>37</v>
      </c>
      <c r="D561" s="1" t="s">
        <v>295</v>
      </c>
      <c r="E561" s="1" t="s">
        <v>296</v>
      </c>
      <c r="F561" s="67" t="s">
        <v>303</v>
      </c>
      <c r="G561" s="36" t="s">
        <v>105</v>
      </c>
      <c r="H561" s="8">
        <f t="shared" si="29"/>
        <v>-34000</v>
      </c>
      <c r="I561" s="31">
        <f t="shared" si="28"/>
        <v>10.416666666666666</v>
      </c>
      <c r="K561" t="s">
        <v>37</v>
      </c>
      <c r="M561" s="2">
        <v>480</v>
      </c>
    </row>
    <row r="562" spans="2:13" ht="12.75">
      <c r="B562" s="374">
        <v>5000</v>
      </c>
      <c r="C562" s="43" t="s">
        <v>37</v>
      </c>
      <c r="D562" s="1" t="s">
        <v>295</v>
      </c>
      <c r="E562" s="1" t="s">
        <v>296</v>
      </c>
      <c r="F562" s="67" t="s">
        <v>304</v>
      </c>
      <c r="G562" s="36" t="s">
        <v>107</v>
      </c>
      <c r="H562" s="8">
        <f t="shared" si="29"/>
        <v>-39000</v>
      </c>
      <c r="I562" s="31">
        <f t="shared" si="28"/>
        <v>10.416666666666666</v>
      </c>
      <c r="K562" t="s">
        <v>37</v>
      </c>
      <c r="M562" s="2">
        <v>480</v>
      </c>
    </row>
    <row r="563" spans="2:13" ht="12.75">
      <c r="B563" s="374">
        <v>3000</v>
      </c>
      <c r="C563" s="43" t="s">
        <v>37</v>
      </c>
      <c r="D563" s="1" t="s">
        <v>295</v>
      </c>
      <c r="E563" s="1" t="s">
        <v>296</v>
      </c>
      <c r="F563" s="67" t="s">
        <v>305</v>
      </c>
      <c r="G563" s="36" t="s">
        <v>122</v>
      </c>
      <c r="H563" s="8">
        <f t="shared" si="29"/>
        <v>-42000</v>
      </c>
      <c r="I563" s="31">
        <f t="shared" si="28"/>
        <v>6.25</v>
      </c>
      <c r="K563" t="s">
        <v>37</v>
      </c>
      <c r="M563" s="2">
        <v>480</v>
      </c>
    </row>
    <row r="564" spans="2:13" ht="12.75">
      <c r="B564" s="374">
        <v>3000</v>
      </c>
      <c r="C564" s="43" t="s">
        <v>37</v>
      </c>
      <c r="D564" s="1" t="s">
        <v>295</v>
      </c>
      <c r="E564" s="1" t="s">
        <v>296</v>
      </c>
      <c r="F564" s="67" t="s">
        <v>306</v>
      </c>
      <c r="G564" s="36" t="s">
        <v>128</v>
      </c>
      <c r="H564" s="8">
        <f t="shared" si="29"/>
        <v>-45000</v>
      </c>
      <c r="I564" s="31">
        <f t="shared" si="28"/>
        <v>6.25</v>
      </c>
      <c r="K564" t="s">
        <v>37</v>
      </c>
      <c r="M564" s="2">
        <v>480</v>
      </c>
    </row>
    <row r="565" spans="2:13" ht="12.75">
      <c r="B565" s="374">
        <v>3000</v>
      </c>
      <c r="C565" s="43" t="s">
        <v>37</v>
      </c>
      <c r="D565" s="1" t="s">
        <v>295</v>
      </c>
      <c r="E565" s="1" t="s">
        <v>296</v>
      </c>
      <c r="F565" s="67" t="s">
        <v>307</v>
      </c>
      <c r="G565" s="36" t="s">
        <v>150</v>
      </c>
      <c r="H565" s="8">
        <f t="shared" si="29"/>
        <v>-48000</v>
      </c>
      <c r="I565" s="31">
        <f t="shared" si="28"/>
        <v>6.25</v>
      </c>
      <c r="K565" t="s">
        <v>37</v>
      </c>
      <c r="M565" s="2">
        <v>480</v>
      </c>
    </row>
    <row r="566" spans="2:13" ht="12.75">
      <c r="B566" s="374">
        <v>4000</v>
      </c>
      <c r="C566" s="43" t="s">
        <v>37</v>
      </c>
      <c r="D566" s="1" t="s">
        <v>295</v>
      </c>
      <c r="E566" s="1" t="s">
        <v>296</v>
      </c>
      <c r="F566" s="67" t="s">
        <v>807</v>
      </c>
      <c r="G566" s="36" t="s">
        <v>165</v>
      </c>
      <c r="H566" s="8">
        <f t="shared" si="29"/>
        <v>-52000</v>
      </c>
      <c r="I566" s="31">
        <f t="shared" si="28"/>
        <v>8.333333333333334</v>
      </c>
      <c r="K566" t="s">
        <v>37</v>
      </c>
      <c r="M566" s="2">
        <v>480</v>
      </c>
    </row>
    <row r="567" spans="2:13" ht="12.75">
      <c r="B567" s="374">
        <v>6000</v>
      </c>
      <c r="C567" s="43" t="s">
        <v>37</v>
      </c>
      <c r="D567" s="1" t="s">
        <v>295</v>
      </c>
      <c r="E567" s="1" t="s">
        <v>296</v>
      </c>
      <c r="F567" s="67" t="s">
        <v>308</v>
      </c>
      <c r="G567" s="36" t="s">
        <v>167</v>
      </c>
      <c r="H567" s="8">
        <f t="shared" si="29"/>
        <v>-58000</v>
      </c>
      <c r="I567" s="31">
        <f t="shared" si="28"/>
        <v>12.5</v>
      </c>
      <c r="K567" t="s">
        <v>37</v>
      </c>
      <c r="M567" s="2">
        <v>480</v>
      </c>
    </row>
    <row r="568" spans="2:13" ht="12.75">
      <c r="B568" s="374">
        <v>3000</v>
      </c>
      <c r="C568" s="43" t="s">
        <v>37</v>
      </c>
      <c r="D568" s="1" t="s">
        <v>295</v>
      </c>
      <c r="E568" s="1" t="s">
        <v>296</v>
      </c>
      <c r="F568" s="67" t="s">
        <v>309</v>
      </c>
      <c r="G568" s="36" t="s">
        <v>174</v>
      </c>
      <c r="H568" s="8">
        <f t="shared" si="29"/>
        <v>-61000</v>
      </c>
      <c r="I568" s="31">
        <f t="shared" si="28"/>
        <v>6.25</v>
      </c>
      <c r="K568" t="s">
        <v>37</v>
      </c>
      <c r="M568" s="2">
        <v>480</v>
      </c>
    </row>
    <row r="569" spans="2:13" ht="12.75">
      <c r="B569" s="374">
        <v>5000</v>
      </c>
      <c r="C569" s="43" t="s">
        <v>37</v>
      </c>
      <c r="D569" s="1" t="s">
        <v>295</v>
      </c>
      <c r="E569" s="1" t="s">
        <v>296</v>
      </c>
      <c r="F569" s="67" t="s">
        <v>310</v>
      </c>
      <c r="G569" s="36" t="s">
        <v>169</v>
      </c>
      <c r="H569" s="8">
        <f t="shared" si="29"/>
        <v>-66000</v>
      </c>
      <c r="I569" s="31">
        <f t="shared" si="28"/>
        <v>10.416666666666666</v>
      </c>
      <c r="K569" t="s">
        <v>37</v>
      </c>
      <c r="M569" s="2">
        <v>480</v>
      </c>
    </row>
    <row r="570" spans="2:13" ht="12.75">
      <c r="B570" s="374">
        <v>4000</v>
      </c>
      <c r="C570" s="43" t="s">
        <v>37</v>
      </c>
      <c r="D570" s="1" t="s">
        <v>295</v>
      </c>
      <c r="E570" s="1" t="s">
        <v>296</v>
      </c>
      <c r="F570" s="67" t="s">
        <v>311</v>
      </c>
      <c r="G570" s="36" t="s">
        <v>312</v>
      </c>
      <c r="H570" s="8">
        <f t="shared" si="29"/>
        <v>-70000</v>
      </c>
      <c r="I570" s="31">
        <f t="shared" si="28"/>
        <v>8.333333333333334</v>
      </c>
      <c r="K570" t="s">
        <v>37</v>
      </c>
      <c r="M570" s="2">
        <v>480</v>
      </c>
    </row>
    <row r="571" spans="2:13" ht="12.75">
      <c r="B571" s="374">
        <v>2000</v>
      </c>
      <c r="C571" s="43" t="s">
        <v>37</v>
      </c>
      <c r="D571" s="1" t="s">
        <v>295</v>
      </c>
      <c r="E571" s="1" t="s">
        <v>296</v>
      </c>
      <c r="F571" s="67" t="s">
        <v>313</v>
      </c>
      <c r="G571" s="36" t="s">
        <v>211</v>
      </c>
      <c r="H571" s="8">
        <f t="shared" si="29"/>
        <v>-72000</v>
      </c>
      <c r="I571" s="31">
        <f t="shared" si="28"/>
        <v>4.166666666666667</v>
      </c>
      <c r="K571" t="s">
        <v>37</v>
      </c>
      <c r="M571" s="2">
        <v>480</v>
      </c>
    </row>
    <row r="572" spans="2:13" ht="12.75">
      <c r="B572" s="374">
        <v>4000</v>
      </c>
      <c r="C572" s="43" t="s">
        <v>37</v>
      </c>
      <c r="D572" s="1" t="s">
        <v>295</v>
      </c>
      <c r="E572" s="1" t="s">
        <v>296</v>
      </c>
      <c r="F572" s="67" t="s">
        <v>314</v>
      </c>
      <c r="G572" s="36" t="s">
        <v>171</v>
      </c>
      <c r="H572" s="8">
        <f t="shared" si="29"/>
        <v>-76000</v>
      </c>
      <c r="I572" s="31">
        <f t="shared" si="28"/>
        <v>8.333333333333334</v>
      </c>
      <c r="K572" t="s">
        <v>37</v>
      </c>
      <c r="M572" s="2">
        <v>480</v>
      </c>
    </row>
    <row r="573" spans="2:13" ht="12.75">
      <c r="B573" s="374">
        <v>6000</v>
      </c>
      <c r="C573" s="43" t="s">
        <v>37</v>
      </c>
      <c r="D573" s="1" t="s">
        <v>295</v>
      </c>
      <c r="E573" s="1" t="s">
        <v>296</v>
      </c>
      <c r="F573" s="67" t="s">
        <v>315</v>
      </c>
      <c r="G573" s="36" t="s">
        <v>218</v>
      </c>
      <c r="H573" s="8">
        <f t="shared" si="29"/>
        <v>-82000</v>
      </c>
      <c r="I573" s="31">
        <f t="shared" si="28"/>
        <v>12.5</v>
      </c>
      <c r="K573" t="s">
        <v>37</v>
      </c>
      <c r="M573" s="2">
        <v>480</v>
      </c>
    </row>
    <row r="574" spans="2:13" ht="12.75">
      <c r="B574" s="374">
        <v>4000</v>
      </c>
      <c r="C574" s="43" t="s">
        <v>37</v>
      </c>
      <c r="D574" s="1" t="s">
        <v>295</v>
      </c>
      <c r="E574" s="1" t="s">
        <v>296</v>
      </c>
      <c r="F574" s="67" t="s">
        <v>316</v>
      </c>
      <c r="G574" s="36" t="s">
        <v>220</v>
      </c>
      <c r="H574" s="8">
        <f t="shared" si="29"/>
        <v>-86000</v>
      </c>
      <c r="I574" s="31">
        <f t="shared" si="28"/>
        <v>8.333333333333334</v>
      </c>
      <c r="K574" t="s">
        <v>37</v>
      </c>
      <c r="M574" s="2">
        <v>480</v>
      </c>
    </row>
    <row r="575" spans="2:13" ht="12.75">
      <c r="B575" s="374">
        <v>5000</v>
      </c>
      <c r="C575" s="43" t="s">
        <v>37</v>
      </c>
      <c r="D575" s="1" t="s">
        <v>295</v>
      </c>
      <c r="E575" s="1" t="s">
        <v>296</v>
      </c>
      <c r="F575" s="67" t="s">
        <v>317</v>
      </c>
      <c r="G575" s="36" t="s">
        <v>233</v>
      </c>
      <c r="H575" s="8">
        <f t="shared" si="29"/>
        <v>-91000</v>
      </c>
      <c r="I575" s="31">
        <f t="shared" si="28"/>
        <v>10.416666666666666</v>
      </c>
      <c r="K575" t="s">
        <v>37</v>
      </c>
      <c r="M575" s="2">
        <v>480</v>
      </c>
    </row>
    <row r="576" spans="2:13" ht="12.75">
      <c r="B576" s="374">
        <v>2000</v>
      </c>
      <c r="C576" s="43" t="s">
        <v>37</v>
      </c>
      <c r="D576" s="1" t="s">
        <v>295</v>
      </c>
      <c r="E576" s="1" t="s">
        <v>296</v>
      </c>
      <c r="F576" s="67" t="s">
        <v>318</v>
      </c>
      <c r="G576" s="36" t="s">
        <v>236</v>
      </c>
      <c r="H576" s="8">
        <f t="shared" si="29"/>
        <v>-93000</v>
      </c>
      <c r="I576" s="31">
        <f t="shared" si="28"/>
        <v>4.166666666666667</v>
      </c>
      <c r="K576" t="s">
        <v>37</v>
      </c>
      <c r="M576" s="2">
        <v>480</v>
      </c>
    </row>
    <row r="577" spans="2:13" ht="12.75">
      <c r="B577" s="374">
        <v>2500</v>
      </c>
      <c r="C577" s="43" t="s">
        <v>37</v>
      </c>
      <c r="D577" s="22" t="s">
        <v>295</v>
      </c>
      <c r="E577" s="1" t="s">
        <v>319</v>
      </c>
      <c r="F577" s="67" t="s">
        <v>320</v>
      </c>
      <c r="G577" s="36" t="s">
        <v>40</v>
      </c>
      <c r="H577" s="8">
        <f t="shared" si="29"/>
        <v>-95500</v>
      </c>
      <c r="I577" s="31">
        <f t="shared" si="28"/>
        <v>5.208333333333333</v>
      </c>
      <c r="K577" t="s">
        <v>37</v>
      </c>
      <c r="M577" s="2">
        <v>480</v>
      </c>
    </row>
    <row r="578" spans="2:13" ht="12.75">
      <c r="B578" s="374">
        <v>5000</v>
      </c>
      <c r="C578" s="43" t="s">
        <v>37</v>
      </c>
      <c r="D578" s="22" t="s">
        <v>295</v>
      </c>
      <c r="E578" s="1" t="s">
        <v>319</v>
      </c>
      <c r="F578" s="67" t="s">
        <v>321</v>
      </c>
      <c r="G578" s="36" t="s">
        <v>44</v>
      </c>
      <c r="H578" s="8">
        <f t="shared" si="29"/>
        <v>-100500</v>
      </c>
      <c r="I578" s="31">
        <f t="shared" si="28"/>
        <v>10.416666666666666</v>
      </c>
      <c r="K578" t="s">
        <v>37</v>
      </c>
      <c r="M578" s="2">
        <v>480</v>
      </c>
    </row>
    <row r="579" spans="2:13" ht="12.75">
      <c r="B579" s="374">
        <v>2500</v>
      </c>
      <c r="C579" s="43" t="s">
        <v>37</v>
      </c>
      <c r="D579" s="22" t="s">
        <v>295</v>
      </c>
      <c r="E579" s="1" t="s">
        <v>319</v>
      </c>
      <c r="F579" s="67" t="s">
        <v>322</v>
      </c>
      <c r="G579" s="36" t="s">
        <v>47</v>
      </c>
      <c r="H579" s="8">
        <f t="shared" si="29"/>
        <v>-103000</v>
      </c>
      <c r="I579" s="31">
        <f t="shared" si="28"/>
        <v>5.208333333333333</v>
      </c>
      <c r="K579" t="s">
        <v>37</v>
      </c>
      <c r="M579" s="2">
        <v>480</v>
      </c>
    </row>
    <row r="580" spans="2:13" ht="12.75">
      <c r="B580" s="374">
        <v>2500</v>
      </c>
      <c r="C580" s="43" t="s">
        <v>37</v>
      </c>
      <c r="D580" s="22" t="s">
        <v>295</v>
      </c>
      <c r="E580" s="1" t="s">
        <v>319</v>
      </c>
      <c r="F580" s="67" t="s">
        <v>323</v>
      </c>
      <c r="G580" s="36" t="s">
        <v>72</v>
      </c>
      <c r="H580" s="8">
        <f t="shared" si="29"/>
        <v>-105500</v>
      </c>
      <c r="I580" s="31">
        <f t="shared" si="28"/>
        <v>5.208333333333333</v>
      </c>
      <c r="K580" t="s">
        <v>37</v>
      </c>
      <c r="M580" s="2">
        <v>480</v>
      </c>
    </row>
    <row r="581" spans="2:13" ht="12.75">
      <c r="B581" s="374">
        <v>2500</v>
      </c>
      <c r="C581" s="43" t="s">
        <v>37</v>
      </c>
      <c r="D581" s="1" t="s">
        <v>295</v>
      </c>
      <c r="E581" s="1" t="s">
        <v>319</v>
      </c>
      <c r="F581" s="67" t="s">
        <v>324</v>
      </c>
      <c r="G581" s="36" t="s">
        <v>75</v>
      </c>
      <c r="H581" s="8">
        <f t="shared" si="29"/>
        <v>-108000</v>
      </c>
      <c r="I581" s="31">
        <f t="shared" si="28"/>
        <v>5.208333333333333</v>
      </c>
      <c r="K581" t="s">
        <v>37</v>
      </c>
      <c r="M581" s="2">
        <v>480</v>
      </c>
    </row>
    <row r="582" spans="2:13" ht="12.75">
      <c r="B582" s="374">
        <v>2500</v>
      </c>
      <c r="C582" s="43" t="s">
        <v>37</v>
      </c>
      <c r="D582" s="1" t="s">
        <v>295</v>
      </c>
      <c r="E582" s="1" t="s">
        <v>319</v>
      </c>
      <c r="F582" s="67" t="s">
        <v>325</v>
      </c>
      <c r="G582" s="36" t="s">
        <v>77</v>
      </c>
      <c r="H582" s="8">
        <f t="shared" si="29"/>
        <v>-110500</v>
      </c>
      <c r="I582" s="31">
        <f t="shared" si="28"/>
        <v>5.208333333333333</v>
      </c>
      <c r="K582" t="s">
        <v>37</v>
      </c>
      <c r="M582" s="2">
        <v>480</v>
      </c>
    </row>
    <row r="583" spans="2:13" ht="12.75">
      <c r="B583" s="374">
        <v>2500</v>
      </c>
      <c r="C583" s="43" t="s">
        <v>37</v>
      </c>
      <c r="D583" s="1" t="s">
        <v>295</v>
      </c>
      <c r="E583" s="1" t="s">
        <v>319</v>
      </c>
      <c r="F583" s="67" t="s">
        <v>326</v>
      </c>
      <c r="G583" s="36" t="s">
        <v>93</v>
      </c>
      <c r="H583" s="8">
        <f t="shared" si="29"/>
        <v>-113000</v>
      </c>
      <c r="I583" s="31">
        <f t="shared" si="28"/>
        <v>5.208333333333333</v>
      </c>
      <c r="K583" t="s">
        <v>37</v>
      </c>
      <c r="M583" s="2">
        <v>480</v>
      </c>
    </row>
    <row r="584" spans="2:13" ht="12.75">
      <c r="B584" s="374">
        <v>2500</v>
      </c>
      <c r="C584" s="43" t="s">
        <v>37</v>
      </c>
      <c r="D584" s="1" t="s">
        <v>295</v>
      </c>
      <c r="E584" s="1" t="s">
        <v>319</v>
      </c>
      <c r="F584" s="67" t="s">
        <v>327</v>
      </c>
      <c r="G584" s="36" t="s">
        <v>105</v>
      </c>
      <c r="H584" s="8">
        <f t="shared" si="29"/>
        <v>-115500</v>
      </c>
      <c r="I584" s="31">
        <f t="shared" si="28"/>
        <v>5.208333333333333</v>
      </c>
      <c r="K584" t="s">
        <v>37</v>
      </c>
      <c r="M584" s="2">
        <v>480</v>
      </c>
    </row>
    <row r="585" spans="2:13" ht="12.75">
      <c r="B585" s="374">
        <v>2500</v>
      </c>
      <c r="C585" s="43" t="s">
        <v>37</v>
      </c>
      <c r="D585" s="1" t="s">
        <v>295</v>
      </c>
      <c r="E585" s="1" t="s">
        <v>319</v>
      </c>
      <c r="F585" s="67" t="s">
        <v>328</v>
      </c>
      <c r="G585" s="36" t="s">
        <v>107</v>
      </c>
      <c r="H585" s="8">
        <f t="shared" si="29"/>
        <v>-118000</v>
      </c>
      <c r="I585" s="31">
        <f t="shared" si="28"/>
        <v>5.208333333333333</v>
      </c>
      <c r="K585" t="s">
        <v>37</v>
      </c>
      <c r="M585" s="2">
        <v>480</v>
      </c>
    </row>
    <row r="586" spans="2:13" ht="12.75">
      <c r="B586" s="374">
        <v>2500</v>
      </c>
      <c r="C586" s="43" t="s">
        <v>37</v>
      </c>
      <c r="D586" s="1" t="s">
        <v>295</v>
      </c>
      <c r="E586" s="1" t="s">
        <v>319</v>
      </c>
      <c r="F586" s="67" t="s">
        <v>329</v>
      </c>
      <c r="G586" s="36" t="s">
        <v>128</v>
      </c>
      <c r="H586" s="8">
        <f t="shared" si="29"/>
        <v>-120500</v>
      </c>
      <c r="I586" s="31">
        <f t="shared" si="28"/>
        <v>5.208333333333333</v>
      </c>
      <c r="K586" t="s">
        <v>37</v>
      </c>
      <c r="M586" s="2">
        <v>480</v>
      </c>
    </row>
    <row r="587" spans="2:13" ht="12.75">
      <c r="B587" s="374">
        <v>2500</v>
      </c>
      <c r="C587" s="43" t="s">
        <v>37</v>
      </c>
      <c r="D587" s="1" t="s">
        <v>295</v>
      </c>
      <c r="E587" s="1" t="s">
        <v>319</v>
      </c>
      <c r="F587" s="67" t="s">
        <v>330</v>
      </c>
      <c r="G587" s="36" t="s">
        <v>150</v>
      </c>
      <c r="H587" s="8">
        <f t="shared" si="29"/>
        <v>-123000</v>
      </c>
      <c r="I587" s="31">
        <f t="shared" si="28"/>
        <v>5.208333333333333</v>
      </c>
      <c r="K587" t="s">
        <v>37</v>
      </c>
      <c r="M587" s="2">
        <v>480</v>
      </c>
    </row>
    <row r="588" spans="2:13" ht="12.75">
      <c r="B588" s="374">
        <v>2500</v>
      </c>
      <c r="C588" s="43" t="s">
        <v>37</v>
      </c>
      <c r="D588" s="1" t="s">
        <v>295</v>
      </c>
      <c r="E588" s="1" t="s">
        <v>331</v>
      </c>
      <c r="F588" s="67" t="s">
        <v>332</v>
      </c>
      <c r="G588" s="36" t="s">
        <v>176</v>
      </c>
      <c r="H588" s="8">
        <f t="shared" si="29"/>
        <v>-125500</v>
      </c>
      <c r="I588" s="31">
        <f t="shared" si="28"/>
        <v>5.208333333333333</v>
      </c>
      <c r="K588" t="s">
        <v>37</v>
      </c>
      <c r="M588" s="2">
        <v>480</v>
      </c>
    </row>
    <row r="589" spans="2:13" ht="12.75">
      <c r="B589" s="374">
        <v>7500</v>
      </c>
      <c r="C589" s="43" t="s">
        <v>37</v>
      </c>
      <c r="D589" s="1" t="s">
        <v>295</v>
      </c>
      <c r="E589" s="1" t="s">
        <v>319</v>
      </c>
      <c r="F589" s="67" t="s">
        <v>806</v>
      </c>
      <c r="G589" s="36" t="s">
        <v>167</v>
      </c>
      <c r="H589" s="8">
        <f t="shared" si="29"/>
        <v>-133000</v>
      </c>
      <c r="I589" s="31">
        <f t="shared" si="28"/>
        <v>15.625</v>
      </c>
      <c r="K589" t="s">
        <v>37</v>
      </c>
      <c r="M589" s="2">
        <v>480</v>
      </c>
    </row>
    <row r="590" spans="2:13" ht="12.75">
      <c r="B590" s="374">
        <v>2500</v>
      </c>
      <c r="C590" s="43" t="s">
        <v>37</v>
      </c>
      <c r="D590" s="1" t="s">
        <v>295</v>
      </c>
      <c r="E590" s="1" t="s">
        <v>319</v>
      </c>
      <c r="F590" s="67" t="s">
        <v>333</v>
      </c>
      <c r="G590" s="36" t="s">
        <v>169</v>
      </c>
      <c r="H590" s="8">
        <f t="shared" si="29"/>
        <v>-135500</v>
      </c>
      <c r="I590" s="31">
        <f t="shared" si="28"/>
        <v>5.208333333333333</v>
      </c>
      <c r="K590" t="s">
        <v>37</v>
      </c>
      <c r="M590" s="2">
        <v>480</v>
      </c>
    </row>
    <row r="591" spans="2:13" ht="12.75">
      <c r="B591" s="374">
        <v>2500</v>
      </c>
      <c r="C591" s="43" t="s">
        <v>37</v>
      </c>
      <c r="D591" s="1" t="s">
        <v>295</v>
      </c>
      <c r="E591" s="1" t="s">
        <v>319</v>
      </c>
      <c r="F591" s="67" t="s">
        <v>334</v>
      </c>
      <c r="G591" s="36" t="s">
        <v>171</v>
      </c>
      <c r="H591" s="8">
        <f t="shared" si="29"/>
        <v>-138000</v>
      </c>
      <c r="I591" s="31">
        <f t="shared" si="28"/>
        <v>5.208333333333333</v>
      </c>
      <c r="K591" t="s">
        <v>37</v>
      </c>
      <c r="M591" s="2">
        <v>480</v>
      </c>
    </row>
    <row r="592" spans="2:13" ht="12.75">
      <c r="B592" s="374">
        <v>2500</v>
      </c>
      <c r="C592" s="43" t="s">
        <v>37</v>
      </c>
      <c r="D592" s="1" t="s">
        <v>295</v>
      </c>
      <c r="E592" s="1" t="s">
        <v>319</v>
      </c>
      <c r="F592" s="67" t="s">
        <v>335</v>
      </c>
      <c r="G592" s="36" t="s">
        <v>220</v>
      </c>
      <c r="H592" s="8">
        <f t="shared" si="29"/>
        <v>-140500</v>
      </c>
      <c r="I592" s="31">
        <f t="shared" si="28"/>
        <v>5.208333333333333</v>
      </c>
      <c r="K592" t="s">
        <v>37</v>
      </c>
      <c r="M592" s="2">
        <v>480</v>
      </c>
    </row>
    <row r="593" spans="2:13" ht="12.75">
      <c r="B593" s="374">
        <v>2500</v>
      </c>
      <c r="C593" s="43" t="s">
        <v>37</v>
      </c>
      <c r="D593" s="1" t="s">
        <v>295</v>
      </c>
      <c r="E593" s="1" t="s">
        <v>319</v>
      </c>
      <c r="F593" s="67" t="s">
        <v>336</v>
      </c>
      <c r="G593" s="36" t="s">
        <v>236</v>
      </c>
      <c r="H593" s="8">
        <f t="shared" si="29"/>
        <v>-143000</v>
      </c>
      <c r="I593" s="31">
        <f t="shared" si="28"/>
        <v>5.208333333333333</v>
      </c>
      <c r="K593" t="s">
        <v>37</v>
      </c>
      <c r="M593" s="2">
        <v>480</v>
      </c>
    </row>
    <row r="594" spans="2:13" ht="12.75">
      <c r="B594" s="374">
        <v>5000</v>
      </c>
      <c r="C594" s="43" t="s">
        <v>37</v>
      </c>
      <c r="D594" s="22" t="s">
        <v>295</v>
      </c>
      <c r="E594" s="1" t="s">
        <v>337</v>
      </c>
      <c r="F594" s="67" t="s">
        <v>338</v>
      </c>
      <c r="G594" s="36" t="s">
        <v>40</v>
      </c>
      <c r="H594" s="8">
        <f t="shared" si="29"/>
        <v>-148000</v>
      </c>
      <c r="I594" s="31">
        <f t="shared" si="28"/>
        <v>10.416666666666666</v>
      </c>
      <c r="K594" t="s">
        <v>37</v>
      </c>
      <c r="M594" s="2">
        <v>480</v>
      </c>
    </row>
    <row r="595" spans="2:13" ht="12.75">
      <c r="B595" s="374">
        <v>2500</v>
      </c>
      <c r="C595" s="43" t="s">
        <v>37</v>
      </c>
      <c r="D595" s="22" t="s">
        <v>295</v>
      </c>
      <c r="E595" s="1" t="s">
        <v>337</v>
      </c>
      <c r="F595" s="67" t="s">
        <v>339</v>
      </c>
      <c r="G595" s="36" t="s">
        <v>44</v>
      </c>
      <c r="H595" s="8">
        <f t="shared" si="29"/>
        <v>-150500</v>
      </c>
      <c r="I595" s="31">
        <f t="shared" si="28"/>
        <v>5.208333333333333</v>
      </c>
      <c r="K595" t="s">
        <v>37</v>
      </c>
      <c r="M595" s="2">
        <v>480</v>
      </c>
    </row>
    <row r="596" spans="2:13" ht="12.75">
      <c r="B596" s="374">
        <v>2500</v>
      </c>
      <c r="C596" s="43" t="s">
        <v>37</v>
      </c>
      <c r="D596" s="22" t="s">
        <v>295</v>
      </c>
      <c r="E596" s="1" t="s">
        <v>337</v>
      </c>
      <c r="F596" s="67" t="s">
        <v>340</v>
      </c>
      <c r="G596" s="36" t="s">
        <v>47</v>
      </c>
      <c r="H596" s="8">
        <f t="shared" si="29"/>
        <v>-153000</v>
      </c>
      <c r="I596" s="31">
        <f t="shared" si="28"/>
        <v>5.208333333333333</v>
      </c>
      <c r="K596" t="s">
        <v>37</v>
      </c>
      <c r="M596" s="2">
        <v>480</v>
      </c>
    </row>
    <row r="597" spans="2:13" ht="12.75">
      <c r="B597" s="374">
        <v>2500</v>
      </c>
      <c r="C597" s="43" t="s">
        <v>37</v>
      </c>
      <c r="D597" s="22" t="s">
        <v>295</v>
      </c>
      <c r="E597" s="1" t="s">
        <v>337</v>
      </c>
      <c r="F597" s="67" t="s">
        <v>341</v>
      </c>
      <c r="G597" s="36" t="s">
        <v>72</v>
      </c>
      <c r="H597" s="8">
        <f t="shared" si="29"/>
        <v>-155500</v>
      </c>
      <c r="I597" s="31">
        <f t="shared" si="28"/>
        <v>5.208333333333333</v>
      </c>
      <c r="K597" t="s">
        <v>37</v>
      </c>
      <c r="M597" s="2">
        <v>480</v>
      </c>
    </row>
    <row r="598" spans="2:13" ht="12.75">
      <c r="B598" s="374">
        <v>2500</v>
      </c>
      <c r="C598" s="43" t="s">
        <v>37</v>
      </c>
      <c r="D598" s="1" t="s">
        <v>295</v>
      </c>
      <c r="E598" s="1" t="s">
        <v>337</v>
      </c>
      <c r="F598" s="67" t="s">
        <v>342</v>
      </c>
      <c r="G598" s="36" t="s">
        <v>75</v>
      </c>
      <c r="H598" s="8">
        <f t="shared" si="29"/>
        <v>-158000</v>
      </c>
      <c r="I598" s="31">
        <f t="shared" si="28"/>
        <v>5.208333333333333</v>
      </c>
      <c r="K598" t="s">
        <v>37</v>
      </c>
      <c r="M598" s="2">
        <v>480</v>
      </c>
    </row>
    <row r="599" spans="2:13" ht="12.75">
      <c r="B599" s="374">
        <v>2500</v>
      </c>
      <c r="C599" s="43" t="s">
        <v>37</v>
      </c>
      <c r="D599" s="1" t="s">
        <v>295</v>
      </c>
      <c r="E599" s="1" t="s">
        <v>337</v>
      </c>
      <c r="F599" s="67" t="s">
        <v>343</v>
      </c>
      <c r="G599" s="36" t="s">
        <v>77</v>
      </c>
      <c r="H599" s="8">
        <f t="shared" si="29"/>
        <v>-160500</v>
      </c>
      <c r="I599" s="31">
        <f t="shared" si="28"/>
        <v>5.208333333333333</v>
      </c>
      <c r="K599" t="s">
        <v>37</v>
      </c>
      <c r="M599" s="2">
        <v>480</v>
      </c>
    </row>
    <row r="600" spans="2:13" ht="12.75">
      <c r="B600" s="374">
        <v>2500</v>
      </c>
      <c r="C600" s="43" t="s">
        <v>37</v>
      </c>
      <c r="D600" s="1" t="s">
        <v>295</v>
      </c>
      <c r="E600" s="1" t="s">
        <v>337</v>
      </c>
      <c r="F600" s="67" t="s">
        <v>344</v>
      </c>
      <c r="G600" s="36" t="s">
        <v>93</v>
      </c>
      <c r="H600" s="8">
        <f t="shared" si="29"/>
        <v>-163000</v>
      </c>
      <c r="I600" s="31">
        <f t="shared" si="28"/>
        <v>5.208333333333333</v>
      </c>
      <c r="K600" t="s">
        <v>37</v>
      </c>
      <c r="M600" s="2">
        <v>480</v>
      </c>
    </row>
    <row r="601" spans="1:13" s="52" customFormat="1" ht="12.75">
      <c r="A601" s="22"/>
      <c r="B601" s="378">
        <v>2500</v>
      </c>
      <c r="C601" s="43" t="s">
        <v>37</v>
      </c>
      <c r="D601" s="1" t="s">
        <v>295</v>
      </c>
      <c r="E601" s="1" t="s">
        <v>337</v>
      </c>
      <c r="F601" s="67" t="s">
        <v>345</v>
      </c>
      <c r="G601" s="36" t="s">
        <v>105</v>
      </c>
      <c r="H601" s="8">
        <f t="shared" si="29"/>
        <v>-165500</v>
      </c>
      <c r="I601" s="31">
        <f t="shared" si="28"/>
        <v>5.208333333333333</v>
      </c>
      <c r="J601"/>
      <c r="K601" t="s">
        <v>37</v>
      </c>
      <c r="L601"/>
      <c r="M601" s="2">
        <v>480</v>
      </c>
    </row>
    <row r="602" spans="2:13" ht="12.75">
      <c r="B602" s="374">
        <v>2500</v>
      </c>
      <c r="C602" s="43" t="s">
        <v>37</v>
      </c>
      <c r="D602" s="1" t="s">
        <v>295</v>
      </c>
      <c r="E602" s="1" t="s">
        <v>337</v>
      </c>
      <c r="F602" s="67" t="s">
        <v>346</v>
      </c>
      <c r="G602" s="36" t="s">
        <v>107</v>
      </c>
      <c r="H602" s="8">
        <f t="shared" si="29"/>
        <v>-168000</v>
      </c>
      <c r="I602" s="31">
        <f t="shared" si="28"/>
        <v>5.208333333333333</v>
      </c>
      <c r="K602" t="s">
        <v>37</v>
      </c>
      <c r="M602" s="2">
        <v>480</v>
      </c>
    </row>
    <row r="603" spans="2:13" ht="12.75">
      <c r="B603" s="374">
        <v>2500</v>
      </c>
      <c r="C603" s="43" t="s">
        <v>37</v>
      </c>
      <c r="D603" s="1" t="s">
        <v>295</v>
      </c>
      <c r="E603" s="1" t="s">
        <v>347</v>
      </c>
      <c r="F603" s="67" t="s">
        <v>348</v>
      </c>
      <c r="G603" s="36" t="s">
        <v>128</v>
      </c>
      <c r="H603" s="8">
        <f t="shared" si="29"/>
        <v>-170500</v>
      </c>
      <c r="I603" s="31">
        <f t="shared" si="28"/>
        <v>5.208333333333333</v>
      </c>
      <c r="K603" t="s">
        <v>37</v>
      </c>
      <c r="M603" s="2">
        <v>480</v>
      </c>
    </row>
    <row r="604" spans="2:13" ht="12.75">
      <c r="B604" s="374">
        <v>5000</v>
      </c>
      <c r="C604" s="43" t="s">
        <v>37</v>
      </c>
      <c r="D604" s="1" t="s">
        <v>295</v>
      </c>
      <c r="E604" s="1" t="s">
        <v>347</v>
      </c>
      <c r="F604" s="67" t="s">
        <v>808</v>
      </c>
      <c r="G604" s="36" t="s">
        <v>165</v>
      </c>
      <c r="H604" s="8">
        <f t="shared" si="29"/>
        <v>-175500</v>
      </c>
      <c r="I604" s="31">
        <f t="shared" si="28"/>
        <v>10.416666666666666</v>
      </c>
      <c r="K604" t="s">
        <v>37</v>
      </c>
      <c r="M604" s="2">
        <v>480</v>
      </c>
    </row>
    <row r="605" spans="2:13" ht="12.75">
      <c r="B605" s="378">
        <v>5000</v>
      </c>
      <c r="C605" s="43" t="s">
        <v>37</v>
      </c>
      <c r="D605" s="1" t="s">
        <v>295</v>
      </c>
      <c r="E605" s="1" t="s">
        <v>347</v>
      </c>
      <c r="F605" s="67" t="s">
        <v>809</v>
      </c>
      <c r="G605" s="36" t="s">
        <v>167</v>
      </c>
      <c r="H605" s="8">
        <f t="shared" si="29"/>
        <v>-180500</v>
      </c>
      <c r="I605" s="31">
        <f t="shared" si="28"/>
        <v>10.416666666666666</v>
      </c>
      <c r="K605" t="s">
        <v>37</v>
      </c>
      <c r="M605" s="2">
        <v>480</v>
      </c>
    </row>
    <row r="606" spans="2:13" ht="12.75">
      <c r="B606" s="374">
        <v>2500</v>
      </c>
      <c r="C606" s="43" t="s">
        <v>37</v>
      </c>
      <c r="D606" s="1" t="s">
        <v>295</v>
      </c>
      <c r="E606" s="1" t="s">
        <v>347</v>
      </c>
      <c r="F606" s="67" t="s">
        <v>349</v>
      </c>
      <c r="G606" s="36" t="s">
        <v>169</v>
      </c>
      <c r="H606" s="8">
        <f t="shared" si="29"/>
        <v>-183000</v>
      </c>
      <c r="I606" s="31">
        <f t="shared" si="28"/>
        <v>5.208333333333333</v>
      </c>
      <c r="K606" t="s">
        <v>37</v>
      </c>
      <c r="M606" s="2">
        <v>480</v>
      </c>
    </row>
    <row r="607" spans="2:13" ht="12.75">
      <c r="B607" s="374">
        <v>2500</v>
      </c>
      <c r="C607" s="43" t="s">
        <v>37</v>
      </c>
      <c r="D607" s="1" t="s">
        <v>295</v>
      </c>
      <c r="E607" s="1" t="s">
        <v>347</v>
      </c>
      <c r="F607" s="67" t="s">
        <v>350</v>
      </c>
      <c r="G607" s="36" t="s">
        <v>218</v>
      </c>
      <c r="H607" s="8">
        <f t="shared" si="29"/>
        <v>-185500</v>
      </c>
      <c r="I607" s="31">
        <f t="shared" si="28"/>
        <v>5.208333333333333</v>
      </c>
      <c r="K607" t="s">
        <v>37</v>
      </c>
      <c r="M607" s="2">
        <v>480</v>
      </c>
    </row>
    <row r="608" spans="2:13" ht="12.75">
      <c r="B608" s="374">
        <v>2500</v>
      </c>
      <c r="C608" s="43" t="s">
        <v>37</v>
      </c>
      <c r="D608" s="1" t="s">
        <v>295</v>
      </c>
      <c r="E608" s="1" t="s">
        <v>347</v>
      </c>
      <c r="F608" s="67" t="s">
        <v>351</v>
      </c>
      <c r="G608" s="36" t="s">
        <v>220</v>
      </c>
      <c r="H608" s="8">
        <f t="shared" si="29"/>
        <v>-188000</v>
      </c>
      <c r="I608" s="31">
        <f t="shared" si="28"/>
        <v>5.208333333333333</v>
      </c>
      <c r="K608" t="s">
        <v>37</v>
      </c>
      <c r="M608" s="2">
        <v>480</v>
      </c>
    </row>
    <row r="609" spans="2:13" ht="12.75">
      <c r="B609" s="374">
        <v>2500</v>
      </c>
      <c r="C609" s="43" t="s">
        <v>37</v>
      </c>
      <c r="D609" s="1" t="s">
        <v>295</v>
      </c>
      <c r="E609" s="1" t="s">
        <v>337</v>
      </c>
      <c r="F609" s="67" t="s">
        <v>352</v>
      </c>
      <c r="G609" s="36" t="s">
        <v>233</v>
      </c>
      <c r="H609" s="8">
        <f t="shared" si="29"/>
        <v>-190500</v>
      </c>
      <c r="I609" s="31">
        <f t="shared" si="28"/>
        <v>5.208333333333333</v>
      </c>
      <c r="K609" t="s">
        <v>37</v>
      </c>
      <c r="M609" s="2">
        <v>480</v>
      </c>
    </row>
    <row r="610" spans="2:13" ht="12.75">
      <c r="B610" s="374">
        <v>2500</v>
      </c>
      <c r="C610" s="43" t="s">
        <v>37</v>
      </c>
      <c r="D610" s="22" t="s">
        <v>295</v>
      </c>
      <c r="E610" s="1" t="s">
        <v>353</v>
      </c>
      <c r="F610" s="67" t="s">
        <v>354</v>
      </c>
      <c r="G610" s="36" t="s">
        <v>40</v>
      </c>
      <c r="H610" s="8">
        <f t="shared" si="29"/>
        <v>-193000</v>
      </c>
      <c r="I610" s="31">
        <f t="shared" si="28"/>
        <v>5.208333333333333</v>
      </c>
      <c r="K610" t="s">
        <v>37</v>
      </c>
      <c r="M610" s="2">
        <v>480</v>
      </c>
    </row>
    <row r="611" spans="2:13" ht="12.75">
      <c r="B611" s="374">
        <v>2500</v>
      </c>
      <c r="C611" s="43" t="s">
        <v>37</v>
      </c>
      <c r="D611" s="22" t="s">
        <v>295</v>
      </c>
      <c r="E611" s="1" t="s">
        <v>353</v>
      </c>
      <c r="F611" s="67" t="s">
        <v>355</v>
      </c>
      <c r="G611" s="36" t="s">
        <v>44</v>
      </c>
      <c r="H611" s="8">
        <f t="shared" si="29"/>
        <v>-195500</v>
      </c>
      <c r="I611" s="31">
        <f aca="true" t="shared" si="30" ref="I611:I674">+B611/M611</f>
        <v>5.208333333333333</v>
      </c>
      <c r="K611" t="s">
        <v>37</v>
      </c>
      <c r="M611" s="2">
        <v>480</v>
      </c>
    </row>
    <row r="612" spans="2:13" ht="12.75">
      <c r="B612" s="374">
        <v>2500</v>
      </c>
      <c r="C612" s="43" t="s">
        <v>37</v>
      </c>
      <c r="D612" s="22" t="s">
        <v>295</v>
      </c>
      <c r="E612" s="1" t="s">
        <v>353</v>
      </c>
      <c r="F612" s="67" t="s">
        <v>356</v>
      </c>
      <c r="G612" s="36" t="s">
        <v>47</v>
      </c>
      <c r="H612" s="8">
        <f t="shared" si="29"/>
        <v>-198000</v>
      </c>
      <c r="I612" s="31">
        <f t="shared" si="30"/>
        <v>5.208333333333333</v>
      </c>
      <c r="K612" t="s">
        <v>37</v>
      </c>
      <c r="M612" s="2">
        <v>480</v>
      </c>
    </row>
    <row r="613" spans="2:13" ht="12.75">
      <c r="B613" s="374">
        <v>2500</v>
      </c>
      <c r="C613" s="43" t="s">
        <v>37</v>
      </c>
      <c r="D613" s="1" t="s">
        <v>295</v>
      </c>
      <c r="E613" s="1" t="s">
        <v>353</v>
      </c>
      <c r="F613" s="67" t="s">
        <v>357</v>
      </c>
      <c r="G613" s="36" t="s">
        <v>93</v>
      </c>
      <c r="H613" s="8">
        <f t="shared" si="29"/>
        <v>-200500</v>
      </c>
      <c r="I613" s="31">
        <f t="shared" si="30"/>
        <v>5.208333333333333</v>
      </c>
      <c r="K613" t="s">
        <v>37</v>
      </c>
      <c r="M613" s="2">
        <v>480</v>
      </c>
    </row>
    <row r="614" spans="2:13" ht="12.75">
      <c r="B614" s="374">
        <v>2500</v>
      </c>
      <c r="C614" s="43" t="s">
        <v>37</v>
      </c>
      <c r="D614" s="1" t="s">
        <v>295</v>
      </c>
      <c r="E614" s="1" t="s">
        <v>353</v>
      </c>
      <c r="F614" s="67" t="s">
        <v>358</v>
      </c>
      <c r="G614" s="36" t="s">
        <v>107</v>
      </c>
      <c r="H614" s="8">
        <f t="shared" si="29"/>
        <v>-203000</v>
      </c>
      <c r="I614" s="31">
        <f t="shared" si="30"/>
        <v>5.208333333333333</v>
      </c>
      <c r="K614" t="s">
        <v>37</v>
      </c>
      <c r="M614" s="2">
        <v>480</v>
      </c>
    </row>
    <row r="615" spans="2:13" ht="12.75">
      <c r="B615" s="374">
        <v>2500</v>
      </c>
      <c r="C615" s="43" t="s">
        <v>37</v>
      </c>
      <c r="D615" s="1" t="s">
        <v>295</v>
      </c>
      <c r="E615" s="1" t="s">
        <v>353</v>
      </c>
      <c r="F615" s="67" t="s">
        <v>359</v>
      </c>
      <c r="G615" s="36" t="s">
        <v>128</v>
      </c>
      <c r="H615" s="8">
        <f aca="true" t="shared" si="31" ref="H615:H678">H614-B615</f>
        <v>-205500</v>
      </c>
      <c r="I615" s="31">
        <f t="shared" si="30"/>
        <v>5.208333333333333</v>
      </c>
      <c r="K615" t="s">
        <v>37</v>
      </c>
      <c r="M615" s="2">
        <v>480</v>
      </c>
    </row>
    <row r="616" spans="2:13" ht="12.75">
      <c r="B616" s="374">
        <v>2500</v>
      </c>
      <c r="C616" s="43" t="s">
        <v>37</v>
      </c>
      <c r="D616" s="1" t="s">
        <v>295</v>
      </c>
      <c r="E616" s="1" t="s">
        <v>353</v>
      </c>
      <c r="F616" s="67" t="s">
        <v>360</v>
      </c>
      <c r="G616" s="36" t="s">
        <v>165</v>
      </c>
      <c r="H616" s="8">
        <f t="shared" si="31"/>
        <v>-208000</v>
      </c>
      <c r="I616" s="31">
        <f t="shared" si="30"/>
        <v>5.208333333333333</v>
      </c>
      <c r="K616" t="s">
        <v>37</v>
      </c>
      <c r="M616" s="2">
        <v>480</v>
      </c>
    </row>
    <row r="617" spans="2:13" ht="12.75">
      <c r="B617" s="374">
        <v>2500</v>
      </c>
      <c r="C617" s="43" t="s">
        <v>37</v>
      </c>
      <c r="D617" s="1" t="s">
        <v>295</v>
      </c>
      <c r="E617" s="1" t="s">
        <v>353</v>
      </c>
      <c r="F617" s="67" t="s">
        <v>361</v>
      </c>
      <c r="G617" s="36" t="s">
        <v>174</v>
      </c>
      <c r="H617" s="8">
        <f t="shared" si="31"/>
        <v>-210500</v>
      </c>
      <c r="I617" s="31">
        <f t="shared" si="30"/>
        <v>5.208333333333333</v>
      </c>
      <c r="K617" t="s">
        <v>37</v>
      </c>
      <c r="M617" s="2">
        <v>480</v>
      </c>
    </row>
    <row r="618" spans="2:13" ht="12.75">
      <c r="B618" s="374">
        <v>2500</v>
      </c>
      <c r="C618" s="43" t="s">
        <v>37</v>
      </c>
      <c r="D618" s="1" t="s">
        <v>295</v>
      </c>
      <c r="E618" s="1" t="s">
        <v>353</v>
      </c>
      <c r="F618" s="67" t="s">
        <v>362</v>
      </c>
      <c r="G618" s="36" t="s">
        <v>169</v>
      </c>
      <c r="H618" s="8">
        <f t="shared" si="31"/>
        <v>-213000</v>
      </c>
      <c r="I618" s="31">
        <f t="shared" si="30"/>
        <v>5.208333333333333</v>
      </c>
      <c r="K618" t="s">
        <v>37</v>
      </c>
      <c r="M618" s="2">
        <v>480</v>
      </c>
    </row>
    <row r="619" spans="2:13" ht="12.75">
      <c r="B619" s="374">
        <v>2500</v>
      </c>
      <c r="C619" s="43" t="s">
        <v>37</v>
      </c>
      <c r="D619" s="1" t="s">
        <v>295</v>
      </c>
      <c r="E619" s="1" t="s">
        <v>353</v>
      </c>
      <c r="F619" s="67" t="s">
        <v>363</v>
      </c>
      <c r="G619" s="36" t="s">
        <v>218</v>
      </c>
      <c r="H619" s="8">
        <f t="shared" si="31"/>
        <v>-215500</v>
      </c>
      <c r="I619" s="31">
        <f t="shared" si="30"/>
        <v>5.208333333333333</v>
      </c>
      <c r="K619" t="s">
        <v>37</v>
      </c>
      <c r="M619" s="2">
        <v>480</v>
      </c>
    </row>
    <row r="620" spans="2:13" ht="12.75">
      <c r="B620" s="374">
        <v>2500</v>
      </c>
      <c r="C620" s="43" t="s">
        <v>37</v>
      </c>
      <c r="D620" s="22" t="s">
        <v>295</v>
      </c>
      <c r="E620" s="1" t="s">
        <v>364</v>
      </c>
      <c r="F620" s="67" t="s">
        <v>365</v>
      </c>
      <c r="G620" s="36" t="s">
        <v>44</v>
      </c>
      <c r="H620" s="8">
        <f t="shared" si="31"/>
        <v>-218000</v>
      </c>
      <c r="I620" s="31">
        <f t="shared" si="30"/>
        <v>5.208333333333333</v>
      </c>
      <c r="K620" t="s">
        <v>37</v>
      </c>
      <c r="M620" s="2">
        <v>480</v>
      </c>
    </row>
    <row r="621" spans="1:13" s="87" customFormat="1" ht="12.75">
      <c r="A621" s="21"/>
      <c r="B621" s="373">
        <f>SUM(B555:B620)</f>
        <v>218000</v>
      </c>
      <c r="C621" s="21" t="s">
        <v>37</v>
      </c>
      <c r="D621" s="21"/>
      <c r="E621" s="21"/>
      <c r="F621" s="27"/>
      <c r="G621" s="27"/>
      <c r="H621" s="88">
        <v>0</v>
      </c>
      <c r="I621" s="86">
        <f t="shared" si="30"/>
        <v>454.1666666666667</v>
      </c>
      <c r="M621" s="2">
        <v>480</v>
      </c>
    </row>
    <row r="622" spans="2:13" ht="12.75">
      <c r="B622" s="374"/>
      <c r="H622" s="8">
        <f t="shared" si="31"/>
        <v>0</v>
      </c>
      <c r="I622" s="31">
        <f t="shared" si="30"/>
        <v>0</v>
      </c>
      <c r="M622" s="2">
        <v>480</v>
      </c>
    </row>
    <row r="623" spans="2:13" ht="12.75">
      <c r="B623" s="374"/>
      <c r="H623" s="8">
        <f t="shared" si="31"/>
        <v>0</v>
      </c>
      <c r="I623" s="31">
        <f t="shared" si="30"/>
        <v>0</v>
      </c>
      <c r="M623" s="2">
        <v>480</v>
      </c>
    </row>
    <row r="624" spans="2:13" ht="12.75">
      <c r="B624" s="374">
        <v>3500</v>
      </c>
      <c r="C624" s="1" t="s">
        <v>366</v>
      </c>
      <c r="D624" s="1" t="s">
        <v>21</v>
      </c>
      <c r="E624" s="1" t="s">
        <v>289</v>
      </c>
      <c r="F624" s="36" t="s">
        <v>367</v>
      </c>
      <c r="G624" s="36" t="s">
        <v>107</v>
      </c>
      <c r="H624" s="8">
        <f t="shared" si="31"/>
        <v>-3500</v>
      </c>
      <c r="I624" s="31">
        <f t="shared" si="30"/>
        <v>7.291666666666667</v>
      </c>
      <c r="K624" t="s">
        <v>291</v>
      </c>
      <c r="M624" s="2">
        <v>480</v>
      </c>
    </row>
    <row r="625" spans="2:13" ht="12.75">
      <c r="B625" s="217">
        <v>3000</v>
      </c>
      <c r="C625" s="22" t="s">
        <v>368</v>
      </c>
      <c r="D625" s="22" t="s">
        <v>21</v>
      </c>
      <c r="E625" s="22" t="s">
        <v>289</v>
      </c>
      <c r="F625" s="40" t="s">
        <v>369</v>
      </c>
      <c r="G625" s="40" t="s">
        <v>128</v>
      </c>
      <c r="H625" s="8">
        <f t="shared" si="31"/>
        <v>-6500</v>
      </c>
      <c r="I625" s="31">
        <f t="shared" si="30"/>
        <v>6.25</v>
      </c>
      <c r="K625" t="s">
        <v>291</v>
      </c>
      <c r="M625" s="2">
        <v>480</v>
      </c>
    </row>
    <row r="626" spans="2:14" ht="12.75">
      <c r="B626" s="374">
        <v>3000</v>
      </c>
      <c r="C626" s="1" t="s">
        <v>366</v>
      </c>
      <c r="D626" s="1" t="s">
        <v>21</v>
      </c>
      <c r="E626" s="1" t="s">
        <v>289</v>
      </c>
      <c r="F626" s="36" t="s">
        <v>370</v>
      </c>
      <c r="G626" s="36" t="s">
        <v>176</v>
      </c>
      <c r="H626" s="8">
        <f t="shared" si="31"/>
        <v>-9500</v>
      </c>
      <c r="I626" s="31">
        <f t="shared" si="30"/>
        <v>6.25</v>
      </c>
      <c r="K626" t="s">
        <v>291</v>
      </c>
      <c r="L626" s="47"/>
      <c r="M626" s="2">
        <v>480</v>
      </c>
      <c r="N626" s="49"/>
    </row>
    <row r="627" spans="2:13" ht="12.75">
      <c r="B627" s="374">
        <v>3000</v>
      </c>
      <c r="C627" s="1" t="s">
        <v>368</v>
      </c>
      <c r="D627" s="1" t="s">
        <v>21</v>
      </c>
      <c r="E627" s="1" t="s">
        <v>289</v>
      </c>
      <c r="F627" s="36" t="s">
        <v>371</v>
      </c>
      <c r="G627" s="36" t="s">
        <v>167</v>
      </c>
      <c r="H627" s="8">
        <f t="shared" si="31"/>
        <v>-12500</v>
      </c>
      <c r="I627" s="31">
        <f t="shared" si="30"/>
        <v>6.25</v>
      </c>
      <c r="K627" t="s">
        <v>291</v>
      </c>
      <c r="M627" s="2">
        <v>480</v>
      </c>
    </row>
    <row r="628" spans="2:13" ht="12.75">
      <c r="B628" s="374">
        <v>3500</v>
      </c>
      <c r="C628" s="1" t="s">
        <v>366</v>
      </c>
      <c r="D628" s="1" t="s">
        <v>21</v>
      </c>
      <c r="E628" s="1" t="s">
        <v>289</v>
      </c>
      <c r="F628" s="36" t="s">
        <v>372</v>
      </c>
      <c r="G628" s="36" t="s">
        <v>218</v>
      </c>
      <c r="H628" s="8">
        <f t="shared" si="31"/>
        <v>-16000</v>
      </c>
      <c r="I628" s="31">
        <f t="shared" si="30"/>
        <v>7.291666666666667</v>
      </c>
      <c r="K628" t="s">
        <v>291</v>
      </c>
      <c r="M628" s="2">
        <v>480</v>
      </c>
    </row>
    <row r="629" spans="2:13" ht="12.75">
      <c r="B629" s="374">
        <v>3500</v>
      </c>
      <c r="C629" s="1" t="s">
        <v>368</v>
      </c>
      <c r="D629" s="1" t="s">
        <v>21</v>
      </c>
      <c r="E629" s="1" t="s">
        <v>289</v>
      </c>
      <c r="F629" s="36" t="s">
        <v>373</v>
      </c>
      <c r="G629" s="36" t="s">
        <v>233</v>
      </c>
      <c r="H629" s="8">
        <f t="shared" si="31"/>
        <v>-19500</v>
      </c>
      <c r="I629" s="31">
        <f t="shared" si="30"/>
        <v>7.291666666666667</v>
      </c>
      <c r="K629" t="s">
        <v>291</v>
      </c>
      <c r="M629" s="2">
        <v>480</v>
      </c>
    </row>
    <row r="630" spans="1:13" s="25" customFormat="1" ht="12.75">
      <c r="A630" s="22"/>
      <c r="B630" s="217">
        <v>3500</v>
      </c>
      <c r="C630" s="43" t="s">
        <v>374</v>
      </c>
      <c r="D630" s="43" t="s">
        <v>21</v>
      </c>
      <c r="E630" s="43" t="s">
        <v>289</v>
      </c>
      <c r="F630" s="95" t="s">
        <v>375</v>
      </c>
      <c r="G630" s="41" t="s">
        <v>107</v>
      </c>
      <c r="H630" s="8">
        <f t="shared" si="31"/>
        <v>-23000</v>
      </c>
      <c r="I630" s="31">
        <f t="shared" si="30"/>
        <v>7.291666666666667</v>
      </c>
      <c r="K630" s="25" t="s">
        <v>179</v>
      </c>
      <c r="M630" s="2">
        <v>480</v>
      </c>
    </row>
    <row r="631" spans="1:13" s="25" customFormat="1" ht="12.75">
      <c r="A631" s="22"/>
      <c r="B631" s="217">
        <v>3500</v>
      </c>
      <c r="C631" s="43" t="s">
        <v>376</v>
      </c>
      <c r="D631" s="43" t="s">
        <v>21</v>
      </c>
      <c r="E631" s="43" t="s">
        <v>289</v>
      </c>
      <c r="F631" s="41" t="s">
        <v>377</v>
      </c>
      <c r="G631" s="41" t="s">
        <v>107</v>
      </c>
      <c r="H631" s="8">
        <f t="shared" si="31"/>
        <v>-26500</v>
      </c>
      <c r="I631" s="31">
        <f t="shared" si="30"/>
        <v>7.291666666666667</v>
      </c>
      <c r="K631" s="25" t="s">
        <v>179</v>
      </c>
      <c r="M631" s="2">
        <v>480</v>
      </c>
    </row>
    <row r="632" spans="1:13" s="25" customFormat="1" ht="12.75">
      <c r="A632" s="22"/>
      <c r="B632" s="217">
        <v>2000</v>
      </c>
      <c r="C632" s="43" t="s">
        <v>376</v>
      </c>
      <c r="D632" s="43" t="s">
        <v>21</v>
      </c>
      <c r="E632" s="43" t="s">
        <v>289</v>
      </c>
      <c r="F632" s="41" t="s">
        <v>378</v>
      </c>
      <c r="G632" s="41" t="s">
        <v>107</v>
      </c>
      <c r="H632" s="8">
        <f t="shared" si="31"/>
        <v>-28500</v>
      </c>
      <c r="I632" s="31">
        <f t="shared" si="30"/>
        <v>4.166666666666667</v>
      </c>
      <c r="K632" s="25" t="s">
        <v>179</v>
      </c>
      <c r="M632" s="2">
        <v>480</v>
      </c>
    </row>
    <row r="633" spans="1:13" s="25" customFormat="1" ht="12.75">
      <c r="A633" s="22"/>
      <c r="B633" s="217">
        <v>2000</v>
      </c>
      <c r="C633" s="43" t="s">
        <v>379</v>
      </c>
      <c r="D633" s="43" t="s">
        <v>21</v>
      </c>
      <c r="E633" s="43" t="s">
        <v>289</v>
      </c>
      <c r="F633" s="95" t="s">
        <v>380</v>
      </c>
      <c r="G633" s="41" t="s">
        <v>165</v>
      </c>
      <c r="H633" s="8">
        <f t="shared" si="31"/>
        <v>-30500</v>
      </c>
      <c r="I633" s="31">
        <f t="shared" si="30"/>
        <v>4.166666666666667</v>
      </c>
      <c r="K633" s="25" t="s">
        <v>179</v>
      </c>
      <c r="M633" s="2">
        <v>480</v>
      </c>
    </row>
    <row r="634" spans="1:13" s="25" customFormat="1" ht="12.75">
      <c r="A634" s="22"/>
      <c r="B634" s="217">
        <v>2500</v>
      </c>
      <c r="C634" s="43" t="s">
        <v>381</v>
      </c>
      <c r="D634" s="43" t="s">
        <v>21</v>
      </c>
      <c r="E634" s="43" t="s">
        <v>289</v>
      </c>
      <c r="F634" s="41" t="s">
        <v>378</v>
      </c>
      <c r="G634" s="41" t="s">
        <v>167</v>
      </c>
      <c r="H634" s="8">
        <f t="shared" si="31"/>
        <v>-33000</v>
      </c>
      <c r="I634" s="31">
        <f t="shared" si="30"/>
        <v>5.208333333333333</v>
      </c>
      <c r="K634" s="25" t="s">
        <v>179</v>
      </c>
      <c r="M634" s="2">
        <v>480</v>
      </c>
    </row>
    <row r="635" spans="1:13" s="25" customFormat="1" ht="12.75">
      <c r="A635" s="22"/>
      <c r="B635" s="217">
        <v>2500</v>
      </c>
      <c r="C635" s="43" t="s">
        <v>382</v>
      </c>
      <c r="D635" s="43" t="s">
        <v>21</v>
      </c>
      <c r="E635" s="43" t="s">
        <v>289</v>
      </c>
      <c r="F635" s="41" t="s">
        <v>383</v>
      </c>
      <c r="G635" s="41" t="s">
        <v>167</v>
      </c>
      <c r="H635" s="8">
        <f t="shared" si="31"/>
        <v>-35500</v>
      </c>
      <c r="I635" s="31">
        <f t="shared" si="30"/>
        <v>5.208333333333333</v>
      </c>
      <c r="K635" s="25" t="s">
        <v>179</v>
      </c>
      <c r="M635" s="2">
        <v>480</v>
      </c>
    </row>
    <row r="636" spans="1:13" s="25" customFormat="1" ht="12.75">
      <c r="A636" s="22"/>
      <c r="B636" s="217">
        <v>2000</v>
      </c>
      <c r="C636" s="43" t="s">
        <v>384</v>
      </c>
      <c r="D636" s="43" t="s">
        <v>21</v>
      </c>
      <c r="E636" s="43" t="s">
        <v>289</v>
      </c>
      <c r="F636" s="41" t="s">
        <v>378</v>
      </c>
      <c r="G636" s="41" t="s">
        <v>167</v>
      </c>
      <c r="H636" s="8">
        <f t="shared" si="31"/>
        <v>-37500</v>
      </c>
      <c r="I636" s="31">
        <f t="shared" si="30"/>
        <v>4.166666666666667</v>
      </c>
      <c r="K636" s="25" t="s">
        <v>179</v>
      </c>
      <c r="M636" s="2">
        <v>480</v>
      </c>
    </row>
    <row r="637" spans="1:13" s="25" customFormat="1" ht="12.75">
      <c r="A637" s="22"/>
      <c r="B637" s="217">
        <v>1700</v>
      </c>
      <c r="C637" s="43" t="s">
        <v>385</v>
      </c>
      <c r="D637" s="43" t="s">
        <v>21</v>
      </c>
      <c r="E637" s="43" t="s">
        <v>289</v>
      </c>
      <c r="F637" s="41" t="s">
        <v>386</v>
      </c>
      <c r="G637" s="41" t="s">
        <v>218</v>
      </c>
      <c r="H637" s="8">
        <f t="shared" si="31"/>
        <v>-39200</v>
      </c>
      <c r="I637" s="31">
        <f t="shared" si="30"/>
        <v>3.5416666666666665</v>
      </c>
      <c r="K637" s="104" t="s">
        <v>179</v>
      </c>
      <c r="M637" s="2">
        <v>480</v>
      </c>
    </row>
    <row r="638" spans="1:13" s="25" customFormat="1" ht="12.75">
      <c r="A638" s="22"/>
      <c r="B638" s="217">
        <v>1700</v>
      </c>
      <c r="C638" s="43" t="s">
        <v>387</v>
      </c>
      <c r="D638" s="43" t="s">
        <v>21</v>
      </c>
      <c r="E638" s="43" t="s">
        <v>289</v>
      </c>
      <c r="F638" s="95" t="s">
        <v>378</v>
      </c>
      <c r="G638" s="41" t="s">
        <v>220</v>
      </c>
      <c r="H638" s="8">
        <f t="shared" si="31"/>
        <v>-40900</v>
      </c>
      <c r="I638" s="31">
        <f t="shared" si="30"/>
        <v>3.5416666666666665</v>
      </c>
      <c r="K638" s="25" t="s">
        <v>179</v>
      </c>
      <c r="M638" s="2">
        <v>480</v>
      </c>
    </row>
    <row r="639" spans="2:13" ht="12.75">
      <c r="B639" s="374">
        <v>3500</v>
      </c>
      <c r="C639" s="1" t="s">
        <v>388</v>
      </c>
      <c r="D639" s="22" t="s">
        <v>21</v>
      </c>
      <c r="E639" s="1" t="s">
        <v>289</v>
      </c>
      <c r="F639" s="36" t="s">
        <v>389</v>
      </c>
      <c r="G639" s="36" t="s">
        <v>40</v>
      </c>
      <c r="H639" s="8">
        <f t="shared" si="31"/>
        <v>-44400</v>
      </c>
      <c r="I639" s="31">
        <f t="shared" si="30"/>
        <v>7.291666666666667</v>
      </c>
      <c r="K639" s="105" t="s">
        <v>390</v>
      </c>
      <c r="M639" s="2">
        <v>480</v>
      </c>
    </row>
    <row r="640" spans="1:13" s="25" customFormat="1" ht="12.75">
      <c r="A640" s="22"/>
      <c r="B640" s="217">
        <v>4000</v>
      </c>
      <c r="C640" s="43" t="s">
        <v>391</v>
      </c>
      <c r="D640" s="22" t="s">
        <v>21</v>
      </c>
      <c r="E640" s="43" t="s">
        <v>289</v>
      </c>
      <c r="F640" s="106" t="s">
        <v>392</v>
      </c>
      <c r="G640" s="41" t="s">
        <v>44</v>
      </c>
      <c r="H640" s="8">
        <f t="shared" si="31"/>
        <v>-48400</v>
      </c>
      <c r="I640" s="31">
        <f t="shared" si="30"/>
        <v>8.333333333333334</v>
      </c>
      <c r="K640" s="105" t="s">
        <v>390</v>
      </c>
      <c r="M640" s="2">
        <v>480</v>
      </c>
    </row>
    <row r="641" spans="1:13" s="25" customFormat="1" ht="12.75">
      <c r="A641" s="22"/>
      <c r="B641" s="374">
        <v>6000</v>
      </c>
      <c r="C641" s="1" t="s">
        <v>393</v>
      </c>
      <c r="D641" s="22" t="s">
        <v>21</v>
      </c>
      <c r="E641" s="1" t="s">
        <v>289</v>
      </c>
      <c r="F641" s="107" t="s">
        <v>394</v>
      </c>
      <c r="G641" s="36" t="s">
        <v>176</v>
      </c>
      <c r="H641" s="8">
        <f t="shared" si="31"/>
        <v>-54400</v>
      </c>
      <c r="I641" s="31">
        <f t="shared" si="30"/>
        <v>12.5</v>
      </c>
      <c r="K641" s="105" t="s">
        <v>390</v>
      </c>
      <c r="M641" s="2">
        <v>480</v>
      </c>
    </row>
    <row r="642" spans="1:13" s="25" customFormat="1" ht="12.75">
      <c r="A642" s="22"/>
      <c r="B642" s="374">
        <v>10000</v>
      </c>
      <c r="C642" s="1" t="s">
        <v>395</v>
      </c>
      <c r="D642" s="22" t="s">
        <v>21</v>
      </c>
      <c r="E642" s="1" t="s">
        <v>289</v>
      </c>
      <c r="F642" s="107" t="s">
        <v>396</v>
      </c>
      <c r="G642" s="36" t="s">
        <v>165</v>
      </c>
      <c r="H642" s="8">
        <f t="shared" si="31"/>
        <v>-64400</v>
      </c>
      <c r="I642" s="31">
        <f t="shared" si="30"/>
        <v>20.833333333333332</v>
      </c>
      <c r="K642" s="105" t="s">
        <v>390</v>
      </c>
      <c r="M642" s="2">
        <v>480</v>
      </c>
    </row>
    <row r="643" spans="1:13" s="25" customFormat="1" ht="12.75">
      <c r="A643" s="22"/>
      <c r="B643" s="374">
        <v>10000</v>
      </c>
      <c r="C643" s="1" t="s">
        <v>397</v>
      </c>
      <c r="D643" s="22" t="s">
        <v>21</v>
      </c>
      <c r="E643" s="1" t="s">
        <v>289</v>
      </c>
      <c r="F643" s="107" t="s">
        <v>398</v>
      </c>
      <c r="G643" s="36" t="s">
        <v>169</v>
      </c>
      <c r="H643" s="8">
        <f t="shared" si="31"/>
        <v>-74400</v>
      </c>
      <c r="I643" s="31">
        <f t="shared" si="30"/>
        <v>20.833333333333332</v>
      </c>
      <c r="K643" s="105" t="s">
        <v>390</v>
      </c>
      <c r="M643" s="2">
        <v>480</v>
      </c>
    </row>
    <row r="644" spans="1:13" s="25" customFormat="1" ht="12.75">
      <c r="A644" s="22"/>
      <c r="B644" s="374">
        <v>6000</v>
      </c>
      <c r="C644" s="1" t="s">
        <v>399</v>
      </c>
      <c r="D644" s="1" t="s">
        <v>21</v>
      </c>
      <c r="E644" s="1" t="s">
        <v>289</v>
      </c>
      <c r="F644" s="107" t="s">
        <v>400</v>
      </c>
      <c r="G644" s="36" t="s">
        <v>312</v>
      </c>
      <c r="H644" s="8">
        <f t="shared" si="31"/>
        <v>-80400</v>
      </c>
      <c r="I644" s="31">
        <f t="shared" si="30"/>
        <v>12.5</v>
      </c>
      <c r="K644" s="105" t="s">
        <v>390</v>
      </c>
      <c r="M644" s="2">
        <v>480</v>
      </c>
    </row>
    <row r="645" spans="1:13" s="25" customFormat="1" ht="12.75">
      <c r="A645" s="22"/>
      <c r="B645" s="217">
        <v>5000</v>
      </c>
      <c r="C645" s="65" t="s">
        <v>401</v>
      </c>
      <c r="D645" s="65" t="s">
        <v>21</v>
      </c>
      <c r="E645" s="65" t="s">
        <v>289</v>
      </c>
      <c r="F645" s="108" t="s">
        <v>402</v>
      </c>
      <c r="G645" s="109" t="s">
        <v>72</v>
      </c>
      <c r="H645" s="8">
        <f t="shared" si="31"/>
        <v>-85400</v>
      </c>
      <c r="I645" s="31">
        <f t="shared" si="30"/>
        <v>10.416666666666666</v>
      </c>
      <c r="K645" s="25" t="s">
        <v>347</v>
      </c>
      <c r="M645" s="2">
        <v>480</v>
      </c>
    </row>
    <row r="646" spans="1:13" s="25" customFormat="1" ht="12.75">
      <c r="A646" s="22"/>
      <c r="B646" s="217">
        <v>1500</v>
      </c>
      <c r="C646" s="22" t="s">
        <v>403</v>
      </c>
      <c r="D646" s="22" t="s">
        <v>21</v>
      </c>
      <c r="E646" s="22" t="s">
        <v>289</v>
      </c>
      <c r="F646" s="40" t="s">
        <v>404</v>
      </c>
      <c r="G646" s="36" t="s">
        <v>75</v>
      </c>
      <c r="H646" s="8">
        <f t="shared" si="31"/>
        <v>-86900</v>
      </c>
      <c r="I646" s="31">
        <f t="shared" si="30"/>
        <v>3.125</v>
      </c>
      <c r="K646" s="25" t="s">
        <v>347</v>
      </c>
      <c r="M646" s="2">
        <v>480</v>
      </c>
    </row>
    <row r="647" spans="1:13" s="25" customFormat="1" ht="12.75">
      <c r="A647" s="22"/>
      <c r="B647" s="217">
        <v>2500</v>
      </c>
      <c r="C647" s="22" t="s">
        <v>405</v>
      </c>
      <c r="D647" s="22" t="s">
        <v>21</v>
      </c>
      <c r="E647" s="22" t="s">
        <v>289</v>
      </c>
      <c r="F647" s="40" t="s">
        <v>406</v>
      </c>
      <c r="G647" s="36" t="s">
        <v>75</v>
      </c>
      <c r="H647" s="8">
        <f t="shared" si="31"/>
        <v>-89400</v>
      </c>
      <c r="I647" s="31">
        <f t="shared" si="30"/>
        <v>5.208333333333333</v>
      </c>
      <c r="K647" s="25" t="s">
        <v>347</v>
      </c>
      <c r="M647" s="2">
        <v>480</v>
      </c>
    </row>
    <row r="648" spans="1:13" s="25" customFormat="1" ht="12.75">
      <c r="A648" s="22"/>
      <c r="B648" s="383">
        <v>2000</v>
      </c>
      <c r="C648" s="110" t="s">
        <v>407</v>
      </c>
      <c r="D648" s="110" t="s">
        <v>21</v>
      </c>
      <c r="E648" s="110" t="s">
        <v>289</v>
      </c>
      <c r="F648" s="111" t="s">
        <v>408</v>
      </c>
      <c r="G648" s="112" t="s">
        <v>165</v>
      </c>
      <c r="H648" s="8">
        <f t="shared" si="31"/>
        <v>-91400</v>
      </c>
      <c r="I648" s="31">
        <f t="shared" si="30"/>
        <v>4.166666666666667</v>
      </c>
      <c r="K648" s="25" t="s">
        <v>347</v>
      </c>
      <c r="M648" s="2">
        <v>480</v>
      </c>
    </row>
    <row r="649" spans="1:13" s="25" customFormat="1" ht="12.75">
      <c r="A649" s="22"/>
      <c r="B649" s="383">
        <v>2500</v>
      </c>
      <c r="C649" s="110" t="s">
        <v>409</v>
      </c>
      <c r="D649" s="110" t="s">
        <v>21</v>
      </c>
      <c r="E649" s="110" t="s">
        <v>289</v>
      </c>
      <c r="F649" s="112" t="s">
        <v>404</v>
      </c>
      <c r="G649" s="112" t="s">
        <v>167</v>
      </c>
      <c r="H649" s="8">
        <f t="shared" si="31"/>
        <v>-93900</v>
      </c>
      <c r="I649" s="31">
        <f t="shared" si="30"/>
        <v>5.208333333333333</v>
      </c>
      <c r="K649" s="25" t="s">
        <v>347</v>
      </c>
      <c r="M649" s="2">
        <v>480</v>
      </c>
    </row>
    <row r="650" spans="1:13" s="25" customFormat="1" ht="12.75">
      <c r="A650" s="22"/>
      <c r="B650" s="217">
        <v>2500</v>
      </c>
      <c r="C650" s="22" t="s">
        <v>410</v>
      </c>
      <c r="D650" s="22" t="s">
        <v>21</v>
      </c>
      <c r="E650" s="22" t="s">
        <v>289</v>
      </c>
      <c r="F650" s="41" t="s">
        <v>411</v>
      </c>
      <c r="G650" s="40" t="s">
        <v>167</v>
      </c>
      <c r="H650" s="8">
        <f t="shared" si="31"/>
        <v>-96400</v>
      </c>
      <c r="I650" s="31">
        <f t="shared" si="30"/>
        <v>5.208333333333333</v>
      </c>
      <c r="K650" s="25" t="s">
        <v>347</v>
      </c>
      <c r="M650" s="2">
        <v>480</v>
      </c>
    </row>
    <row r="651" spans="1:13" s="25" customFormat="1" ht="12.75">
      <c r="A651" s="22"/>
      <c r="B651" s="217">
        <v>2000</v>
      </c>
      <c r="C651" s="22" t="s">
        <v>412</v>
      </c>
      <c r="D651" s="22" t="s">
        <v>21</v>
      </c>
      <c r="E651" s="22" t="s">
        <v>289</v>
      </c>
      <c r="F651" s="40" t="s">
        <v>404</v>
      </c>
      <c r="G651" s="40" t="s">
        <v>167</v>
      </c>
      <c r="H651" s="8">
        <f t="shared" si="31"/>
        <v>-98400</v>
      </c>
      <c r="I651" s="31">
        <f t="shared" si="30"/>
        <v>4.166666666666667</v>
      </c>
      <c r="K651" s="25" t="s">
        <v>347</v>
      </c>
      <c r="M651" s="2">
        <v>480</v>
      </c>
    </row>
    <row r="652" spans="1:13" s="118" customFormat="1" ht="12.75">
      <c r="A652" s="113"/>
      <c r="B652" s="384">
        <f>SUM(B624:B651)</f>
        <v>98400</v>
      </c>
      <c r="C652" s="115" t="s">
        <v>413</v>
      </c>
      <c r="D652" s="113"/>
      <c r="E652" s="113"/>
      <c r="F652" s="116"/>
      <c r="G652" s="116"/>
      <c r="H652" s="114">
        <v>0</v>
      </c>
      <c r="I652" s="117">
        <f t="shared" si="30"/>
        <v>205</v>
      </c>
      <c r="M652" s="2">
        <v>480</v>
      </c>
    </row>
    <row r="653" spans="1:13" s="25" customFormat="1" ht="12.75">
      <c r="A653" s="22"/>
      <c r="B653" s="217"/>
      <c r="C653" s="22"/>
      <c r="D653" s="22"/>
      <c r="E653" s="22"/>
      <c r="F653" s="40"/>
      <c r="G653" s="40"/>
      <c r="H653" s="8">
        <f t="shared" si="31"/>
        <v>0</v>
      </c>
      <c r="I653" s="31">
        <f t="shared" si="30"/>
        <v>0</v>
      </c>
      <c r="M653" s="2">
        <v>480</v>
      </c>
    </row>
    <row r="654" spans="1:13" s="25" customFormat="1" ht="12.75">
      <c r="A654" s="22"/>
      <c r="B654" s="217"/>
      <c r="C654" s="43"/>
      <c r="D654" s="22"/>
      <c r="E654" s="22"/>
      <c r="F654" s="41"/>
      <c r="G654" s="40"/>
      <c r="H654" s="8">
        <f t="shared" si="31"/>
        <v>0</v>
      </c>
      <c r="I654" s="31">
        <f t="shared" si="30"/>
        <v>0</v>
      </c>
      <c r="M654" s="2">
        <v>480</v>
      </c>
    </row>
    <row r="655" spans="1:13" s="25" customFormat="1" ht="12.75">
      <c r="A655" s="22"/>
      <c r="B655" s="374">
        <v>1400</v>
      </c>
      <c r="C655" s="1" t="s">
        <v>292</v>
      </c>
      <c r="D655" s="1" t="s">
        <v>21</v>
      </c>
      <c r="E655" s="1" t="s">
        <v>293</v>
      </c>
      <c r="F655" s="36" t="s">
        <v>414</v>
      </c>
      <c r="G655" s="36" t="s">
        <v>47</v>
      </c>
      <c r="H655" s="8">
        <f t="shared" si="31"/>
        <v>-1400</v>
      </c>
      <c r="I655" s="31">
        <f t="shared" si="30"/>
        <v>2.9166666666666665</v>
      </c>
      <c r="J655"/>
      <c r="K655" t="s">
        <v>291</v>
      </c>
      <c r="L655"/>
      <c r="M655" s="2">
        <v>480</v>
      </c>
    </row>
    <row r="656" spans="1:13" s="25" customFormat="1" ht="12.75">
      <c r="A656" s="22"/>
      <c r="B656" s="374">
        <v>1800</v>
      </c>
      <c r="C656" s="1" t="s">
        <v>292</v>
      </c>
      <c r="D656" s="1" t="s">
        <v>21</v>
      </c>
      <c r="E656" s="1" t="s">
        <v>293</v>
      </c>
      <c r="F656" s="36" t="s">
        <v>414</v>
      </c>
      <c r="G656" s="36" t="s">
        <v>72</v>
      </c>
      <c r="H656" s="8">
        <f t="shared" si="31"/>
        <v>-3200</v>
      </c>
      <c r="I656" s="31">
        <f t="shared" si="30"/>
        <v>3.75</v>
      </c>
      <c r="J656"/>
      <c r="K656" t="s">
        <v>291</v>
      </c>
      <c r="L656"/>
      <c r="M656" s="2">
        <v>480</v>
      </c>
    </row>
    <row r="657" spans="1:13" s="25" customFormat="1" ht="12.75">
      <c r="A657" s="22"/>
      <c r="B657" s="374">
        <v>1300</v>
      </c>
      <c r="C657" s="1" t="s">
        <v>292</v>
      </c>
      <c r="D657" s="1" t="s">
        <v>21</v>
      </c>
      <c r="E657" s="1" t="s">
        <v>293</v>
      </c>
      <c r="F657" s="36" t="s">
        <v>414</v>
      </c>
      <c r="G657" s="36" t="s">
        <v>75</v>
      </c>
      <c r="H657" s="8">
        <f t="shared" si="31"/>
        <v>-4500</v>
      </c>
      <c r="I657" s="31">
        <f t="shared" si="30"/>
        <v>2.7083333333333335</v>
      </c>
      <c r="J657"/>
      <c r="K657" t="s">
        <v>291</v>
      </c>
      <c r="L657"/>
      <c r="M657" s="2">
        <v>480</v>
      </c>
    </row>
    <row r="658" spans="1:13" s="25" customFormat="1" ht="12.75">
      <c r="A658" s="22"/>
      <c r="B658" s="374">
        <v>1200</v>
      </c>
      <c r="C658" s="1" t="s">
        <v>292</v>
      </c>
      <c r="D658" s="1" t="s">
        <v>21</v>
      </c>
      <c r="E658" s="1" t="s">
        <v>293</v>
      </c>
      <c r="F658" s="36" t="s">
        <v>414</v>
      </c>
      <c r="G658" s="36" t="s">
        <v>77</v>
      </c>
      <c r="H658" s="8">
        <f t="shared" si="31"/>
        <v>-5700</v>
      </c>
      <c r="I658" s="31">
        <f t="shared" si="30"/>
        <v>2.5</v>
      </c>
      <c r="J658"/>
      <c r="K658" s="105" t="s">
        <v>291</v>
      </c>
      <c r="L658"/>
      <c r="M658" s="2">
        <v>480</v>
      </c>
    </row>
    <row r="659" spans="1:13" s="25" customFormat="1" ht="12.75">
      <c r="A659" s="22"/>
      <c r="B659" s="374">
        <v>1500</v>
      </c>
      <c r="C659" s="1" t="s">
        <v>292</v>
      </c>
      <c r="D659" s="1" t="s">
        <v>21</v>
      </c>
      <c r="E659" s="1" t="s">
        <v>293</v>
      </c>
      <c r="F659" s="36" t="s">
        <v>414</v>
      </c>
      <c r="G659" s="36" t="s">
        <v>93</v>
      </c>
      <c r="H659" s="8">
        <f t="shared" si="31"/>
        <v>-7200</v>
      </c>
      <c r="I659" s="31">
        <f t="shared" si="30"/>
        <v>3.125</v>
      </c>
      <c r="J659"/>
      <c r="K659" t="s">
        <v>291</v>
      </c>
      <c r="L659"/>
      <c r="M659" s="2">
        <v>480</v>
      </c>
    </row>
    <row r="660" spans="1:13" s="25" customFormat="1" ht="12.75">
      <c r="A660" s="22"/>
      <c r="B660" s="217">
        <v>1400</v>
      </c>
      <c r="C660" s="22" t="s">
        <v>292</v>
      </c>
      <c r="D660" s="22" t="s">
        <v>21</v>
      </c>
      <c r="E660" s="22" t="s">
        <v>293</v>
      </c>
      <c r="F660" s="40" t="s">
        <v>414</v>
      </c>
      <c r="G660" s="40" t="s">
        <v>105</v>
      </c>
      <c r="H660" s="8">
        <f t="shared" si="31"/>
        <v>-8600</v>
      </c>
      <c r="I660" s="31">
        <f t="shared" si="30"/>
        <v>2.9166666666666665</v>
      </c>
      <c r="J660"/>
      <c r="K660" t="s">
        <v>291</v>
      </c>
      <c r="L660"/>
      <c r="M660" s="2">
        <v>480</v>
      </c>
    </row>
    <row r="661" spans="1:13" s="25" customFormat="1" ht="12.75">
      <c r="A661" s="22"/>
      <c r="B661" s="374">
        <v>2000</v>
      </c>
      <c r="C661" s="1" t="s">
        <v>292</v>
      </c>
      <c r="D661" s="1" t="s">
        <v>21</v>
      </c>
      <c r="E661" s="1" t="s">
        <v>293</v>
      </c>
      <c r="F661" s="36" t="s">
        <v>414</v>
      </c>
      <c r="G661" s="36" t="s">
        <v>107</v>
      </c>
      <c r="H661" s="8">
        <f t="shared" si="31"/>
        <v>-10600</v>
      </c>
      <c r="I661" s="31">
        <f t="shared" si="30"/>
        <v>4.166666666666667</v>
      </c>
      <c r="J661"/>
      <c r="K661" t="s">
        <v>291</v>
      </c>
      <c r="L661"/>
      <c r="M661" s="2">
        <v>480</v>
      </c>
    </row>
    <row r="662" spans="1:13" s="25" customFormat="1" ht="12.75">
      <c r="A662" s="22"/>
      <c r="B662" s="374">
        <v>1600</v>
      </c>
      <c r="C662" s="1" t="s">
        <v>292</v>
      </c>
      <c r="D662" s="1" t="s">
        <v>21</v>
      </c>
      <c r="E662" s="1" t="s">
        <v>293</v>
      </c>
      <c r="F662" s="36" t="s">
        <v>414</v>
      </c>
      <c r="G662" s="36" t="s">
        <v>122</v>
      </c>
      <c r="H662" s="8">
        <f t="shared" si="31"/>
        <v>-12200</v>
      </c>
      <c r="I662" s="31">
        <f t="shared" si="30"/>
        <v>3.3333333333333335</v>
      </c>
      <c r="J662"/>
      <c r="K662" t="s">
        <v>291</v>
      </c>
      <c r="L662"/>
      <c r="M662" s="2">
        <v>480</v>
      </c>
    </row>
    <row r="663" spans="1:13" s="25" customFormat="1" ht="12.75">
      <c r="A663" s="22"/>
      <c r="B663" s="217">
        <v>1800</v>
      </c>
      <c r="C663" s="1" t="s">
        <v>292</v>
      </c>
      <c r="D663" s="1" t="s">
        <v>21</v>
      </c>
      <c r="E663" s="1" t="s">
        <v>293</v>
      </c>
      <c r="F663" s="36" t="s">
        <v>414</v>
      </c>
      <c r="G663" s="36" t="s">
        <v>128</v>
      </c>
      <c r="H663" s="8">
        <f t="shared" si="31"/>
        <v>-14000</v>
      </c>
      <c r="I663" s="31">
        <f t="shared" si="30"/>
        <v>3.75</v>
      </c>
      <c r="J663"/>
      <c r="K663" t="s">
        <v>291</v>
      </c>
      <c r="M663" s="2">
        <v>480</v>
      </c>
    </row>
    <row r="664" spans="1:13" s="25" customFormat="1" ht="12.75">
      <c r="A664" s="22"/>
      <c r="B664" s="217">
        <v>1500</v>
      </c>
      <c r="C664" s="22" t="s">
        <v>292</v>
      </c>
      <c r="D664" s="22" t="s">
        <v>21</v>
      </c>
      <c r="E664" s="22" t="s">
        <v>293</v>
      </c>
      <c r="F664" s="40" t="s">
        <v>414</v>
      </c>
      <c r="G664" s="40" t="s">
        <v>128</v>
      </c>
      <c r="H664" s="8">
        <f t="shared" si="31"/>
        <v>-15500</v>
      </c>
      <c r="I664" s="31">
        <f t="shared" si="30"/>
        <v>3.125</v>
      </c>
      <c r="J664"/>
      <c r="K664" t="s">
        <v>291</v>
      </c>
      <c r="L664"/>
      <c r="M664" s="2">
        <v>480</v>
      </c>
    </row>
    <row r="665" spans="1:13" s="25" customFormat="1" ht="12.75">
      <c r="A665" s="22"/>
      <c r="B665" s="374">
        <v>1000</v>
      </c>
      <c r="C665" s="1" t="s">
        <v>292</v>
      </c>
      <c r="D665" s="1" t="s">
        <v>21</v>
      </c>
      <c r="E665" s="1" t="s">
        <v>293</v>
      </c>
      <c r="F665" s="36" t="s">
        <v>414</v>
      </c>
      <c r="G665" s="36" t="s">
        <v>150</v>
      </c>
      <c r="H665" s="8">
        <f t="shared" si="31"/>
        <v>-16500</v>
      </c>
      <c r="I665" s="31">
        <f t="shared" si="30"/>
        <v>2.0833333333333335</v>
      </c>
      <c r="J665"/>
      <c r="K665" t="s">
        <v>291</v>
      </c>
      <c r="L665"/>
      <c r="M665" s="2">
        <v>480</v>
      </c>
    </row>
    <row r="666" spans="1:13" s="25" customFormat="1" ht="12.75">
      <c r="A666" s="22"/>
      <c r="B666" s="374">
        <v>1000</v>
      </c>
      <c r="C666" s="22" t="s">
        <v>292</v>
      </c>
      <c r="D666" s="1" t="s">
        <v>21</v>
      </c>
      <c r="E666" s="1" t="s">
        <v>293</v>
      </c>
      <c r="F666" s="36" t="s">
        <v>414</v>
      </c>
      <c r="G666" s="36" t="s">
        <v>151</v>
      </c>
      <c r="H666" s="8">
        <f t="shared" si="31"/>
        <v>-17500</v>
      </c>
      <c r="I666" s="31">
        <f t="shared" si="30"/>
        <v>2.0833333333333335</v>
      </c>
      <c r="J666"/>
      <c r="K666" t="s">
        <v>291</v>
      </c>
      <c r="L666" s="47"/>
      <c r="M666" s="2">
        <v>480</v>
      </c>
    </row>
    <row r="667" spans="1:13" s="25" customFormat="1" ht="12.75">
      <c r="A667" s="22"/>
      <c r="B667" s="374">
        <v>1400</v>
      </c>
      <c r="C667" s="1" t="s">
        <v>292</v>
      </c>
      <c r="D667" s="1" t="s">
        <v>21</v>
      </c>
      <c r="E667" s="1" t="s">
        <v>293</v>
      </c>
      <c r="F667" s="36" t="s">
        <v>414</v>
      </c>
      <c r="G667" s="36" t="s">
        <v>176</v>
      </c>
      <c r="H667" s="8">
        <f t="shared" si="31"/>
        <v>-18900</v>
      </c>
      <c r="I667" s="31">
        <f t="shared" si="30"/>
        <v>2.9166666666666665</v>
      </c>
      <c r="K667" s="25" t="s">
        <v>291</v>
      </c>
      <c r="L667" s="48"/>
      <c r="M667" s="2">
        <v>480</v>
      </c>
    </row>
    <row r="668" spans="1:13" s="25" customFormat="1" ht="12.75">
      <c r="A668" s="22"/>
      <c r="B668" s="374">
        <v>1500</v>
      </c>
      <c r="C668" s="1" t="s">
        <v>292</v>
      </c>
      <c r="D668" s="1" t="s">
        <v>21</v>
      </c>
      <c r="E668" s="1" t="s">
        <v>293</v>
      </c>
      <c r="F668" s="36" t="s">
        <v>414</v>
      </c>
      <c r="G668" s="36" t="s">
        <v>176</v>
      </c>
      <c r="H668" s="8">
        <f t="shared" si="31"/>
        <v>-20400</v>
      </c>
      <c r="I668" s="31">
        <f t="shared" si="30"/>
        <v>3.125</v>
      </c>
      <c r="J668"/>
      <c r="K668" t="s">
        <v>291</v>
      </c>
      <c r="L668" s="47"/>
      <c r="M668" s="2">
        <v>480</v>
      </c>
    </row>
    <row r="669" spans="1:13" s="25" customFormat="1" ht="12.75">
      <c r="A669" s="22"/>
      <c r="B669" s="374">
        <v>1850</v>
      </c>
      <c r="C669" s="1" t="s">
        <v>292</v>
      </c>
      <c r="D669" s="1" t="s">
        <v>21</v>
      </c>
      <c r="E669" s="1" t="s">
        <v>293</v>
      </c>
      <c r="F669" s="36" t="s">
        <v>414</v>
      </c>
      <c r="G669" s="36" t="s">
        <v>165</v>
      </c>
      <c r="H669" s="8">
        <f t="shared" si="31"/>
        <v>-22250</v>
      </c>
      <c r="I669" s="31">
        <f t="shared" si="30"/>
        <v>3.8541666666666665</v>
      </c>
      <c r="J669"/>
      <c r="K669" t="s">
        <v>291</v>
      </c>
      <c r="L669" s="47"/>
      <c r="M669" s="2">
        <v>480</v>
      </c>
    </row>
    <row r="670" spans="1:13" s="25" customFormat="1" ht="12.75">
      <c r="A670" s="22"/>
      <c r="B670" s="374">
        <v>1600</v>
      </c>
      <c r="C670" s="1" t="s">
        <v>292</v>
      </c>
      <c r="D670" s="1" t="s">
        <v>21</v>
      </c>
      <c r="E670" s="1" t="s">
        <v>293</v>
      </c>
      <c r="F670" s="36" t="s">
        <v>414</v>
      </c>
      <c r="G670" s="36" t="s">
        <v>167</v>
      </c>
      <c r="H670" s="8">
        <f t="shared" si="31"/>
        <v>-23850</v>
      </c>
      <c r="I670" s="31">
        <f t="shared" si="30"/>
        <v>3.3333333333333335</v>
      </c>
      <c r="J670"/>
      <c r="K670" t="s">
        <v>291</v>
      </c>
      <c r="L670"/>
      <c r="M670" s="2">
        <v>480</v>
      </c>
    </row>
    <row r="671" spans="1:13" s="25" customFormat="1" ht="12.75">
      <c r="A671" s="22"/>
      <c r="B671" s="374">
        <v>1300</v>
      </c>
      <c r="C671" s="1" t="s">
        <v>292</v>
      </c>
      <c r="D671" s="1" t="s">
        <v>21</v>
      </c>
      <c r="E671" s="1" t="s">
        <v>293</v>
      </c>
      <c r="F671" s="36" t="s">
        <v>414</v>
      </c>
      <c r="G671" s="36" t="s">
        <v>174</v>
      </c>
      <c r="H671" s="8">
        <f t="shared" si="31"/>
        <v>-25150</v>
      </c>
      <c r="I671" s="31">
        <f t="shared" si="30"/>
        <v>2.7083333333333335</v>
      </c>
      <c r="J671"/>
      <c r="K671" t="s">
        <v>291</v>
      </c>
      <c r="L671"/>
      <c r="M671" s="2">
        <v>480</v>
      </c>
    </row>
    <row r="672" spans="1:13" s="25" customFormat="1" ht="12.75">
      <c r="A672" s="22"/>
      <c r="B672" s="374">
        <v>1400</v>
      </c>
      <c r="C672" s="1" t="s">
        <v>292</v>
      </c>
      <c r="D672" s="1" t="s">
        <v>21</v>
      </c>
      <c r="E672" s="1" t="s">
        <v>293</v>
      </c>
      <c r="F672" s="36" t="s">
        <v>414</v>
      </c>
      <c r="G672" s="36" t="s">
        <v>169</v>
      </c>
      <c r="H672" s="8">
        <f t="shared" si="31"/>
        <v>-26550</v>
      </c>
      <c r="I672" s="31">
        <f t="shared" si="30"/>
        <v>2.9166666666666665</v>
      </c>
      <c r="J672"/>
      <c r="K672" t="s">
        <v>291</v>
      </c>
      <c r="L672"/>
      <c r="M672" s="2">
        <v>480</v>
      </c>
    </row>
    <row r="673" spans="1:13" s="25" customFormat="1" ht="12.75">
      <c r="A673" s="22"/>
      <c r="B673" s="374">
        <v>1000</v>
      </c>
      <c r="C673" s="1" t="s">
        <v>292</v>
      </c>
      <c r="D673" s="1" t="s">
        <v>21</v>
      </c>
      <c r="E673" s="1" t="s">
        <v>293</v>
      </c>
      <c r="F673" s="36" t="s">
        <v>414</v>
      </c>
      <c r="G673" s="36" t="s">
        <v>312</v>
      </c>
      <c r="H673" s="8">
        <f t="shared" si="31"/>
        <v>-27550</v>
      </c>
      <c r="I673" s="31">
        <f t="shared" si="30"/>
        <v>2.0833333333333335</v>
      </c>
      <c r="J673"/>
      <c r="K673" t="s">
        <v>291</v>
      </c>
      <c r="L673"/>
      <c r="M673" s="2">
        <v>480</v>
      </c>
    </row>
    <row r="674" spans="1:13" s="25" customFormat="1" ht="12.75">
      <c r="A674" s="22"/>
      <c r="B674" s="374">
        <v>1300</v>
      </c>
      <c r="C674" s="1" t="s">
        <v>292</v>
      </c>
      <c r="D674" s="1" t="s">
        <v>21</v>
      </c>
      <c r="E674" s="1" t="s">
        <v>293</v>
      </c>
      <c r="F674" s="36" t="s">
        <v>414</v>
      </c>
      <c r="G674" s="36" t="s">
        <v>211</v>
      </c>
      <c r="H674" s="8">
        <f t="shared" si="31"/>
        <v>-28850</v>
      </c>
      <c r="I674" s="31">
        <f t="shared" si="30"/>
        <v>2.7083333333333335</v>
      </c>
      <c r="K674" s="25" t="s">
        <v>291</v>
      </c>
      <c r="M674" s="2">
        <v>480</v>
      </c>
    </row>
    <row r="675" spans="1:13" s="25" customFormat="1" ht="12.75">
      <c r="A675" s="22"/>
      <c r="B675" s="374">
        <v>1200</v>
      </c>
      <c r="C675" s="1" t="s">
        <v>292</v>
      </c>
      <c r="D675" s="1" t="s">
        <v>21</v>
      </c>
      <c r="E675" s="1" t="s">
        <v>293</v>
      </c>
      <c r="F675" s="36" t="s">
        <v>414</v>
      </c>
      <c r="G675" s="36" t="s">
        <v>171</v>
      </c>
      <c r="H675" s="8">
        <f t="shared" si="31"/>
        <v>-30050</v>
      </c>
      <c r="I675" s="31">
        <f aca="true" t="shared" si="32" ref="I675:I738">+B675/M675</f>
        <v>2.5</v>
      </c>
      <c r="K675" s="25" t="s">
        <v>291</v>
      </c>
      <c r="M675" s="2">
        <v>480</v>
      </c>
    </row>
    <row r="676" spans="1:13" s="25" customFormat="1" ht="12.75">
      <c r="A676" s="22"/>
      <c r="B676" s="374">
        <v>1300</v>
      </c>
      <c r="C676" s="1" t="s">
        <v>292</v>
      </c>
      <c r="D676" s="1" t="s">
        <v>21</v>
      </c>
      <c r="E676" s="1" t="s">
        <v>293</v>
      </c>
      <c r="F676" s="36" t="s">
        <v>414</v>
      </c>
      <c r="G676" s="36" t="s">
        <v>218</v>
      </c>
      <c r="H676" s="8">
        <f t="shared" si="31"/>
        <v>-31350</v>
      </c>
      <c r="I676" s="31">
        <f t="shared" si="32"/>
        <v>2.7083333333333335</v>
      </c>
      <c r="J676"/>
      <c r="K676" t="s">
        <v>291</v>
      </c>
      <c r="L676"/>
      <c r="M676" s="2">
        <v>480</v>
      </c>
    </row>
    <row r="677" spans="1:13" s="25" customFormat="1" ht="12.75">
      <c r="A677" s="22"/>
      <c r="B677" s="374">
        <v>1500</v>
      </c>
      <c r="C677" s="1" t="s">
        <v>292</v>
      </c>
      <c r="D677" s="1" t="s">
        <v>21</v>
      </c>
      <c r="E677" s="1" t="s">
        <v>293</v>
      </c>
      <c r="F677" s="36" t="s">
        <v>414</v>
      </c>
      <c r="G677" s="36" t="s">
        <v>218</v>
      </c>
      <c r="H677" s="8">
        <f t="shared" si="31"/>
        <v>-32850</v>
      </c>
      <c r="I677" s="31">
        <f t="shared" si="32"/>
        <v>3.125</v>
      </c>
      <c r="J677"/>
      <c r="K677" t="s">
        <v>291</v>
      </c>
      <c r="L677"/>
      <c r="M677" s="2">
        <v>480</v>
      </c>
    </row>
    <row r="678" spans="1:13" s="25" customFormat="1" ht="12.75">
      <c r="A678" s="22"/>
      <c r="B678" s="374">
        <v>2000</v>
      </c>
      <c r="C678" s="1" t="s">
        <v>292</v>
      </c>
      <c r="D678" s="1" t="s">
        <v>21</v>
      </c>
      <c r="E678" s="1" t="s">
        <v>293</v>
      </c>
      <c r="F678" s="36" t="s">
        <v>414</v>
      </c>
      <c r="G678" s="36" t="s">
        <v>220</v>
      </c>
      <c r="H678" s="8">
        <f t="shared" si="31"/>
        <v>-34850</v>
      </c>
      <c r="I678" s="31">
        <f t="shared" si="32"/>
        <v>4.166666666666667</v>
      </c>
      <c r="J678"/>
      <c r="K678" t="s">
        <v>291</v>
      </c>
      <c r="M678" s="2">
        <v>480</v>
      </c>
    </row>
    <row r="679" spans="1:13" s="25" customFormat="1" ht="12.75">
      <c r="A679" s="22"/>
      <c r="B679" s="374">
        <v>2000</v>
      </c>
      <c r="C679" s="1" t="s">
        <v>292</v>
      </c>
      <c r="D679" s="1" t="s">
        <v>21</v>
      </c>
      <c r="E679" s="1" t="s">
        <v>293</v>
      </c>
      <c r="F679" s="36" t="s">
        <v>414</v>
      </c>
      <c r="G679" s="36" t="s">
        <v>233</v>
      </c>
      <c r="H679" s="8">
        <f aca="true" t="shared" si="33" ref="H679:H742">H678-B679</f>
        <v>-36850</v>
      </c>
      <c r="I679" s="31">
        <f t="shared" si="32"/>
        <v>4.166666666666667</v>
      </c>
      <c r="J679"/>
      <c r="K679" t="s">
        <v>291</v>
      </c>
      <c r="L679"/>
      <c r="M679" s="2">
        <v>480</v>
      </c>
    </row>
    <row r="680" spans="1:13" s="25" customFormat="1" ht="12.75">
      <c r="A680" s="22"/>
      <c r="B680" s="374">
        <v>1500</v>
      </c>
      <c r="C680" s="1" t="s">
        <v>292</v>
      </c>
      <c r="D680" s="1" t="s">
        <v>21</v>
      </c>
      <c r="E680" s="1" t="s">
        <v>293</v>
      </c>
      <c r="F680" s="36" t="s">
        <v>414</v>
      </c>
      <c r="G680" s="36" t="s">
        <v>233</v>
      </c>
      <c r="H680" s="8">
        <f t="shared" si="33"/>
        <v>-38350</v>
      </c>
      <c r="I680" s="31">
        <f t="shared" si="32"/>
        <v>3.125</v>
      </c>
      <c r="J680"/>
      <c r="K680" t="s">
        <v>291</v>
      </c>
      <c r="L680"/>
      <c r="M680" s="2">
        <v>480</v>
      </c>
    </row>
    <row r="681" spans="1:13" s="25" customFormat="1" ht="12.75">
      <c r="A681" s="22"/>
      <c r="B681" s="374">
        <v>1000</v>
      </c>
      <c r="C681" s="1" t="s">
        <v>292</v>
      </c>
      <c r="D681" s="119" t="s">
        <v>21</v>
      </c>
      <c r="E681" s="1" t="s">
        <v>293</v>
      </c>
      <c r="F681" s="36" t="s">
        <v>414</v>
      </c>
      <c r="G681" s="36" t="s">
        <v>236</v>
      </c>
      <c r="H681" s="8">
        <f t="shared" si="33"/>
        <v>-39350</v>
      </c>
      <c r="I681" s="31">
        <f t="shared" si="32"/>
        <v>2.0833333333333335</v>
      </c>
      <c r="J681"/>
      <c r="K681" t="s">
        <v>291</v>
      </c>
      <c r="L681"/>
      <c r="M681" s="2">
        <v>480</v>
      </c>
    </row>
    <row r="682" spans="1:13" s="25" customFormat="1" ht="12.75">
      <c r="A682" s="22"/>
      <c r="B682" s="217">
        <v>1400</v>
      </c>
      <c r="C682" s="22" t="s">
        <v>292</v>
      </c>
      <c r="D682" s="22" t="s">
        <v>21</v>
      </c>
      <c r="E682" s="22" t="s">
        <v>293</v>
      </c>
      <c r="F682" s="40" t="s">
        <v>378</v>
      </c>
      <c r="G682" s="40" t="s">
        <v>40</v>
      </c>
      <c r="H682" s="8">
        <f t="shared" si="33"/>
        <v>-40750</v>
      </c>
      <c r="I682" s="31">
        <f t="shared" si="32"/>
        <v>2.9166666666666665</v>
      </c>
      <c r="K682" s="25" t="s">
        <v>179</v>
      </c>
      <c r="M682" s="2">
        <v>480</v>
      </c>
    </row>
    <row r="683" spans="1:13" s="25" customFormat="1" ht="12.75">
      <c r="A683" s="22"/>
      <c r="B683" s="217">
        <v>1500</v>
      </c>
      <c r="C683" s="43" t="s">
        <v>292</v>
      </c>
      <c r="D683" s="22" t="s">
        <v>21</v>
      </c>
      <c r="E683" s="22" t="s">
        <v>293</v>
      </c>
      <c r="F683" s="40" t="s">
        <v>378</v>
      </c>
      <c r="G683" s="40" t="s">
        <v>44</v>
      </c>
      <c r="H683" s="8">
        <f t="shared" si="33"/>
        <v>-42250</v>
      </c>
      <c r="I683" s="31">
        <f t="shared" si="32"/>
        <v>3.125</v>
      </c>
      <c r="K683" s="25" t="s">
        <v>179</v>
      </c>
      <c r="M683" s="2">
        <v>480</v>
      </c>
    </row>
    <row r="684" spans="1:13" s="25" customFormat="1" ht="12.75">
      <c r="A684" s="22"/>
      <c r="B684" s="217">
        <v>1000</v>
      </c>
      <c r="C684" s="43" t="s">
        <v>292</v>
      </c>
      <c r="D684" s="43" t="s">
        <v>21</v>
      </c>
      <c r="E684" s="43" t="s">
        <v>293</v>
      </c>
      <c r="F684" s="41" t="s">
        <v>378</v>
      </c>
      <c r="G684" s="41" t="s">
        <v>47</v>
      </c>
      <c r="H684" s="8">
        <f t="shared" si="33"/>
        <v>-43250</v>
      </c>
      <c r="I684" s="31">
        <f t="shared" si="32"/>
        <v>2.0833333333333335</v>
      </c>
      <c r="K684" s="25" t="s">
        <v>179</v>
      </c>
      <c r="M684" s="2">
        <v>480</v>
      </c>
    </row>
    <row r="685" spans="1:13" s="25" customFormat="1" ht="12.75">
      <c r="A685" s="22"/>
      <c r="B685" s="217">
        <v>1400</v>
      </c>
      <c r="C685" s="43" t="s">
        <v>292</v>
      </c>
      <c r="D685" s="43" t="s">
        <v>21</v>
      </c>
      <c r="E685" s="43" t="s">
        <v>293</v>
      </c>
      <c r="F685" s="41" t="s">
        <v>378</v>
      </c>
      <c r="G685" s="41" t="s">
        <v>72</v>
      </c>
      <c r="H685" s="8">
        <f t="shared" si="33"/>
        <v>-44650</v>
      </c>
      <c r="I685" s="31">
        <f t="shared" si="32"/>
        <v>2.9166666666666665</v>
      </c>
      <c r="K685" s="25" t="s">
        <v>179</v>
      </c>
      <c r="M685" s="2">
        <v>480</v>
      </c>
    </row>
    <row r="686" spans="1:13" s="25" customFormat="1" ht="12.75">
      <c r="A686" s="22"/>
      <c r="B686" s="217">
        <v>1200</v>
      </c>
      <c r="C686" s="43" t="s">
        <v>292</v>
      </c>
      <c r="D686" s="43" t="s">
        <v>21</v>
      </c>
      <c r="E686" s="43" t="s">
        <v>293</v>
      </c>
      <c r="F686" s="41" t="s">
        <v>378</v>
      </c>
      <c r="G686" s="41" t="s">
        <v>75</v>
      </c>
      <c r="H686" s="8">
        <f t="shared" si="33"/>
        <v>-45850</v>
      </c>
      <c r="I686" s="31">
        <f t="shared" si="32"/>
        <v>2.5</v>
      </c>
      <c r="K686" s="25" t="s">
        <v>179</v>
      </c>
      <c r="M686" s="2">
        <v>480</v>
      </c>
    </row>
    <row r="687" spans="1:13" s="25" customFormat="1" ht="12.75">
      <c r="A687" s="22"/>
      <c r="B687" s="375">
        <v>1400</v>
      </c>
      <c r="C687" s="43" t="s">
        <v>292</v>
      </c>
      <c r="D687" s="43" t="s">
        <v>21</v>
      </c>
      <c r="E687" s="43" t="s">
        <v>293</v>
      </c>
      <c r="F687" s="41" t="s">
        <v>378</v>
      </c>
      <c r="G687" s="41" t="s">
        <v>77</v>
      </c>
      <c r="H687" s="8">
        <f t="shared" si="33"/>
        <v>-47250</v>
      </c>
      <c r="I687" s="31">
        <f t="shared" si="32"/>
        <v>2.9166666666666665</v>
      </c>
      <c r="K687" s="25" t="s">
        <v>179</v>
      </c>
      <c r="M687" s="2">
        <v>480</v>
      </c>
    </row>
    <row r="688" spans="1:13" s="25" customFormat="1" ht="12.75">
      <c r="A688" s="22"/>
      <c r="B688" s="217">
        <v>1400</v>
      </c>
      <c r="C688" s="43" t="s">
        <v>292</v>
      </c>
      <c r="D688" s="43" t="s">
        <v>21</v>
      </c>
      <c r="E688" s="43" t="s">
        <v>293</v>
      </c>
      <c r="F688" s="41" t="s">
        <v>378</v>
      </c>
      <c r="G688" s="41" t="s">
        <v>93</v>
      </c>
      <c r="H688" s="8">
        <f t="shared" si="33"/>
        <v>-48650</v>
      </c>
      <c r="I688" s="31">
        <f t="shared" si="32"/>
        <v>2.9166666666666665</v>
      </c>
      <c r="K688" s="25" t="s">
        <v>179</v>
      </c>
      <c r="M688" s="2">
        <v>480</v>
      </c>
    </row>
    <row r="689" spans="1:13" s="25" customFormat="1" ht="12.75">
      <c r="A689" s="22"/>
      <c r="B689" s="217">
        <v>1200</v>
      </c>
      <c r="C689" s="43" t="s">
        <v>292</v>
      </c>
      <c r="D689" s="43" t="s">
        <v>21</v>
      </c>
      <c r="E689" s="43" t="s">
        <v>293</v>
      </c>
      <c r="F689" s="41" t="s">
        <v>378</v>
      </c>
      <c r="G689" s="41" t="s">
        <v>105</v>
      </c>
      <c r="H689" s="8">
        <f t="shared" si="33"/>
        <v>-49850</v>
      </c>
      <c r="I689" s="31">
        <f t="shared" si="32"/>
        <v>2.5</v>
      </c>
      <c r="K689" s="25" t="s">
        <v>179</v>
      </c>
      <c r="M689" s="2">
        <v>480</v>
      </c>
    </row>
    <row r="690" spans="1:13" s="25" customFormat="1" ht="12.75">
      <c r="A690" s="22"/>
      <c r="B690" s="217">
        <v>2000</v>
      </c>
      <c r="C690" s="43" t="s">
        <v>292</v>
      </c>
      <c r="D690" s="43" t="s">
        <v>21</v>
      </c>
      <c r="E690" s="43" t="s">
        <v>293</v>
      </c>
      <c r="F690" s="41" t="s">
        <v>378</v>
      </c>
      <c r="G690" s="41" t="s">
        <v>107</v>
      </c>
      <c r="H690" s="8">
        <f t="shared" si="33"/>
        <v>-51850</v>
      </c>
      <c r="I690" s="31">
        <f t="shared" si="32"/>
        <v>4.166666666666667</v>
      </c>
      <c r="K690" s="25" t="s">
        <v>179</v>
      </c>
      <c r="M690" s="2">
        <v>480</v>
      </c>
    </row>
    <row r="691" spans="1:13" s="25" customFormat="1" ht="12.75">
      <c r="A691" s="22"/>
      <c r="B691" s="217">
        <v>1500</v>
      </c>
      <c r="C691" s="43" t="s">
        <v>292</v>
      </c>
      <c r="D691" s="43" t="s">
        <v>21</v>
      </c>
      <c r="E691" s="43" t="s">
        <v>293</v>
      </c>
      <c r="F691" s="41" t="s">
        <v>378</v>
      </c>
      <c r="G691" s="41" t="s">
        <v>107</v>
      </c>
      <c r="H691" s="8">
        <f t="shared" si="33"/>
        <v>-53350</v>
      </c>
      <c r="I691" s="31">
        <f t="shared" si="32"/>
        <v>3.125</v>
      </c>
      <c r="K691" s="25" t="s">
        <v>179</v>
      </c>
      <c r="M691" s="2">
        <v>480</v>
      </c>
    </row>
    <row r="692" spans="1:13" s="25" customFormat="1" ht="12.75">
      <c r="A692" s="22"/>
      <c r="B692" s="217">
        <v>1000</v>
      </c>
      <c r="C692" s="43" t="s">
        <v>292</v>
      </c>
      <c r="D692" s="43" t="s">
        <v>21</v>
      </c>
      <c r="E692" s="43" t="s">
        <v>293</v>
      </c>
      <c r="F692" s="41" t="s">
        <v>378</v>
      </c>
      <c r="G692" s="41" t="s">
        <v>128</v>
      </c>
      <c r="H692" s="8">
        <f t="shared" si="33"/>
        <v>-54350</v>
      </c>
      <c r="I692" s="31">
        <f t="shared" si="32"/>
        <v>2.0833333333333335</v>
      </c>
      <c r="K692" s="25" t="s">
        <v>179</v>
      </c>
      <c r="M692" s="2">
        <v>480</v>
      </c>
    </row>
    <row r="693" spans="1:13" s="25" customFormat="1" ht="12.75">
      <c r="A693" s="22"/>
      <c r="B693" s="217">
        <v>1400</v>
      </c>
      <c r="C693" s="43" t="s">
        <v>292</v>
      </c>
      <c r="D693" s="43" t="s">
        <v>21</v>
      </c>
      <c r="E693" s="43" t="s">
        <v>293</v>
      </c>
      <c r="F693" s="41" t="s">
        <v>378</v>
      </c>
      <c r="G693" s="41" t="s">
        <v>150</v>
      </c>
      <c r="H693" s="8">
        <f t="shared" si="33"/>
        <v>-55750</v>
      </c>
      <c r="I693" s="31">
        <f t="shared" si="32"/>
        <v>2.9166666666666665</v>
      </c>
      <c r="K693" s="25" t="s">
        <v>179</v>
      </c>
      <c r="M693" s="2">
        <v>480</v>
      </c>
    </row>
    <row r="694" spans="1:13" s="25" customFormat="1" ht="12.75">
      <c r="A694" s="22"/>
      <c r="B694" s="217">
        <v>1600</v>
      </c>
      <c r="C694" s="43" t="s">
        <v>292</v>
      </c>
      <c r="D694" s="43" t="s">
        <v>21</v>
      </c>
      <c r="E694" s="43" t="s">
        <v>293</v>
      </c>
      <c r="F694" s="41" t="s">
        <v>378</v>
      </c>
      <c r="G694" s="41" t="s">
        <v>176</v>
      </c>
      <c r="H694" s="8">
        <f t="shared" si="33"/>
        <v>-57350</v>
      </c>
      <c r="I694" s="31">
        <f t="shared" si="32"/>
        <v>3.3333333333333335</v>
      </c>
      <c r="K694" s="25" t="s">
        <v>179</v>
      </c>
      <c r="M694" s="2">
        <v>480</v>
      </c>
    </row>
    <row r="695" spans="1:13" s="25" customFormat="1" ht="12.75">
      <c r="A695" s="22"/>
      <c r="B695" s="217">
        <v>1800</v>
      </c>
      <c r="C695" s="43" t="s">
        <v>292</v>
      </c>
      <c r="D695" s="43" t="s">
        <v>21</v>
      </c>
      <c r="E695" s="43" t="s">
        <v>293</v>
      </c>
      <c r="F695" s="41" t="s">
        <v>378</v>
      </c>
      <c r="G695" s="41" t="s">
        <v>165</v>
      </c>
      <c r="H695" s="8">
        <f t="shared" si="33"/>
        <v>-59150</v>
      </c>
      <c r="I695" s="31">
        <f t="shared" si="32"/>
        <v>3.75</v>
      </c>
      <c r="K695" s="104" t="s">
        <v>179</v>
      </c>
      <c r="M695" s="2">
        <v>480</v>
      </c>
    </row>
    <row r="696" spans="1:13" s="25" customFormat="1" ht="12.75">
      <c r="A696" s="22"/>
      <c r="B696" s="375">
        <v>1500</v>
      </c>
      <c r="C696" s="43" t="s">
        <v>292</v>
      </c>
      <c r="D696" s="43" t="s">
        <v>21</v>
      </c>
      <c r="E696" s="43" t="s">
        <v>293</v>
      </c>
      <c r="F696" s="41" t="s">
        <v>378</v>
      </c>
      <c r="G696" s="41" t="s">
        <v>167</v>
      </c>
      <c r="H696" s="8">
        <f t="shared" si="33"/>
        <v>-60650</v>
      </c>
      <c r="I696" s="31">
        <f t="shared" si="32"/>
        <v>3.125</v>
      </c>
      <c r="K696" s="25" t="s">
        <v>179</v>
      </c>
      <c r="M696" s="2">
        <v>480</v>
      </c>
    </row>
    <row r="697" spans="1:13" s="25" customFormat="1" ht="12.75">
      <c r="A697" s="22"/>
      <c r="B697" s="375">
        <v>1000</v>
      </c>
      <c r="C697" s="43" t="s">
        <v>292</v>
      </c>
      <c r="D697" s="43" t="s">
        <v>21</v>
      </c>
      <c r="E697" s="43" t="s">
        <v>293</v>
      </c>
      <c r="F697" s="41" t="s">
        <v>378</v>
      </c>
      <c r="G697" s="41" t="s">
        <v>167</v>
      </c>
      <c r="H697" s="39">
        <f t="shared" si="33"/>
        <v>-61650</v>
      </c>
      <c r="I697" s="89">
        <f t="shared" si="32"/>
        <v>2.0833333333333335</v>
      </c>
      <c r="K697" s="25" t="s">
        <v>179</v>
      </c>
      <c r="M697" s="2">
        <v>480</v>
      </c>
    </row>
    <row r="698" spans="1:13" s="25" customFormat="1" ht="12.75">
      <c r="A698" s="22"/>
      <c r="B698" s="217">
        <v>500</v>
      </c>
      <c r="C698" s="43" t="s">
        <v>292</v>
      </c>
      <c r="D698" s="43" t="s">
        <v>21</v>
      </c>
      <c r="E698" s="43" t="s">
        <v>293</v>
      </c>
      <c r="F698" s="41" t="s">
        <v>378</v>
      </c>
      <c r="G698" s="41" t="s">
        <v>174</v>
      </c>
      <c r="H698" s="8">
        <f t="shared" si="33"/>
        <v>-62150</v>
      </c>
      <c r="I698" s="31">
        <f t="shared" si="32"/>
        <v>1.0416666666666667</v>
      </c>
      <c r="K698" s="25" t="s">
        <v>179</v>
      </c>
      <c r="M698" s="2">
        <v>480</v>
      </c>
    </row>
    <row r="699" spans="1:13" s="25" customFormat="1" ht="12.75">
      <c r="A699" s="22"/>
      <c r="B699" s="217">
        <v>1800</v>
      </c>
      <c r="C699" s="43" t="s">
        <v>292</v>
      </c>
      <c r="D699" s="43" t="s">
        <v>21</v>
      </c>
      <c r="E699" s="43" t="s">
        <v>293</v>
      </c>
      <c r="F699" s="41" t="s">
        <v>378</v>
      </c>
      <c r="G699" s="41" t="s">
        <v>169</v>
      </c>
      <c r="H699" s="8">
        <f t="shared" si="33"/>
        <v>-63950</v>
      </c>
      <c r="I699" s="31">
        <f t="shared" si="32"/>
        <v>3.75</v>
      </c>
      <c r="K699" s="25" t="s">
        <v>179</v>
      </c>
      <c r="M699" s="2">
        <v>480</v>
      </c>
    </row>
    <row r="700" spans="1:13" s="25" customFormat="1" ht="12.75">
      <c r="A700" s="22"/>
      <c r="B700" s="217">
        <v>1700</v>
      </c>
      <c r="C700" s="43" t="s">
        <v>292</v>
      </c>
      <c r="D700" s="43" t="s">
        <v>21</v>
      </c>
      <c r="E700" s="43" t="s">
        <v>293</v>
      </c>
      <c r="F700" s="41" t="s">
        <v>378</v>
      </c>
      <c r="G700" s="41" t="s">
        <v>532</v>
      </c>
      <c r="H700" s="8">
        <f t="shared" si="33"/>
        <v>-65650</v>
      </c>
      <c r="I700" s="31">
        <f t="shared" si="32"/>
        <v>3.5416666666666665</v>
      </c>
      <c r="K700" s="25" t="s">
        <v>179</v>
      </c>
      <c r="M700" s="2">
        <v>480</v>
      </c>
    </row>
    <row r="701" spans="1:13" s="25" customFormat="1" ht="12.75">
      <c r="A701" s="22"/>
      <c r="B701" s="217">
        <v>1500</v>
      </c>
      <c r="C701" s="43" t="s">
        <v>292</v>
      </c>
      <c r="D701" s="43" t="s">
        <v>21</v>
      </c>
      <c r="E701" s="43" t="s">
        <v>293</v>
      </c>
      <c r="F701" s="41" t="s">
        <v>378</v>
      </c>
      <c r="G701" s="41" t="s">
        <v>211</v>
      </c>
      <c r="H701" s="8">
        <f t="shared" si="33"/>
        <v>-67150</v>
      </c>
      <c r="I701" s="31">
        <f t="shared" si="32"/>
        <v>3.125</v>
      </c>
      <c r="K701" s="25" t="s">
        <v>179</v>
      </c>
      <c r="M701" s="2">
        <v>480</v>
      </c>
    </row>
    <row r="702" spans="1:13" s="25" customFormat="1" ht="12.75">
      <c r="A702" s="22"/>
      <c r="B702" s="217">
        <v>1000</v>
      </c>
      <c r="C702" s="43" t="s">
        <v>292</v>
      </c>
      <c r="D702" s="43" t="s">
        <v>21</v>
      </c>
      <c r="E702" s="43" t="s">
        <v>293</v>
      </c>
      <c r="F702" s="41" t="s">
        <v>378</v>
      </c>
      <c r="G702" s="41" t="s">
        <v>171</v>
      </c>
      <c r="H702" s="8">
        <f t="shared" si="33"/>
        <v>-68150</v>
      </c>
      <c r="I702" s="31">
        <f t="shared" si="32"/>
        <v>2.0833333333333335</v>
      </c>
      <c r="K702" s="25" t="s">
        <v>179</v>
      </c>
      <c r="M702" s="2">
        <v>480</v>
      </c>
    </row>
    <row r="703" spans="1:13" s="25" customFormat="1" ht="12.75">
      <c r="A703" s="22"/>
      <c r="B703" s="217">
        <v>1800</v>
      </c>
      <c r="C703" s="43" t="s">
        <v>292</v>
      </c>
      <c r="D703" s="43" t="s">
        <v>21</v>
      </c>
      <c r="E703" s="43" t="s">
        <v>293</v>
      </c>
      <c r="F703" s="41" t="s">
        <v>378</v>
      </c>
      <c r="G703" s="41" t="s">
        <v>218</v>
      </c>
      <c r="H703" s="8">
        <f t="shared" si="33"/>
        <v>-69950</v>
      </c>
      <c r="I703" s="31">
        <f t="shared" si="32"/>
        <v>3.75</v>
      </c>
      <c r="K703" s="25" t="s">
        <v>179</v>
      </c>
      <c r="M703" s="2">
        <v>480</v>
      </c>
    </row>
    <row r="704" spans="1:13" s="25" customFormat="1" ht="12.75">
      <c r="A704" s="22"/>
      <c r="B704" s="217">
        <v>1500</v>
      </c>
      <c r="C704" s="43" t="s">
        <v>292</v>
      </c>
      <c r="D704" s="43" t="s">
        <v>21</v>
      </c>
      <c r="E704" s="43" t="s">
        <v>293</v>
      </c>
      <c r="F704" s="41" t="s">
        <v>378</v>
      </c>
      <c r="G704" s="41" t="s">
        <v>220</v>
      </c>
      <c r="H704" s="8">
        <f t="shared" si="33"/>
        <v>-71450</v>
      </c>
      <c r="I704" s="31">
        <f t="shared" si="32"/>
        <v>3.125</v>
      </c>
      <c r="K704" s="104" t="s">
        <v>179</v>
      </c>
      <c r="M704" s="2">
        <v>480</v>
      </c>
    </row>
    <row r="705" spans="1:13" s="25" customFormat="1" ht="12.75">
      <c r="A705" s="22"/>
      <c r="B705" s="217">
        <v>1400</v>
      </c>
      <c r="C705" s="43" t="s">
        <v>292</v>
      </c>
      <c r="D705" s="43" t="s">
        <v>21</v>
      </c>
      <c r="E705" s="43" t="s">
        <v>293</v>
      </c>
      <c r="F705" s="41" t="s">
        <v>378</v>
      </c>
      <c r="G705" s="41" t="s">
        <v>233</v>
      </c>
      <c r="H705" s="8">
        <f t="shared" si="33"/>
        <v>-72850</v>
      </c>
      <c r="I705" s="31">
        <f t="shared" si="32"/>
        <v>2.9166666666666665</v>
      </c>
      <c r="K705" s="25" t="s">
        <v>179</v>
      </c>
      <c r="M705" s="2">
        <v>480</v>
      </c>
    </row>
    <row r="706" spans="1:13" s="25" customFormat="1" ht="12.75">
      <c r="A706" s="22"/>
      <c r="B706" s="217">
        <v>1000</v>
      </c>
      <c r="C706" s="43" t="s">
        <v>292</v>
      </c>
      <c r="D706" s="43" t="s">
        <v>21</v>
      </c>
      <c r="E706" s="43" t="s">
        <v>293</v>
      </c>
      <c r="F706" s="41" t="s">
        <v>378</v>
      </c>
      <c r="G706" s="41" t="s">
        <v>236</v>
      </c>
      <c r="H706" s="8">
        <f t="shared" si="33"/>
        <v>-73850</v>
      </c>
      <c r="I706" s="31">
        <f t="shared" si="32"/>
        <v>2.0833333333333335</v>
      </c>
      <c r="K706" s="25" t="s">
        <v>179</v>
      </c>
      <c r="M706" s="2">
        <v>480</v>
      </c>
    </row>
    <row r="707" spans="1:13" s="25" customFormat="1" ht="12.75">
      <c r="A707" s="22"/>
      <c r="B707" s="217">
        <v>1400</v>
      </c>
      <c r="C707" s="1" t="s">
        <v>292</v>
      </c>
      <c r="D707" s="22" t="s">
        <v>21</v>
      </c>
      <c r="E707" s="1" t="s">
        <v>293</v>
      </c>
      <c r="F707" s="107" t="s">
        <v>415</v>
      </c>
      <c r="G707" s="41" t="s">
        <v>40</v>
      </c>
      <c r="H707" s="8">
        <f t="shared" si="33"/>
        <v>-75250</v>
      </c>
      <c r="I707" s="31">
        <f t="shared" si="32"/>
        <v>2.9166666666666665</v>
      </c>
      <c r="K707" s="105" t="s">
        <v>390</v>
      </c>
      <c r="M707" s="2">
        <v>480</v>
      </c>
    </row>
    <row r="708" spans="1:13" s="25" customFormat="1" ht="12.75">
      <c r="A708" s="22"/>
      <c r="B708" s="217">
        <v>1500</v>
      </c>
      <c r="C708" s="43" t="s">
        <v>292</v>
      </c>
      <c r="D708" s="22" t="s">
        <v>21</v>
      </c>
      <c r="E708" s="43" t="s">
        <v>293</v>
      </c>
      <c r="F708" s="107" t="s">
        <v>415</v>
      </c>
      <c r="G708" s="41" t="s">
        <v>44</v>
      </c>
      <c r="H708" s="8">
        <f t="shared" si="33"/>
        <v>-76750</v>
      </c>
      <c r="I708" s="31">
        <f t="shared" si="32"/>
        <v>3.125</v>
      </c>
      <c r="K708" s="105" t="s">
        <v>390</v>
      </c>
      <c r="M708" s="2">
        <v>480</v>
      </c>
    </row>
    <row r="709" spans="1:13" s="25" customFormat="1" ht="12.75">
      <c r="A709" s="22"/>
      <c r="B709" s="217">
        <v>1200</v>
      </c>
      <c r="C709" s="22" t="s">
        <v>292</v>
      </c>
      <c r="D709" s="22" t="s">
        <v>21</v>
      </c>
      <c r="E709" s="22" t="s">
        <v>293</v>
      </c>
      <c r="F709" s="107" t="s">
        <v>415</v>
      </c>
      <c r="G709" s="40" t="s">
        <v>47</v>
      </c>
      <c r="H709" s="8">
        <f t="shared" si="33"/>
        <v>-77950</v>
      </c>
      <c r="I709" s="31">
        <f t="shared" si="32"/>
        <v>2.5</v>
      </c>
      <c r="K709" s="105" t="s">
        <v>390</v>
      </c>
      <c r="M709" s="2">
        <v>480</v>
      </c>
    </row>
    <row r="710" spans="1:13" s="25" customFormat="1" ht="12.75">
      <c r="A710" s="22"/>
      <c r="B710" s="217">
        <v>1000</v>
      </c>
      <c r="C710" s="22" t="s">
        <v>292</v>
      </c>
      <c r="D710" s="22" t="s">
        <v>21</v>
      </c>
      <c r="E710" s="22" t="s">
        <v>293</v>
      </c>
      <c r="F710" s="107" t="s">
        <v>415</v>
      </c>
      <c r="G710" s="40" t="s">
        <v>72</v>
      </c>
      <c r="H710" s="8">
        <f t="shared" si="33"/>
        <v>-78950</v>
      </c>
      <c r="I710" s="31">
        <f t="shared" si="32"/>
        <v>2.0833333333333335</v>
      </c>
      <c r="K710" s="105" t="s">
        <v>390</v>
      </c>
      <c r="M710" s="2">
        <v>480</v>
      </c>
    </row>
    <row r="711" spans="1:13" s="25" customFormat="1" ht="12.75">
      <c r="A711" s="22"/>
      <c r="B711" s="217">
        <v>1200</v>
      </c>
      <c r="C711" s="22" t="s">
        <v>292</v>
      </c>
      <c r="D711" s="22" t="s">
        <v>21</v>
      </c>
      <c r="E711" s="22" t="s">
        <v>293</v>
      </c>
      <c r="F711" s="107" t="s">
        <v>415</v>
      </c>
      <c r="G711" s="40" t="s">
        <v>75</v>
      </c>
      <c r="H711" s="8">
        <f t="shared" si="33"/>
        <v>-80150</v>
      </c>
      <c r="I711" s="31">
        <f t="shared" si="32"/>
        <v>2.5</v>
      </c>
      <c r="K711" s="105" t="s">
        <v>390</v>
      </c>
      <c r="M711" s="2">
        <v>480</v>
      </c>
    </row>
    <row r="712" spans="1:13" s="25" customFormat="1" ht="12.75">
      <c r="A712" s="22"/>
      <c r="B712" s="374">
        <v>800</v>
      </c>
      <c r="C712" s="22" t="s">
        <v>292</v>
      </c>
      <c r="D712" s="22" t="s">
        <v>21</v>
      </c>
      <c r="E712" s="1" t="s">
        <v>293</v>
      </c>
      <c r="F712" s="107" t="s">
        <v>415</v>
      </c>
      <c r="G712" s="36" t="s">
        <v>77</v>
      </c>
      <c r="H712" s="8">
        <f t="shared" si="33"/>
        <v>-80950</v>
      </c>
      <c r="I712" s="31">
        <f t="shared" si="32"/>
        <v>1.6666666666666667</v>
      </c>
      <c r="K712" s="105" t="s">
        <v>390</v>
      </c>
      <c r="M712" s="2">
        <v>480</v>
      </c>
    </row>
    <row r="713" spans="1:13" s="25" customFormat="1" ht="12.75">
      <c r="A713" s="22"/>
      <c r="B713" s="374">
        <v>1500</v>
      </c>
      <c r="C713" s="1" t="s">
        <v>292</v>
      </c>
      <c r="D713" s="22" t="s">
        <v>21</v>
      </c>
      <c r="E713" s="1" t="s">
        <v>293</v>
      </c>
      <c r="F713" s="107" t="s">
        <v>415</v>
      </c>
      <c r="G713" s="36" t="s">
        <v>93</v>
      </c>
      <c r="H713" s="8">
        <f t="shared" si="33"/>
        <v>-82450</v>
      </c>
      <c r="I713" s="31">
        <f t="shared" si="32"/>
        <v>3.125</v>
      </c>
      <c r="K713" s="105" t="s">
        <v>390</v>
      </c>
      <c r="M713" s="2">
        <v>480</v>
      </c>
    </row>
    <row r="714" spans="1:13" s="25" customFormat="1" ht="12.75">
      <c r="A714" s="22"/>
      <c r="B714" s="374">
        <v>1700</v>
      </c>
      <c r="C714" s="1" t="s">
        <v>292</v>
      </c>
      <c r="D714" s="22" t="s">
        <v>21</v>
      </c>
      <c r="E714" s="1" t="s">
        <v>293</v>
      </c>
      <c r="F714" s="107" t="s">
        <v>415</v>
      </c>
      <c r="G714" s="36" t="s">
        <v>105</v>
      </c>
      <c r="H714" s="8">
        <f t="shared" si="33"/>
        <v>-84150</v>
      </c>
      <c r="I714" s="31">
        <f t="shared" si="32"/>
        <v>3.5416666666666665</v>
      </c>
      <c r="K714" s="105" t="s">
        <v>390</v>
      </c>
      <c r="M714" s="2">
        <v>480</v>
      </c>
    </row>
    <row r="715" spans="1:13" s="25" customFormat="1" ht="12.75">
      <c r="A715" s="22"/>
      <c r="B715" s="385">
        <v>1500</v>
      </c>
      <c r="C715" s="48" t="s">
        <v>292</v>
      </c>
      <c r="D715" s="22" t="s">
        <v>21</v>
      </c>
      <c r="E715" s="48" t="s">
        <v>293</v>
      </c>
      <c r="F715" s="41" t="s">
        <v>415</v>
      </c>
      <c r="G715" s="40" t="s">
        <v>107</v>
      </c>
      <c r="H715" s="8">
        <f t="shared" si="33"/>
        <v>-85650</v>
      </c>
      <c r="I715" s="31">
        <f t="shared" si="32"/>
        <v>3.125</v>
      </c>
      <c r="K715" s="105" t="s">
        <v>390</v>
      </c>
      <c r="M715" s="2">
        <v>480</v>
      </c>
    </row>
    <row r="716" spans="1:13" s="25" customFormat="1" ht="12.75">
      <c r="A716" s="22"/>
      <c r="B716" s="374">
        <v>1200</v>
      </c>
      <c r="C716" s="1" t="s">
        <v>292</v>
      </c>
      <c r="D716" s="22" t="s">
        <v>21</v>
      </c>
      <c r="E716" s="1" t="s">
        <v>293</v>
      </c>
      <c r="F716" s="107" t="s">
        <v>415</v>
      </c>
      <c r="G716" s="36" t="s">
        <v>128</v>
      </c>
      <c r="H716" s="8">
        <f t="shared" si="33"/>
        <v>-86850</v>
      </c>
      <c r="I716" s="31">
        <f t="shared" si="32"/>
        <v>2.5</v>
      </c>
      <c r="K716" s="105" t="s">
        <v>390</v>
      </c>
      <c r="M716" s="2">
        <v>480</v>
      </c>
    </row>
    <row r="717" spans="1:13" s="25" customFormat="1" ht="12.75">
      <c r="A717" s="22"/>
      <c r="B717" s="374">
        <v>800</v>
      </c>
      <c r="C717" s="1" t="s">
        <v>292</v>
      </c>
      <c r="D717" s="22" t="s">
        <v>21</v>
      </c>
      <c r="E717" s="1" t="s">
        <v>293</v>
      </c>
      <c r="F717" s="107" t="s">
        <v>415</v>
      </c>
      <c r="G717" s="36" t="s">
        <v>150</v>
      </c>
      <c r="H717" s="8">
        <f t="shared" si="33"/>
        <v>-87650</v>
      </c>
      <c r="I717" s="31">
        <f t="shared" si="32"/>
        <v>1.6666666666666667</v>
      </c>
      <c r="J717" s="48"/>
      <c r="K717" s="105" t="s">
        <v>390</v>
      </c>
      <c r="L717" s="48"/>
      <c r="M717" s="2">
        <v>480</v>
      </c>
    </row>
    <row r="718" spans="1:13" s="25" customFormat="1" ht="12.75">
      <c r="A718" s="22"/>
      <c r="B718" s="374">
        <v>1500</v>
      </c>
      <c r="C718" s="1" t="s">
        <v>292</v>
      </c>
      <c r="D718" s="22" t="s">
        <v>21</v>
      </c>
      <c r="E718" s="1" t="s">
        <v>293</v>
      </c>
      <c r="F718" s="107" t="s">
        <v>415</v>
      </c>
      <c r="G718" s="36" t="s">
        <v>176</v>
      </c>
      <c r="H718" s="8">
        <f t="shared" si="33"/>
        <v>-89150</v>
      </c>
      <c r="I718" s="31">
        <f t="shared" si="32"/>
        <v>3.125</v>
      </c>
      <c r="K718" s="105" t="s">
        <v>390</v>
      </c>
      <c r="M718" s="2">
        <v>480</v>
      </c>
    </row>
    <row r="719" spans="1:13" s="25" customFormat="1" ht="12.75">
      <c r="A719" s="22"/>
      <c r="B719" s="374">
        <v>1500</v>
      </c>
      <c r="C719" s="1" t="s">
        <v>292</v>
      </c>
      <c r="D719" s="22" t="s">
        <v>21</v>
      </c>
      <c r="E719" s="1" t="s">
        <v>293</v>
      </c>
      <c r="F719" s="107" t="s">
        <v>415</v>
      </c>
      <c r="G719" s="36" t="s">
        <v>165</v>
      </c>
      <c r="H719" s="8">
        <f t="shared" si="33"/>
        <v>-90650</v>
      </c>
      <c r="I719" s="31">
        <f t="shared" si="32"/>
        <v>3.125</v>
      </c>
      <c r="K719" s="105" t="s">
        <v>390</v>
      </c>
      <c r="M719" s="2">
        <v>480</v>
      </c>
    </row>
    <row r="720" spans="1:13" s="25" customFormat="1" ht="12.75">
      <c r="A720" s="22"/>
      <c r="B720" s="374">
        <v>1600</v>
      </c>
      <c r="C720" s="1" t="s">
        <v>292</v>
      </c>
      <c r="D720" s="22" t="s">
        <v>21</v>
      </c>
      <c r="E720" s="1" t="s">
        <v>293</v>
      </c>
      <c r="F720" s="107" t="s">
        <v>415</v>
      </c>
      <c r="G720" s="36" t="s">
        <v>167</v>
      </c>
      <c r="H720" s="8">
        <f t="shared" si="33"/>
        <v>-92250</v>
      </c>
      <c r="I720" s="31">
        <f t="shared" si="32"/>
        <v>3.3333333333333335</v>
      </c>
      <c r="K720" s="105" t="s">
        <v>390</v>
      </c>
      <c r="M720" s="2">
        <v>480</v>
      </c>
    </row>
    <row r="721" spans="1:13" s="25" customFormat="1" ht="12.75">
      <c r="A721" s="22"/>
      <c r="B721" s="374">
        <v>1500</v>
      </c>
      <c r="C721" s="1" t="s">
        <v>292</v>
      </c>
      <c r="D721" s="22" t="s">
        <v>21</v>
      </c>
      <c r="E721" s="1" t="s">
        <v>293</v>
      </c>
      <c r="F721" s="107" t="s">
        <v>415</v>
      </c>
      <c r="G721" s="36" t="s">
        <v>174</v>
      </c>
      <c r="H721" s="8">
        <f t="shared" si="33"/>
        <v>-93750</v>
      </c>
      <c r="I721" s="31">
        <f t="shared" si="32"/>
        <v>3.125</v>
      </c>
      <c r="K721" s="105" t="s">
        <v>390</v>
      </c>
      <c r="M721" s="2">
        <v>480</v>
      </c>
    </row>
    <row r="722" spans="1:13" s="25" customFormat="1" ht="12.75">
      <c r="A722" s="22"/>
      <c r="B722" s="374">
        <v>1600</v>
      </c>
      <c r="C722" s="1" t="s">
        <v>292</v>
      </c>
      <c r="D722" s="1" t="s">
        <v>21</v>
      </c>
      <c r="E722" s="1" t="s">
        <v>293</v>
      </c>
      <c r="F722" s="107" t="s">
        <v>415</v>
      </c>
      <c r="G722" s="36" t="s">
        <v>169</v>
      </c>
      <c r="H722" s="8">
        <f t="shared" si="33"/>
        <v>-95350</v>
      </c>
      <c r="I722" s="31">
        <f t="shared" si="32"/>
        <v>3.3333333333333335</v>
      </c>
      <c r="K722" s="105" t="s">
        <v>390</v>
      </c>
      <c r="M722" s="2">
        <v>480</v>
      </c>
    </row>
    <row r="723" spans="1:13" s="25" customFormat="1" ht="12.75">
      <c r="A723" s="22"/>
      <c r="B723" s="374">
        <v>1500</v>
      </c>
      <c r="C723" s="1" t="s">
        <v>292</v>
      </c>
      <c r="D723" s="1" t="s">
        <v>21</v>
      </c>
      <c r="E723" s="1" t="s">
        <v>293</v>
      </c>
      <c r="F723" s="107" t="s">
        <v>415</v>
      </c>
      <c r="G723" s="36" t="s">
        <v>312</v>
      </c>
      <c r="H723" s="8">
        <f t="shared" si="33"/>
        <v>-96850</v>
      </c>
      <c r="I723" s="31">
        <f t="shared" si="32"/>
        <v>3.125</v>
      </c>
      <c r="K723" s="105" t="s">
        <v>390</v>
      </c>
      <c r="M723" s="2">
        <v>480</v>
      </c>
    </row>
    <row r="724" spans="1:13" s="25" customFormat="1" ht="12.75">
      <c r="A724" s="22"/>
      <c r="B724" s="374">
        <v>1600</v>
      </c>
      <c r="C724" s="1" t="s">
        <v>292</v>
      </c>
      <c r="D724" s="1" t="s">
        <v>21</v>
      </c>
      <c r="E724" s="1" t="s">
        <v>293</v>
      </c>
      <c r="F724" s="107" t="s">
        <v>415</v>
      </c>
      <c r="G724" s="36" t="s">
        <v>211</v>
      </c>
      <c r="H724" s="8">
        <f t="shared" si="33"/>
        <v>-98450</v>
      </c>
      <c r="I724" s="31">
        <f t="shared" si="32"/>
        <v>3.3333333333333335</v>
      </c>
      <c r="K724" s="105" t="s">
        <v>390</v>
      </c>
      <c r="M724" s="2">
        <v>480</v>
      </c>
    </row>
    <row r="725" spans="1:13" s="25" customFormat="1" ht="12.75">
      <c r="A725" s="22"/>
      <c r="B725" s="374">
        <v>1400</v>
      </c>
      <c r="C725" s="1" t="s">
        <v>292</v>
      </c>
      <c r="D725" s="1" t="s">
        <v>21</v>
      </c>
      <c r="E725" s="1" t="s">
        <v>293</v>
      </c>
      <c r="F725" s="107" t="s">
        <v>415</v>
      </c>
      <c r="G725" s="36" t="s">
        <v>171</v>
      </c>
      <c r="H725" s="8">
        <f t="shared" si="33"/>
        <v>-99850</v>
      </c>
      <c r="I725" s="31">
        <f t="shared" si="32"/>
        <v>2.9166666666666665</v>
      </c>
      <c r="K725" s="105" t="s">
        <v>390</v>
      </c>
      <c r="M725" s="2">
        <v>480</v>
      </c>
    </row>
    <row r="726" spans="1:13" s="25" customFormat="1" ht="12.75">
      <c r="A726" s="22"/>
      <c r="B726" s="374">
        <v>1500</v>
      </c>
      <c r="C726" s="1" t="s">
        <v>292</v>
      </c>
      <c r="D726" s="1" t="s">
        <v>21</v>
      </c>
      <c r="E726" s="1" t="s">
        <v>293</v>
      </c>
      <c r="F726" s="107" t="s">
        <v>415</v>
      </c>
      <c r="G726" s="36" t="s">
        <v>218</v>
      </c>
      <c r="H726" s="8">
        <f t="shared" si="33"/>
        <v>-101350</v>
      </c>
      <c r="I726" s="31">
        <f t="shared" si="32"/>
        <v>3.125</v>
      </c>
      <c r="K726" s="105" t="s">
        <v>390</v>
      </c>
      <c r="M726" s="2">
        <v>480</v>
      </c>
    </row>
    <row r="727" spans="1:13" s="25" customFormat="1" ht="12.75">
      <c r="A727" s="22"/>
      <c r="B727" s="374">
        <v>1300</v>
      </c>
      <c r="C727" s="1" t="s">
        <v>292</v>
      </c>
      <c r="D727" s="1" t="s">
        <v>21</v>
      </c>
      <c r="E727" s="1" t="s">
        <v>293</v>
      </c>
      <c r="F727" s="107" t="s">
        <v>415</v>
      </c>
      <c r="G727" s="36" t="s">
        <v>220</v>
      </c>
      <c r="H727" s="8">
        <f t="shared" si="33"/>
        <v>-102650</v>
      </c>
      <c r="I727" s="31">
        <f t="shared" si="32"/>
        <v>2.7083333333333335</v>
      </c>
      <c r="K727" s="105" t="s">
        <v>390</v>
      </c>
      <c r="M727" s="2">
        <v>480</v>
      </c>
    </row>
    <row r="728" spans="1:13" s="25" customFormat="1" ht="12.75">
      <c r="A728" s="22"/>
      <c r="B728" s="374">
        <v>1500</v>
      </c>
      <c r="C728" s="1" t="s">
        <v>292</v>
      </c>
      <c r="D728" s="1" t="s">
        <v>21</v>
      </c>
      <c r="E728" s="1" t="s">
        <v>293</v>
      </c>
      <c r="F728" s="107" t="s">
        <v>415</v>
      </c>
      <c r="G728" s="36" t="s">
        <v>233</v>
      </c>
      <c r="H728" s="8">
        <f t="shared" si="33"/>
        <v>-104150</v>
      </c>
      <c r="I728" s="31">
        <f t="shared" si="32"/>
        <v>3.125</v>
      </c>
      <c r="K728" s="105" t="s">
        <v>390</v>
      </c>
      <c r="M728" s="2">
        <v>480</v>
      </c>
    </row>
    <row r="729" spans="1:13" s="25" customFormat="1" ht="12.75">
      <c r="A729" s="22"/>
      <c r="B729" s="374">
        <v>1000</v>
      </c>
      <c r="C729" s="1" t="s">
        <v>292</v>
      </c>
      <c r="D729" s="1" t="s">
        <v>21</v>
      </c>
      <c r="E729" s="1" t="s">
        <v>293</v>
      </c>
      <c r="F729" s="107" t="s">
        <v>415</v>
      </c>
      <c r="G729" s="36" t="s">
        <v>236</v>
      </c>
      <c r="H729" s="8">
        <f t="shared" si="33"/>
        <v>-105150</v>
      </c>
      <c r="I729" s="31">
        <f t="shared" si="32"/>
        <v>2.0833333333333335</v>
      </c>
      <c r="K729" s="105" t="s">
        <v>390</v>
      </c>
      <c r="M729" s="2">
        <v>480</v>
      </c>
    </row>
    <row r="730" spans="1:13" s="25" customFormat="1" ht="12.75">
      <c r="A730" s="22"/>
      <c r="B730" s="374">
        <v>1800</v>
      </c>
      <c r="C730" s="1" t="s">
        <v>292</v>
      </c>
      <c r="D730" s="22" t="s">
        <v>21</v>
      </c>
      <c r="E730" s="1" t="s">
        <v>293</v>
      </c>
      <c r="F730" s="36" t="s">
        <v>404</v>
      </c>
      <c r="G730" s="36" t="s">
        <v>47</v>
      </c>
      <c r="H730" s="8">
        <f t="shared" si="33"/>
        <v>-106950</v>
      </c>
      <c r="I730" s="31">
        <f t="shared" si="32"/>
        <v>3.75</v>
      </c>
      <c r="J730"/>
      <c r="K730" t="s">
        <v>347</v>
      </c>
      <c r="L730"/>
      <c r="M730" s="2">
        <v>480</v>
      </c>
    </row>
    <row r="731" spans="1:13" s="25" customFormat="1" ht="12.75">
      <c r="A731" s="22"/>
      <c r="B731" s="217">
        <v>1500</v>
      </c>
      <c r="C731" s="65" t="s">
        <v>292</v>
      </c>
      <c r="D731" s="65" t="s">
        <v>21</v>
      </c>
      <c r="E731" s="65" t="s">
        <v>293</v>
      </c>
      <c r="F731" s="108" t="s">
        <v>404</v>
      </c>
      <c r="G731" s="109" t="s">
        <v>72</v>
      </c>
      <c r="H731" s="8">
        <f t="shared" si="33"/>
        <v>-108450</v>
      </c>
      <c r="I731" s="31">
        <f t="shared" si="32"/>
        <v>3.125</v>
      </c>
      <c r="K731" s="25" t="s">
        <v>347</v>
      </c>
      <c r="M731" s="2">
        <v>480</v>
      </c>
    </row>
    <row r="732" spans="1:13" s="25" customFormat="1" ht="12.75">
      <c r="A732" s="22"/>
      <c r="B732" s="217">
        <v>1600</v>
      </c>
      <c r="C732" s="65" t="s">
        <v>292</v>
      </c>
      <c r="D732" s="65" t="s">
        <v>21</v>
      </c>
      <c r="E732" s="65" t="s">
        <v>293</v>
      </c>
      <c r="F732" s="108" t="s">
        <v>404</v>
      </c>
      <c r="G732" s="109" t="s">
        <v>75</v>
      </c>
      <c r="H732" s="8">
        <f t="shared" si="33"/>
        <v>-110050</v>
      </c>
      <c r="I732" s="31">
        <f t="shared" si="32"/>
        <v>3.3333333333333335</v>
      </c>
      <c r="K732" s="25" t="s">
        <v>347</v>
      </c>
      <c r="M732" s="2">
        <v>480</v>
      </c>
    </row>
    <row r="733" spans="1:13" s="25" customFormat="1" ht="12.75">
      <c r="A733" s="22"/>
      <c r="B733" s="217">
        <v>1500</v>
      </c>
      <c r="C733" s="22" t="s">
        <v>292</v>
      </c>
      <c r="D733" s="22" t="s">
        <v>21</v>
      </c>
      <c r="E733" s="22" t="s">
        <v>293</v>
      </c>
      <c r="F733" s="40" t="s">
        <v>404</v>
      </c>
      <c r="G733" s="36" t="s">
        <v>75</v>
      </c>
      <c r="H733" s="8">
        <f t="shared" si="33"/>
        <v>-111550</v>
      </c>
      <c r="I733" s="31">
        <f t="shared" si="32"/>
        <v>3.125</v>
      </c>
      <c r="K733" s="25" t="s">
        <v>347</v>
      </c>
      <c r="M733" s="2">
        <v>480</v>
      </c>
    </row>
    <row r="734" spans="1:13" s="25" customFormat="1" ht="12.75">
      <c r="A734" s="22"/>
      <c r="B734" s="217">
        <v>1650</v>
      </c>
      <c r="C734" s="22" t="s">
        <v>292</v>
      </c>
      <c r="D734" s="22" t="s">
        <v>21</v>
      </c>
      <c r="E734" s="22" t="s">
        <v>293</v>
      </c>
      <c r="F734" s="40" t="s">
        <v>404</v>
      </c>
      <c r="G734" s="36" t="s">
        <v>77</v>
      </c>
      <c r="H734" s="8">
        <f t="shared" si="33"/>
        <v>-113200</v>
      </c>
      <c r="I734" s="31">
        <f t="shared" si="32"/>
        <v>3.4375</v>
      </c>
      <c r="K734" s="25" t="s">
        <v>347</v>
      </c>
      <c r="M734" s="2">
        <v>480</v>
      </c>
    </row>
    <row r="735" spans="1:13" s="25" customFormat="1" ht="12.75">
      <c r="A735" s="22"/>
      <c r="B735" s="217">
        <v>1800</v>
      </c>
      <c r="C735" s="22" t="s">
        <v>292</v>
      </c>
      <c r="D735" s="22" t="s">
        <v>21</v>
      </c>
      <c r="E735" s="22" t="s">
        <v>293</v>
      </c>
      <c r="F735" s="40" t="s">
        <v>404</v>
      </c>
      <c r="G735" s="36" t="s">
        <v>93</v>
      </c>
      <c r="H735" s="8">
        <f t="shared" si="33"/>
        <v>-115000</v>
      </c>
      <c r="I735" s="31">
        <f t="shared" si="32"/>
        <v>3.75</v>
      </c>
      <c r="K735" s="25" t="s">
        <v>347</v>
      </c>
      <c r="M735" s="2">
        <v>480</v>
      </c>
    </row>
    <row r="736" spans="1:13" s="25" customFormat="1" ht="12.75">
      <c r="A736" s="22"/>
      <c r="B736" s="217">
        <v>1500</v>
      </c>
      <c r="C736" s="22" t="s">
        <v>292</v>
      </c>
      <c r="D736" s="22" t="s">
        <v>21</v>
      </c>
      <c r="E736" s="22" t="s">
        <v>293</v>
      </c>
      <c r="F736" s="40" t="s">
        <v>404</v>
      </c>
      <c r="G736" s="36" t="s">
        <v>105</v>
      </c>
      <c r="H736" s="8">
        <f t="shared" si="33"/>
        <v>-116500</v>
      </c>
      <c r="I736" s="31">
        <f t="shared" si="32"/>
        <v>3.125</v>
      </c>
      <c r="K736" s="25" t="s">
        <v>347</v>
      </c>
      <c r="M736" s="2">
        <v>480</v>
      </c>
    </row>
    <row r="737" spans="1:13" s="25" customFormat="1" ht="12.75">
      <c r="A737" s="22"/>
      <c r="B737" s="217">
        <v>1700</v>
      </c>
      <c r="C737" s="22" t="s">
        <v>292</v>
      </c>
      <c r="D737" s="22" t="s">
        <v>21</v>
      </c>
      <c r="E737" s="22" t="s">
        <v>293</v>
      </c>
      <c r="F737" s="40" t="s">
        <v>404</v>
      </c>
      <c r="G737" s="36" t="s">
        <v>107</v>
      </c>
      <c r="H737" s="8">
        <f t="shared" si="33"/>
        <v>-118200</v>
      </c>
      <c r="I737" s="31">
        <f t="shared" si="32"/>
        <v>3.5416666666666665</v>
      </c>
      <c r="K737" s="25" t="s">
        <v>347</v>
      </c>
      <c r="M737" s="2">
        <v>480</v>
      </c>
    </row>
    <row r="738" spans="2:13" ht="12.75">
      <c r="B738" s="217">
        <v>1900</v>
      </c>
      <c r="C738" s="22" t="s">
        <v>292</v>
      </c>
      <c r="D738" s="22" t="s">
        <v>21</v>
      </c>
      <c r="E738" s="22" t="s">
        <v>293</v>
      </c>
      <c r="F738" s="40" t="s">
        <v>404</v>
      </c>
      <c r="G738" s="36" t="s">
        <v>122</v>
      </c>
      <c r="H738" s="8">
        <f t="shared" si="33"/>
        <v>-120100</v>
      </c>
      <c r="I738" s="31">
        <f t="shared" si="32"/>
        <v>3.9583333333333335</v>
      </c>
      <c r="J738" s="25"/>
      <c r="K738" s="25" t="s">
        <v>347</v>
      </c>
      <c r="L738" s="25"/>
      <c r="M738" s="2">
        <v>480</v>
      </c>
    </row>
    <row r="739" spans="2:13" ht="12.75">
      <c r="B739" s="217">
        <v>1800</v>
      </c>
      <c r="C739" s="22" t="s">
        <v>292</v>
      </c>
      <c r="D739" s="22" t="s">
        <v>21</v>
      </c>
      <c r="E739" s="22" t="s">
        <v>293</v>
      </c>
      <c r="F739" s="40" t="s">
        <v>404</v>
      </c>
      <c r="G739" s="36" t="s">
        <v>128</v>
      </c>
      <c r="H739" s="8">
        <f t="shared" si="33"/>
        <v>-121900</v>
      </c>
      <c r="I739" s="31">
        <f aca="true" t="shared" si="34" ref="I739:I801">+B739/M739</f>
        <v>3.75</v>
      </c>
      <c r="J739" s="25"/>
      <c r="K739" s="25" t="s">
        <v>347</v>
      </c>
      <c r="L739" s="25"/>
      <c r="M739" s="2">
        <v>480</v>
      </c>
    </row>
    <row r="740" spans="2:13" ht="12.75">
      <c r="B740" s="217">
        <v>1600</v>
      </c>
      <c r="C740" s="110" t="s">
        <v>292</v>
      </c>
      <c r="D740" s="110" t="s">
        <v>21</v>
      </c>
      <c r="E740" s="110" t="s">
        <v>293</v>
      </c>
      <c r="F740" s="112" t="s">
        <v>404</v>
      </c>
      <c r="G740" s="112" t="s">
        <v>150</v>
      </c>
      <c r="H740" s="8">
        <f t="shared" si="33"/>
        <v>-123500</v>
      </c>
      <c r="I740" s="31">
        <f t="shared" si="34"/>
        <v>3.3333333333333335</v>
      </c>
      <c r="J740" s="48"/>
      <c r="K740" s="25" t="s">
        <v>347</v>
      </c>
      <c r="L740" s="48"/>
      <c r="M740" s="2">
        <v>480</v>
      </c>
    </row>
    <row r="741" spans="2:13" ht="12.75">
      <c r="B741" s="383">
        <v>1800</v>
      </c>
      <c r="C741" s="110" t="s">
        <v>292</v>
      </c>
      <c r="D741" s="110" t="s">
        <v>21</v>
      </c>
      <c r="E741" s="110" t="s">
        <v>293</v>
      </c>
      <c r="F741" s="112" t="s">
        <v>404</v>
      </c>
      <c r="G741" s="112" t="s">
        <v>176</v>
      </c>
      <c r="H741" s="8">
        <f t="shared" si="33"/>
        <v>-125300</v>
      </c>
      <c r="I741" s="31">
        <f t="shared" si="34"/>
        <v>3.75</v>
      </c>
      <c r="J741" s="25"/>
      <c r="K741" s="25" t="s">
        <v>347</v>
      </c>
      <c r="L741" s="25"/>
      <c r="M741" s="2">
        <v>480</v>
      </c>
    </row>
    <row r="742" spans="2:13" ht="12.75">
      <c r="B742" s="383">
        <v>1700</v>
      </c>
      <c r="C742" s="110" t="s">
        <v>292</v>
      </c>
      <c r="D742" s="110" t="s">
        <v>21</v>
      </c>
      <c r="E742" s="110" t="s">
        <v>293</v>
      </c>
      <c r="F742" s="112" t="s">
        <v>404</v>
      </c>
      <c r="G742" s="112" t="s">
        <v>165</v>
      </c>
      <c r="H742" s="8">
        <f t="shared" si="33"/>
        <v>-127000</v>
      </c>
      <c r="I742" s="31">
        <f t="shared" si="34"/>
        <v>3.5416666666666665</v>
      </c>
      <c r="J742" s="25"/>
      <c r="K742" s="25" t="s">
        <v>347</v>
      </c>
      <c r="L742" s="25"/>
      <c r="M742" s="2">
        <v>480</v>
      </c>
    </row>
    <row r="743" spans="2:13" ht="12.75">
      <c r="B743" s="383">
        <v>1800</v>
      </c>
      <c r="C743" s="110" t="s">
        <v>292</v>
      </c>
      <c r="D743" s="110" t="s">
        <v>21</v>
      </c>
      <c r="E743" s="110" t="s">
        <v>293</v>
      </c>
      <c r="F743" s="112" t="s">
        <v>404</v>
      </c>
      <c r="G743" s="112" t="s">
        <v>167</v>
      </c>
      <c r="H743" s="8">
        <f aca="true" t="shared" si="35" ref="H743:H805">H742-B743</f>
        <v>-128800</v>
      </c>
      <c r="I743" s="31">
        <f t="shared" si="34"/>
        <v>3.75</v>
      </c>
      <c r="J743" s="25"/>
      <c r="K743" s="25" t="s">
        <v>347</v>
      </c>
      <c r="L743" s="25"/>
      <c r="M743" s="2">
        <v>480</v>
      </c>
    </row>
    <row r="744" spans="2:13" ht="12.75">
      <c r="B744" s="217">
        <v>1700</v>
      </c>
      <c r="C744" s="22" t="s">
        <v>292</v>
      </c>
      <c r="D744" s="22" t="s">
        <v>21</v>
      </c>
      <c r="E744" s="22" t="s">
        <v>293</v>
      </c>
      <c r="F744" s="40" t="s">
        <v>404</v>
      </c>
      <c r="G744" s="40" t="s">
        <v>169</v>
      </c>
      <c r="H744" s="8">
        <f t="shared" si="35"/>
        <v>-130500</v>
      </c>
      <c r="I744" s="31">
        <f t="shared" si="34"/>
        <v>3.5416666666666665</v>
      </c>
      <c r="J744" s="25"/>
      <c r="K744" s="25" t="s">
        <v>347</v>
      </c>
      <c r="L744" s="25"/>
      <c r="M744" s="2">
        <v>480</v>
      </c>
    </row>
    <row r="745" spans="2:13" ht="12.75">
      <c r="B745" s="217">
        <v>1800</v>
      </c>
      <c r="C745" s="22" t="s">
        <v>292</v>
      </c>
      <c r="D745" s="22" t="s">
        <v>21</v>
      </c>
      <c r="E745" s="22" t="s">
        <v>293</v>
      </c>
      <c r="F745" s="40" t="s">
        <v>404</v>
      </c>
      <c r="G745" s="40" t="s">
        <v>211</v>
      </c>
      <c r="H745" s="8">
        <f t="shared" si="35"/>
        <v>-132300</v>
      </c>
      <c r="I745" s="31">
        <f t="shared" si="34"/>
        <v>3.75</v>
      </c>
      <c r="J745" s="25"/>
      <c r="K745" s="25" t="s">
        <v>347</v>
      </c>
      <c r="L745" s="25"/>
      <c r="M745" s="2">
        <v>480</v>
      </c>
    </row>
    <row r="746" spans="2:13" ht="12.75">
      <c r="B746" s="217">
        <v>1000</v>
      </c>
      <c r="C746" s="22" t="s">
        <v>292</v>
      </c>
      <c r="D746" s="22" t="s">
        <v>21</v>
      </c>
      <c r="E746" s="22" t="s">
        <v>293</v>
      </c>
      <c r="F746" s="40" t="s">
        <v>404</v>
      </c>
      <c r="G746" s="40" t="s">
        <v>171</v>
      </c>
      <c r="H746" s="8">
        <f t="shared" si="35"/>
        <v>-133300</v>
      </c>
      <c r="I746" s="31">
        <f t="shared" si="34"/>
        <v>2.0833333333333335</v>
      </c>
      <c r="J746" s="25"/>
      <c r="K746" s="25" t="s">
        <v>347</v>
      </c>
      <c r="L746" s="25"/>
      <c r="M746" s="2">
        <v>480</v>
      </c>
    </row>
    <row r="747" spans="2:13" ht="12.75">
      <c r="B747" s="217">
        <v>1700</v>
      </c>
      <c r="C747" s="22" t="s">
        <v>292</v>
      </c>
      <c r="D747" s="22" t="s">
        <v>21</v>
      </c>
      <c r="E747" s="22" t="s">
        <v>293</v>
      </c>
      <c r="F747" s="40" t="s">
        <v>404</v>
      </c>
      <c r="G747" s="40" t="s">
        <v>171</v>
      </c>
      <c r="H747" s="8">
        <f t="shared" si="35"/>
        <v>-135000</v>
      </c>
      <c r="I747" s="31">
        <f t="shared" si="34"/>
        <v>3.5416666666666665</v>
      </c>
      <c r="J747" s="25"/>
      <c r="K747" s="25" t="s">
        <v>347</v>
      </c>
      <c r="L747" s="25"/>
      <c r="M747" s="2">
        <v>480</v>
      </c>
    </row>
    <row r="748" spans="2:13" ht="12.75">
      <c r="B748" s="217">
        <v>1900</v>
      </c>
      <c r="C748" s="22" t="s">
        <v>292</v>
      </c>
      <c r="D748" s="22" t="s">
        <v>21</v>
      </c>
      <c r="E748" s="22" t="s">
        <v>293</v>
      </c>
      <c r="F748" s="40" t="s">
        <v>404</v>
      </c>
      <c r="G748" s="40" t="s">
        <v>218</v>
      </c>
      <c r="H748" s="8">
        <f t="shared" si="35"/>
        <v>-136900</v>
      </c>
      <c r="I748" s="31">
        <f t="shared" si="34"/>
        <v>3.9583333333333335</v>
      </c>
      <c r="J748" s="25"/>
      <c r="K748" s="25" t="s">
        <v>347</v>
      </c>
      <c r="L748" s="25"/>
      <c r="M748" s="2">
        <v>480</v>
      </c>
    </row>
    <row r="749" spans="2:13" ht="12.75">
      <c r="B749" s="374">
        <v>1700</v>
      </c>
      <c r="C749" s="1" t="s">
        <v>292</v>
      </c>
      <c r="D749" s="1" t="s">
        <v>21</v>
      </c>
      <c r="E749" s="1" t="s">
        <v>293</v>
      </c>
      <c r="F749" s="36" t="s">
        <v>404</v>
      </c>
      <c r="G749" s="36" t="s">
        <v>220</v>
      </c>
      <c r="H749" s="8">
        <f t="shared" si="35"/>
        <v>-138600</v>
      </c>
      <c r="I749" s="31">
        <f t="shared" si="34"/>
        <v>3.5416666666666665</v>
      </c>
      <c r="J749" s="25"/>
      <c r="K749" s="25" t="s">
        <v>347</v>
      </c>
      <c r="L749" s="25"/>
      <c r="M749" s="2">
        <v>480</v>
      </c>
    </row>
    <row r="750" spans="2:13" ht="12.75">
      <c r="B750" s="374">
        <v>1500</v>
      </c>
      <c r="C750" s="1" t="s">
        <v>292</v>
      </c>
      <c r="D750" s="1" t="s">
        <v>21</v>
      </c>
      <c r="E750" s="1" t="s">
        <v>293</v>
      </c>
      <c r="F750" s="36" t="s">
        <v>404</v>
      </c>
      <c r="G750" s="36" t="s">
        <v>233</v>
      </c>
      <c r="H750" s="8">
        <f t="shared" si="35"/>
        <v>-140100</v>
      </c>
      <c r="I750" s="31">
        <f t="shared" si="34"/>
        <v>3.125</v>
      </c>
      <c r="J750" s="25"/>
      <c r="K750" s="25" t="s">
        <v>347</v>
      </c>
      <c r="L750" s="25"/>
      <c r="M750" s="2">
        <v>480</v>
      </c>
    </row>
    <row r="751" spans="2:13" ht="12.75">
      <c r="B751" s="374">
        <v>1600</v>
      </c>
      <c r="C751" s="1" t="s">
        <v>292</v>
      </c>
      <c r="D751" s="1" t="s">
        <v>21</v>
      </c>
      <c r="E751" s="1" t="s">
        <v>293</v>
      </c>
      <c r="F751" s="36" t="s">
        <v>404</v>
      </c>
      <c r="G751" s="36" t="s">
        <v>236</v>
      </c>
      <c r="H751" s="8">
        <f t="shared" si="35"/>
        <v>-141700</v>
      </c>
      <c r="I751" s="31">
        <f t="shared" si="34"/>
        <v>3.3333333333333335</v>
      </c>
      <c r="J751" s="25"/>
      <c r="K751" s="25" t="s">
        <v>347</v>
      </c>
      <c r="L751" s="25"/>
      <c r="M751" s="2">
        <v>480</v>
      </c>
    </row>
    <row r="752" spans="1:13" s="118" customFormat="1" ht="12.75">
      <c r="A752" s="113"/>
      <c r="B752" s="384">
        <f>SUM(B655:B751)</f>
        <v>141700</v>
      </c>
      <c r="C752" s="113"/>
      <c r="D752" s="113"/>
      <c r="E752" s="115" t="s">
        <v>293</v>
      </c>
      <c r="F752" s="116"/>
      <c r="G752" s="116"/>
      <c r="H752" s="114">
        <v>0</v>
      </c>
      <c r="I752" s="117">
        <f t="shared" si="34"/>
        <v>295.2083333333333</v>
      </c>
      <c r="M752" s="2">
        <v>480</v>
      </c>
    </row>
    <row r="753" spans="2:13" ht="12.75">
      <c r="B753" s="374"/>
      <c r="H753" s="8">
        <f t="shared" si="35"/>
        <v>0</v>
      </c>
      <c r="I753" s="31">
        <f t="shared" si="34"/>
        <v>0</v>
      </c>
      <c r="M753" s="2">
        <v>480</v>
      </c>
    </row>
    <row r="754" spans="2:13" ht="12.75">
      <c r="B754" s="374"/>
      <c r="H754" s="8">
        <f t="shared" si="35"/>
        <v>0</v>
      </c>
      <c r="I754" s="31">
        <f t="shared" si="34"/>
        <v>0</v>
      </c>
      <c r="M754" s="2">
        <v>480</v>
      </c>
    </row>
    <row r="755" spans="2:13" ht="12.75">
      <c r="B755" s="374">
        <v>6000</v>
      </c>
      <c r="C755" s="1" t="s">
        <v>416</v>
      </c>
      <c r="D755" s="1" t="s">
        <v>21</v>
      </c>
      <c r="E755" s="1" t="s">
        <v>289</v>
      </c>
      <c r="F755" s="36" t="s">
        <v>417</v>
      </c>
      <c r="G755" s="36" t="s">
        <v>107</v>
      </c>
      <c r="H755" s="8">
        <f t="shared" si="35"/>
        <v>-6000</v>
      </c>
      <c r="I755" s="31">
        <f t="shared" si="34"/>
        <v>12.5</v>
      </c>
      <c r="K755" t="s">
        <v>291</v>
      </c>
      <c r="M755" s="2">
        <v>480</v>
      </c>
    </row>
    <row r="756" spans="2:13" ht="12.75">
      <c r="B756" s="374">
        <v>6000</v>
      </c>
      <c r="C756" s="1" t="s">
        <v>416</v>
      </c>
      <c r="D756" s="1" t="s">
        <v>21</v>
      </c>
      <c r="E756" s="1" t="s">
        <v>289</v>
      </c>
      <c r="F756" s="36" t="s">
        <v>417</v>
      </c>
      <c r="G756" s="36" t="s">
        <v>122</v>
      </c>
      <c r="H756" s="8">
        <f t="shared" si="35"/>
        <v>-12000</v>
      </c>
      <c r="I756" s="31">
        <f t="shared" si="34"/>
        <v>12.5</v>
      </c>
      <c r="K756" t="s">
        <v>291</v>
      </c>
      <c r="M756" s="2">
        <v>480</v>
      </c>
    </row>
    <row r="757" spans="2:13" ht="12.75">
      <c r="B757" s="374">
        <v>6000</v>
      </c>
      <c r="C757" s="1" t="s">
        <v>416</v>
      </c>
      <c r="D757" s="1" t="s">
        <v>21</v>
      </c>
      <c r="E757" s="1" t="s">
        <v>289</v>
      </c>
      <c r="F757" s="36" t="s">
        <v>418</v>
      </c>
      <c r="G757" s="36" t="s">
        <v>176</v>
      </c>
      <c r="H757" s="8">
        <f t="shared" si="35"/>
        <v>-18000</v>
      </c>
      <c r="I757" s="31">
        <f t="shared" si="34"/>
        <v>12.5</v>
      </c>
      <c r="K757" t="s">
        <v>291</v>
      </c>
      <c r="L757" s="47"/>
      <c r="M757" s="2">
        <v>480</v>
      </c>
    </row>
    <row r="758" spans="2:13" ht="12.75">
      <c r="B758" s="374">
        <v>6000</v>
      </c>
      <c r="C758" s="1" t="s">
        <v>416</v>
      </c>
      <c r="D758" s="1" t="s">
        <v>21</v>
      </c>
      <c r="E758" s="1" t="s">
        <v>289</v>
      </c>
      <c r="F758" s="36" t="s">
        <v>418</v>
      </c>
      <c r="G758" s="36" t="s">
        <v>165</v>
      </c>
      <c r="H758" s="8">
        <f t="shared" si="35"/>
        <v>-24000</v>
      </c>
      <c r="I758" s="31">
        <f t="shared" si="34"/>
        <v>12.5</v>
      </c>
      <c r="K758" t="s">
        <v>291</v>
      </c>
      <c r="M758" s="2">
        <v>480</v>
      </c>
    </row>
    <row r="759" spans="2:13" ht="12.75">
      <c r="B759" s="374">
        <v>6000</v>
      </c>
      <c r="C759" s="1" t="s">
        <v>416</v>
      </c>
      <c r="D759" s="1" t="s">
        <v>21</v>
      </c>
      <c r="E759" s="1" t="s">
        <v>289</v>
      </c>
      <c r="F759" s="36" t="s">
        <v>419</v>
      </c>
      <c r="G759" s="36" t="s">
        <v>218</v>
      </c>
      <c r="H759" s="8">
        <f t="shared" si="35"/>
        <v>-30000</v>
      </c>
      <c r="I759" s="31">
        <f t="shared" si="34"/>
        <v>12.5</v>
      </c>
      <c r="K759" t="s">
        <v>291</v>
      </c>
      <c r="L759" s="25"/>
      <c r="M759" s="2">
        <v>480</v>
      </c>
    </row>
    <row r="760" spans="2:13" ht="12.75">
      <c r="B760" s="374">
        <v>6000</v>
      </c>
      <c r="C760" s="1" t="s">
        <v>416</v>
      </c>
      <c r="D760" s="1" t="s">
        <v>21</v>
      </c>
      <c r="E760" s="1" t="s">
        <v>289</v>
      </c>
      <c r="F760" s="36" t="s">
        <v>419</v>
      </c>
      <c r="G760" s="36" t="s">
        <v>220</v>
      </c>
      <c r="H760" s="8">
        <f t="shared" si="35"/>
        <v>-36000</v>
      </c>
      <c r="I760" s="31">
        <f t="shared" si="34"/>
        <v>12.5</v>
      </c>
      <c r="J760" s="25"/>
      <c r="K760" s="25" t="s">
        <v>291</v>
      </c>
      <c r="L760" s="25"/>
      <c r="M760" s="2">
        <v>480</v>
      </c>
    </row>
    <row r="761" spans="2:13" ht="12.75">
      <c r="B761" s="217">
        <v>7000</v>
      </c>
      <c r="C761" s="43" t="s">
        <v>416</v>
      </c>
      <c r="D761" s="43" t="s">
        <v>21</v>
      </c>
      <c r="E761" s="43" t="s">
        <v>289</v>
      </c>
      <c r="F761" s="41" t="s">
        <v>420</v>
      </c>
      <c r="G761" s="41" t="s">
        <v>165</v>
      </c>
      <c r="H761" s="8">
        <f t="shared" si="35"/>
        <v>-43000</v>
      </c>
      <c r="I761" s="31">
        <f t="shared" si="34"/>
        <v>14.583333333333334</v>
      </c>
      <c r="J761" s="25"/>
      <c r="K761" s="25" t="s">
        <v>179</v>
      </c>
      <c r="L761" s="25"/>
      <c r="M761" s="2">
        <v>480</v>
      </c>
    </row>
    <row r="762" spans="1:13" s="25" customFormat="1" ht="12.75">
      <c r="A762" s="22"/>
      <c r="B762" s="217">
        <v>2000</v>
      </c>
      <c r="C762" s="43" t="s">
        <v>416</v>
      </c>
      <c r="D762" s="43" t="s">
        <v>21</v>
      </c>
      <c r="E762" s="43" t="s">
        <v>289</v>
      </c>
      <c r="F762" s="41" t="s">
        <v>421</v>
      </c>
      <c r="G762" s="41" t="s">
        <v>167</v>
      </c>
      <c r="H762" s="39">
        <f t="shared" si="35"/>
        <v>-45000</v>
      </c>
      <c r="I762" s="89">
        <f t="shared" si="34"/>
        <v>4.166666666666667</v>
      </c>
      <c r="K762" s="25" t="s">
        <v>179</v>
      </c>
      <c r="M762" s="2">
        <v>480</v>
      </c>
    </row>
    <row r="763" spans="2:13" ht="12.75">
      <c r="B763" s="217">
        <v>7000</v>
      </c>
      <c r="C763" s="43" t="s">
        <v>416</v>
      </c>
      <c r="D763" s="43" t="s">
        <v>21</v>
      </c>
      <c r="E763" s="43" t="s">
        <v>289</v>
      </c>
      <c r="F763" s="41" t="s">
        <v>422</v>
      </c>
      <c r="G763" s="41" t="s">
        <v>218</v>
      </c>
      <c r="H763" s="8">
        <f t="shared" si="35"/>
        <v>-52000</v>
      </c>
      <c r="I763" s="31">
        <f t="shared" si="34"/>
        <v>14.583333333333334</v>
      </c>
      <c r="J763" s="25"/>
      <c r="K763" s="25" t="s">
        <v>179</v>
      </c>
      <c r="L763" s="25"/>
      <c r="M763" s="2">
        <v>480</v>
      </c>
    </row>
    <row r="764" spans="2:13" ht="12.75">
      <c r="B764" s="217">
        <v>5000</v>
      </c>
      <c r="C764" s="1" t="s">
        <v>416</v>
      </c>
      <c r="D764" s="22" t="s">
        <v>21</v>
      </c>
      <c r="E764" s="1" t="s">
        <v>289</v>
      </c>
      <c r="F764" s="107" t="s">
        <v>423</v>
      </c>
      <c r="G764" s="41" t="s">
        <v>40</v>
      </c>
      <c r="H764" s="8">
        <f t="shared" si="35"/>
        <v>-57000</v>
      </c>
      <c r="I764" s="31">
        <f t="shared" si="34"/>
        <v>10.416666666666666</v>
      </c>
      <c r="J764" s="25"/>
      <c r="K764" s="105" t="s">
        <v>390</v>
      </c>
      <c r="L764" s="25"/>
      <c r="M764" s="2">
        <v>480</v>
      </c>
    </row>
    <row r="765" spans="2:13" ht="12.75">
      <c r="B765" s="374">
        <v>5000</v>
      </c>
      <c r="C765" s="1" t="s">
        <v>416</v>
      </c>
      <c r="D765" s="22" t="s">
        <v>21</v>
      </c>
      <c r="E765" s="1" t="s">
        <v>289</v>
      </c>
      <c r="F765" s="107" t="s">
        <v>424</v>
      </c>
      <c r="G765" s="36" t="s">
        <v>165</v>
      </c>
      <c r="H765" s="8">
        <f t="shared" si="35"/>
        <v>-62000</v>
      </c>
      <c r="I765" s="31">
        <f t="shared" si="34"/>
        <v>10.416666666666666</v>
      </c>
      <c r="J765" s="25"/>
      <c r="K765" s="105" t="s">
        <v>390</v>
      </c>
      <c r="L765" s="25"/>
      <c r="M765" s="2">
        <v>480</v>
      </c>
    </row>
    <row r="766" spans="2:13" ht="12.75">
      <c r="B766" s="374">
        <v>5000</v>
      </c>
      <c r="C766" s="1" t="s">
        <v>416</v>
      </c>
      <c r="D766" s="22" t="s">
        <v>21</v>
      </c>
      <c r="E766" s="1" t="s">
        <v>289</v>
      </c>
      <c r="F766" s="107" t="s">
        <v>425</v>
      </c>
      <c r="G766" s="36" t="s">
        <v>167</v>
      </c>
      <c r="H766" s="8">
        <f t="shared" si="35"/>
        <v>-67000</v>
      </c>
      <c r="I766" s="31">
        <f t="shared" si="34"/>
        <v>10.416666666666666</v>
      </c>
      <c r="J766" s="25"/>
      <c r="K766" s="105" t="s">
        <v>390</v>
      </c>
      <c r="L766" s="25"/>
      <c r="M766" s="2">
        <v>480</v>
      </c>
    </row>
    <row r="767" spans="2:13" ht="12.75">
      <c r="B767" s="374">
        <v>5000</v>
      </c>
      <c r="C767" s="1" t="s">
        <v>416</v>
      </c>
      <c r="D767" s="22" t="s">
        <v>21</v>
      </c>
      <c r="E767" s="1" t="s">
        <v>289</v>
      </c>
      <c r="F767" s="107" t="s">
        <v>426</v>
      </c>
      <c r="G767" s="36" t="s">
        <v>174</v>
      </c>
      <c r="H767" s="8">
        <f t="shared" si="35"/>
        <v>-72000</v>
      </c>
      <c r="I767" s="31">
        <f t="shared" si="34"/>
        <v>10.416666666666666</v>
      </c>
      <c r="J767" s="25"/>
      <c r="K767" s="105" t="s">
        <v>390</v>
      </c>
      <c r="L767" s="25"/>
      <c r="M767" s="2">
        <v>480</v>
      </c>
    </row>
    <row r="768" spans="2:13" ht="12.75">
      <c r="B768" s="374">
        <v>5000</v>
      </c>
      <c r="C768" s="1" t="s">
        <v>416</v>
      </c>
      <c r="D768" s="1" t="s">
        <v>21</v>
      </c>
      <c r="E768" s="1" t="s">
        <v>289</v>
      </c>
      <c r="F768" s="107" t="s">
        <v>427</v>
      </c>
      <c r="G768" s="36" t="s">
        <v>169</v>
      </c>
      <c r="H768" s="8">
        <f t="shared" si="35"/>
        <v>-77000</v>
      </c>
      <c r="I768" s="31">
        <f t="shared" si="34"/>
        <v>10.416666666666666</v>
      </c>
      <c r="J768" s="25"/>
      <c r="K768" s="105" t="s">
        <v>390</v>
      </c>
      <c r="L768" s="25"/>
      <c r="M768" s="2">
        <v>480</v>
      </c>
    </row>
    <row r="769" spans="2:13" ht="12.75">
      <c r="B769" s="217">
        <v>5000</v>
      </c>
      <c r="C769" s="65" t="s">
        <v>416</v>
      </c>
      <c r="D769" s="65" t="s">
        <v>21</v>
      </c>
      <c r="E769" s="65" t="s">
        <v>289</v>
      </c>
      <c r="F769" s="108" t="s">
        <v>428</v>
      </c>
      <c r="G769" s="109" t="s">
        <v>72</v>
      </c>
      <c r="H769" s="8">
        <f t="shared" si="35"/>
        <v>-82000</v>
      </c>
      <c r="I769" s="31">
        <f t="shared" si="34"/>
        <v>10.416666666666666</v>
      </c>
      <c r="J769" s="25"/>
      <c r="K769" s="25" t="s">
        <v>347</v>
      </c>
      <c r="L769" s="25"/>
      <c r="M769" s="2">
        <v>480</v>
      </c>
    </row>
    <row r="770" spans="2:13" ht="12.75">
      <c r="B770" s="383">
        <v>7000</v>
      </c>
      <c r="C770" s="110" t="s">
        <v>416</v>
      </c>
      <c r="D770" s="110" t="s">
        <v>21</v>
      </c>
      <c r="E770" s="110" t="s">
        <v>289</v>
      </c>
      <c r="F770" s="111" t="s">
        <v>429</v>
      </c>
      <c r="G770" s="112" t="s">
        <v>165</v>
      </c>
      <c r="H770" s="8">
        <f t="shared" si="35"/>
        <v>-89000</v>
      </c>
      <c r="I770" s="31">
        <f t="shared" si="34"/>
        <v>14.583333333333334</v>
      </c>
      <c r="J770" s="25"/>
      <c r="K770" s="25" t="s">
        <v>347</v>
      </c>
      <c r="L770" s="25"/>
      <c r="M770" s="2">
        <v>480</v>
      </c>
    </row>
    <row r="771" spans="1:13" s="25" customFormat="1" ht="12.75">
      <c r="A771" s="22"/>
      <c r="B771" s="217">
        <v>2000</v>
      </c>
      <c r="C771" s="22" t="s">
        <v>416</v>
      </c>
      <c r="D771" s="22" t="s">
        <v>21</v>
      </c>
      <c r="E771" s="22" t="s">
        <v>289</v>
      </c>
      <c r="F771" s="41" t="s">
        <v>430</v>
      </c>
      <c r="G771" s="40" t="s">
        <v>167</v>
      </c>
      <c r="H771" s="39">
        <f t="shared" si="35"/>
        <v>-91000</v>
      </c>
      <c r="I771" s="89">
        <f t="shared" si="34"/>
        <v>4.166666666666667</v>
      </c>
      <c r="K771" s="25" t="s">
        <v>347</v>
      </c>
      <c r="M771" s="2">
        <v>480</v>
      </c>
    </row>
    <row r="772" spans="1:13" s="123" customFormat="1" ht="12.75">
      <c r="A772" s="115"/>
      <c r="B772" s="384">
        <f>SUM(B755:B771)</f>
        <v>91000</v>
      </c>
      <c r="C772" s="115" t="s">
        <v>416</v>
      </c>
      <c r="D772" s="115"/>
      <c r="E772" s="115"/>
      <c r="F772" s="121"/>
      <c r="G772" s="121"/>
      <c r="H772" s="120">
        <v>0</v>
      </c>
      <c r="I772" s="122">
        <f t="shared" si="34"/>
        <v>189.58333333333334</v>
      </c>
      <c r="M772" s="2">
        <v>480</v>
      </c>
    </row>
    <row r="773" spans="2:13" ht="12.75">
      <c r="B773" s="374"/>
      <c r="H773" s="8">
        <f t="shared" si="35"/>
        <v>0</v>
      </c>
      <c r="I773" s="31">
        <f t="shared" si="34"/>
        <v>0</v>
      </c>
      <c r="M773" s="2">
        <v>480</v>
      </c>
    </row>
    <row r="774" spans="2:13" ht="12.75">
      <c r="B774" s="374"/>
      <c r="H774" s="8">
        <f t="shared" si="35"/>
        <v>0</v>
      </c>
      <c r="I774" s="31">
        <f t="shared" si="34"/>
        <v>0</v>
      </c>
      <c r="M774" s="2">
        <v>480</v>
      </c>
    </row>
    <row r="775" spans="2:13" ht="12.75">
      <c r="B775" s="374">
        <v>2000</v>
      </c>
      <c r="C775" s="1" t="s">
        <v>431</v>
      </c>
      <c r="D775" s="1" t="s">
        <v>21</v>
      </c>
      <c r="E775" s="1" t="s">
        <v>289</v>
      </c>
      <c r="F775" s="36" t="s">
        <v>414</v>
      </c>
      <c r="G775" s="36" t="s">
        <v>107</v>
      </c>
      <c r="H775" s="8">
        <f t="shared" si="35"/>
        <v>-2000</v>
      </c>
      <c r="I775" s="31">
        <f t="shared" si="34"/>
        <v>4.166666666666667</v>
      </c>
      <c r="K775" t="s">
        <v>291</v>
      </c>
      <c r="M775" s="2">
        <v>480</v>
      </c>
    </row>
    <row r="776" spans="2:13" ht="12.75">
      <c r="B776" s="374">
        <v>2000</v>
      </c>
      <c r="C776" s="1" t="s">
        <v>431</v>
      </c>
      <c r="D776" s="1" t="s">
        <v>21</v>
      </c>
      <c r="E776" s="1" t="s">
        <v>289</v>
      </c>
      <c r="F776" s="36" t="s">
        <v>414</v>
      </c>
      <c r="G776" s="36" t="s">
        <v>122</v>
      </c>
      <c r="H776" s="8">
        <f t="shared" si="35"/>
        <v>-4000</v>
      </c>
      <c r="I776" s="31">
        <f t="shared" si="34"/>
        <v>4.166666666666667</v>
      </c>
      <c r="K776" t="s">
        <v>291</v>
      </c>
      <c r="M776" s="2">
        <v>480</v>
      </c>
    </row>
    <row r="777" spans="2:13" ht="12.75">
      <c r="B777" s="374">
        <v>2000</v>
      </c>
      <c r="C777" s="1" t="s">
        <v>431</v>
      </c>
      <c r="D777" s="1" t="s">
        <v>21</v>
      </c>
      <c r="E777" s="1" t="s">
        <v>289</v>
      </c>
      <c r="F777" s="36" t="s">
        <v>414</v>
      </c>
      <c r="G777" s="36" t="s">
        <v>128</v>
      </c>
      <c r="H777" s="8">
        <f t="shared" si="35"/>
        <v>-6000</v>
      </c>
      <c r="I777" s="31">
        <f t="shared" si="34"/>
        <v>4.166666666666667</v>
      </c>
      <c r="K777" t="s">
        <v>291</v>
      </c>
      <c r="M777" s="2">
        <v>480</v>
      </c>
    </row>
    <row r="778" spans="2:13" ht="12.75">
      <c r="B778" s="374">
        <v>2000</v>
      </c>
      <c r="C778" s="1" t="s">
        <v>431</v>
      </c>
      <c r="D778" s="1" t="s">
        <v>21</v>
      </c>
      <c r="E778" s="1" t="s">
        <v>289</v>
      </c>
      <c r="F778" s="36" t="s">
        <v>414</v>
      </c>
      <c r="G778" s="36" t="s">
        <v>176</v>
      </c>
      <c r="H778" s="8">
        <f t="shared" si="35"/>
        <v>-8000</v>
      </c>
      <c r="I778" s="31">
        <f t="shared" si="34"/>
        <v>4.166666666666667</v>
      </c>
      <c r="K778" t="s">
        <v>291</v>
      </c>
      <c r="L778" s="47"/>
      <c r="M778" s="2">
        <v>480</v>
      </c>
    </row>
    <row r="779" spans="2:13" ht="12.75">
      <c r="B779" s="374">
        <v>2000</v>
      </c>
      <c r="C779" s="1" t="s">
        <v>431</v>
      </c>
      <c r="D779" s="1" t="s">
        <v>21</v>
      </c>
      <c r="E779" s="1" t="s">
        <v>289</v>
      </c>
      <c r="F779" s="36" t="s">
        <v>414</v>
      </c>
      <c r="G779" s="36" t="s">
        <v>165</v>
      </c>
      <c r="H779" s="8">
        <f t="shared" si="35"/>
        <v>-10000</v>
      </c>
      <c r="I779" s="31">
        <f t="shared" si="34"/>
        <v>4.166666666666667</v>
      </c>
      <c r="K779" t="s">
        <v>291</v>
      </c>
      <c r="M779" s="2">
        <v>480</v>
      </c>
    </row>
    <row r="780" spans="2:13" ht="12.75">
      <c r="B780" s="374">
        <v>2000</v>
      </c>
      <c r="C780" s="1" t="s">
        <v>431</v>
      </c>
      <c r="D780" s="1" t="s">
        <v>21</v>
      </c>
      <c r="E780" s="1" t="s">
        <v>289</v>
      </c>
      <c r="F780" s="36" t="s">
        <v>414</v>
      </c>
      <c r="G780" s="36" t="s">
        <v>167</v>
      </c>
      <c r="H780" s="8">
        <f t="shared" si="35"/>
        <v>-12000</v>
      </c>
      <c r="I780" s="31">
        <f t="shared" si="34"/>
        <v>4.166666666666667</v>
      </c>
      <c r="K780" t="s">
        <v>291</v>
      </c>
      <c r="M780" s="2">
        <v>480</v>
      </c>
    </row>
    <row r="781" spans="2:13" ht="12.75">
      <c r="B781" s="374">
        <v>2000</v>
      </c>
      <c r="C781" s="1" t="s">
        <v>431</v>
      </c>
      <c r="D781" s="1" t="s">
        <v>21</v>
      </c>
      <c r="E781" s="1" t="s">
        <v>289</v>
      </c>
      <c r="F781" s="36" t="s">
        <v>414</v>
      </c>
      <c r="G781" s="36" t="s">
        <v>218</v>
      </c>
      <c r="H781" s="8">
        <f t="shared" si="35"/>
        <v>-14000</v>
      </c>
      <c r="I781" s="31">
        <f t="shared" si="34"/>
        <v>4.166666666666667</v>
      </c>
      <c r="K781" t="s">
        <v>291</v>
      </c>
      <c r="M781" s="2">
        <v>480</v>
      </c>
    </row>
    <row r="782" spans="2:13" ht="12.75">
      <c r="B782" s="374">
        <v>2000</v>
      </c>
      <c r="C782" s="1" t="s">
        <v>431</v>
      </c>
      <c r="D782" s="1" t="s">
        <v>21</v>
      </c>
      <c r="E782" s="1" t="s">
        <v>289</v>
      </c>
      <c r="F782" s="36" t="s">
        <v>414</v>
      </c>
      <c r="G782" s="36" t="s">
        <v>220</v>
      </c>
      <c r="H782" s="8">
        <f t="shared" si="35"/>
        <v>-16000</v>
      </c>
      <c r="I782" s="31">
        <f t="shared" si="34"/>
        <v>4.166666666666667</v>
      </c>
      <c r="K782" t="s">
        <v>291</v>
      </c>
      <c r="M782" s="2">
        <v>480</v>
      </c>
    </row>
    <row r="783" spans="2:13" ht="12.75">
      <c r="B783" s="374">
        <v>2000</v>
      </c>
      <c r="C783" s="1" t="s">
        <v>431</v>
      </c>
      <c r="D783" s="1" t="s">
        <v>21</v>
      </c>
      <c r="E783" s="1" t="s">
        <v>289</v>
      </c>
      <c r="F783" s="36" t="s">
        <v>414</v>
      </c>
      <c r="G783" s="36" t="s">
        <v>233</v>
      </c>
      <c r="H783" s="8">
        <f t="shared" si="35"/>
        <v>-18000</v>
      </c>
      <c r="I783" s="31">
        <f t="shared" si="34"/>
        <v>4.166666666666667</v>
      </c>
      <c r="K783" t="s">
        <v>291</v>
      </c>
      <c r="M783" s="2">
        <v>480</v>
      </c>
    </row>
    <row r="784" spans="2:13" ht="12.75">
      <c r="B784" s="217">
        <v>2000</v>
      </c>
      <c r="C784" s="43" t="s">
        <v>431</v>
      </c>
      <c r="D784" s="43" t="s">
        <v>21</v>
      </c>
      <c r="E784" s="43" t="s">
        <v>289</v>
      </c>
      <c r="F784" s="41" t="s">
        <v>378</v>
      </c>
      <c r="G784" s="41" t="s">
        <v>107</v>
      </c>
      <c r="H784" s="8">
        <f t="shared" si="35"/>
        <v>-20000</v>
      </c>
      <c r="I784" s="31">
        <f t="shared" si="34"/>
        <v>4.166666666666667</v>
      </c>
      <c r="J784" s="25"/>
      <c r="K784" s="25" t="s">
        <v>179</v>
      </c>
      <c r="L784" s="25"/>
      <c r="M784" s="2">
        <v>480</v>
      </c>
    </row>
    <row r="785" spans="2:13" ht="12.75">
      <c r="B785" s="217">
        <v>2000</v>
      </c>
      <c r="C785" s="43" t="s">
        <v>431</v>
      </c>
      <c r="D785" s="43" t="s">
        <v>21</v>
      </c>
      <c r="E785" s="43" t="s">
        <v>289</v>
      </c>
      <c r="F785" s="41" t="s">
        <v>378</v>
      </c>
      <c r="G785" s="41" t="s">
        <v>165</v>
      </c>
      <c r="H785" s="8">
        <f t="shared" si="35"/>
        <v>-22000</v>
      </c>
      <c r="I785" s="31">
        <f t="shared" si="34"/>
        <v>4.166666666666667</v>
      </c>
      <c r="J785" s="25"/>
      <c r="K785" s="25" t="s">
        <v>179</v>
      </c>
      <c r="L785" s="25"/>
      <c r="M785" s="2">
        <v>480</v>
      </c>
    </row>
    <row r="786" spans="2:13" ht="12.75">
      <c r="B786" s="217">
        <v>500</v>
      </c>
      <c r="C786" s="43" t="s">
        <v>431</v>
      </c>
      <c r="D786" s="43" t="s">
        <v>21</v>
      </c>
      <c r="E786" s="43" t="s">
        <v>289</v>
      </c>
      <c r="F786" s="41" t="s">
        <v>378</v>
      </c>
      <c r="G786" s="41" t="s">
        <v>165</v>
      </c>
      <c r="H786" s="8">
        <f t="shared" si="35"/>
        <v>-22500</v>
      </c>
      <c r="I786" s="31">
        <f t="shared" si="34"/>
        <v>1.0416666666666667</v>
      </c>
      <c r="J786" s="25"/>
      <c r="K786" s="25" t="s">
        <v>179</v>
      </c>
      <c r="L786" s="25"/>
      <c r="M786" s="2">
        <v>480</v>
      </c>
    </row>
    <row r="787" spans="2:13" ht="12.75">
      <c r="B787" s="217">
        <v>2000</v>
      </c>
      <c r="C787" s="43" t="s">
        <v>431</v>
      </c>
      <c r="D787" s="43" t="s">
        <v>21</v>
      </c>
      <c r="E787" s="43" t="s">
        <v>289</v>
      </c>
      <c r="F787" s="41" t="s">
        <v>378</v>
      </c>
      <c r="G787" s="41" t="s">
        <v>167</v>
      </c>
      <c r="H787" s="8">
        <f t="shared" si="35"/>
        <v>-24500</v>
      </c>
      <c r="I787" s="31">
        <f t="shared" si="34"/>
        <v>4.166666666666667</v>
      </c>
      <c r="J787" s="25"/>
      <c r="K787" s="25" t="s">
        <v>179</v>
      </c>
      <c r="L787" s="25"/>
      <c r="M787" s="2">
        <v>480</v>
      </c>
    </row>
    <row r="788" spans="2:13" ht="12.75">
      <c r="B788" s="217">
        <v>500</v>
      </c>
      <c r="C788" s="43" t="s">
        <v>431</v>
      </c>
      <c r="D788" s="43" t="s">
        <v>21</v>
      </c>
      <c r="E788" s="43" t="s">
        <v>289</v>
      </c>
      <c r="F788" s="41" t="s">
        <v>378</v>
      </c>
      <c r="G788" s="41" t="s">
        <v>167</v>
      </c>
      <c r="H788" s="8">
        <f t="shared" si="35"/>
        <v>-25000</v>
      </c>
      <c r="I788" s="31">
        <f t="shared" si="34"/>
        <v>1.0416666666666667</v>
      </c>
      <c r="J788" s="25"/>
      <c r="K788" s="104" t="s">
        <v>179</v>
      </c>
      <c r="L788" s="25"/>
      <c r="M788" s="2">
        <v>480</v>
      </c>
    </row>
    <row r="789" spans="2:13" ht="12.75">
      <c r="B789" s="217">
        <v>2000</v>
      </c>
      <c r="C789" s="43" t="s">
        <v>431</v>
      </c>
      <c r="D789" s="43" t="s">
        <v>21</v>
      </c>
      <c r="E789" s="43" t="s">
        <v>289</v>
      </c>
      <c r="F789" s="41" t="s">
        <v>378</v>
      </c>
      <c r="G789" s="41" t="s">
        <v>218</v>
      </c>
      <c r="H789" s="8">
        <f t="shared" si="35"/>
        <v>-27000</v>
      </c>
      <c r="I789" s="31">
        <f t="shared" si="34"/>
        <v>4.166666666666667</v>
      </c>
      <c r="J789" s="25"/>
      <c r="K789" s="104" t="s">
        <v>179</v>
      </c>
      <c r="L789" s="25"/>
      <c r="M789" s="2">
        <v>480</v>
      </c>
    </row>
    <row r="790" spans="2:13" ht="12.75">
      <c r="B790" s="217">
        <v>500</v>
      </c>
      <c r="C790" s="43" t="s">
        <v>431</v>
      </c>
      <c r="D790" s="43" t="s">
        <v>21</v>
      </c>
      <c r="E790" s="43" t="s">
        <v>289</v>
      </c>
      <c r="F790" s="41" t="s">
        <v>378</v>
      </c>
      <c r="G790" s="41" t="s">
        <v>218</v>
      </c>
      <c r="H790" s="8">
        <f t="shared" si="35"/>
        <v>-27500</v>
      </c>
      <c r="I790" s="31">
        <f t="shared" si="34"/>
        <v>1.0416666666666667</v>
      </c>
      <c r="J790" s="25"/>
      <c r="K790" s="104" t="s">
        <v>179</v>
      </c>
      <c r="L790" s="25"/>
      <c r="M790" s="2">
        <v>480</v>
      </c>
    </row>
    <row r="791" spans="2:13" ht="12.75">
      <c r="B791" s="217">
        <v>2000</v>
      </c>
      <c r="C791" s="43" t="s">
        <v>431</v>
      </c>
      <c r="D791" s="43" t="s">
        <v>21</v>
      </c>
      <c r="E791" s="43" t="s">
        <v>289</v>
      </c>
      <c r="F791" s="41" t="s">
        <v>378</v>
      </c>
      <c r="G791" s="41" t="s">
        <v>220</v>
      </c>
      <c r="H791" s="8">
        <f t="shared" si="35"/>
        <v>-29500</v>
      </c>
      <c r="I791" s="31">
        <f t="shared" si="34"/>
        <v>4.166666666666667</v>
      </c>
      <c r="J791" s="25"/>
      <c r="K791" s="25" t="s">
        <v>179</v>
      </c>
      <c r="L791" s="25"/>
      <c r="M791" s="2">
        <v>480</v>
      </c>
    </row>
    <row r="792" spans="2:13" ht="12.75">
      <c r="B792" s="217">
        <v>500</v>
      </c>
      <c r="C792" s="43" t="s">
        <v>431</v>
      </c>
      <c r="D792" s="43" t="s">
        <v>21</v>
      </c>
      <c r="E792" s="43" t="s">
        <v>289</v>
      </c>
      <c r="F792" s="41" t="s">
        <v>378</v>
      </c>
      <c r="G792" s="41" t="s">
        <v>220</v>
      </c>
      <c r="H792" s="8">
        <f t="shared" si="35"/>
        <v>-30000</v>
      </c>
      <c r="I792" s="31">
        <f t="shared" si="34"/>
        <v>1.0416666666666667</v>
      </c>
      <c r="J792" s="25"/>
      <c r="K792" s="25" t="s">
        <v>179</v>
      </c>
      <c r="L792" s="25"/>
      <c r="M792" s="2">
        <v>480</v>
      </c>
    </row>
    <row r="793" spans="2:13" ht="12.75">
      <c r="B793" s="374">
        <v>2000</v>
      </c>
      <c r="C793" s="1" t="s">
        <v>431</v>
      </c>
      <c r="D793" s="22" t="s">
        <v>21</v>
      </c>
      <c r="E793" s="1" t="s">
        <v>289</v>
      </c>
      <c r="F793" s="107" t="s">
        <v>415</v>
      </c>
      <c r="G793" s="36" t="s">
        <v>40</v>
      </c>
      <c r="H793" s="8">
        <f t="shared" si="35"/>
        <v>-32000</v>
      </c>
      <c r="I793" s="31">
        <f t="shared" si="34"/>
        <v>4.166666666666667</v>
      </c>
      <c r="J793" s="25"/>
      <c r="K793" s="105" t="s">
        <v>390</v>
      </c>
      <c r="L793" s="25"/>
      <c r="M793" s="2">
        <v>480</v>
      </c>
    </row>
    <row r="794" spans="2:13" ht="12.75">
      <c r="B794" s="217">
        <v>2000</v>
      </c>
      <c r="C794" s="22" t="s">
        <v>431</v>
      </c>
      <c r="D794" s="22" t="s">
        <v>21</v>
      </c>
      <c r="E794" s="22" t="s">
        <v>289</v>
      </c>
      <c r="F794" s="107" t="s">
        <v>415</v>
      </c>
      <c r="G794" s="40" t="s">
        <v>44</v>
      </c>
      <c r="H794" s="8">
        <f t="shared" si="35"/>
        <v>-34000</v>
      </c>
      <c r="I794" s="31">
        <f t="shared" si="34"/>
        <v>4.166666666666667</v>
      </c>
      <c r="J794" s="25"/>
      <c r="K794" s="105" t="s">
        <v>390</v>
      </c>
      <c r="L794" s="25"/>
      <c r="M794" s="2">
        <v>480</v>
      </c>
    </row>
    <row r="795" spans="1:13" ht="12.75">
      <c r="A795" s="43"/>
      <c r="B795" s="374">
        <v>2000</v>
      </c>
      <c r="C795" s="1" t="s">
        <v>431</v>
      </c>
      <c r="D795" s="22" t="s">
        <v>21</v>
      </c>
      <c r="E795" s="1" t="s">
        <v>289</v>
      </c>
      <c r="F795" s="107" t="s">
        <v>415</v>
      </c>
      <c r="G795" s="36" t="s">
        <v>176</v>
      </c>
      <c r="H795" s="8">
        <f t="shared" si="35"/>
        <v>-36000</v>
      </c>
      <c r="I795" s="31">
        <f t="shared" si="34"/>
        <v>4.166666666666667</v>
      </c>
      <c r="J795" s="104"/>
      <c r="K795" s="105" t="s">
        <v>390</v>
      </c>
      <c r="L795" s="104"/>
      <c r="M795" s="2">
        <v>480</v>
      </c>
    </row>
    <row r="796" spans="2:13" ht="12.75">
      <c r="B796" s="374">
        <v>2000</v>
      </c>
      <c r="C796" s="1" t="s">
        <v>431</v>
      </c>
      <c r="D796" s="22" t="s">
        <v>21</v>
      </c>
      <c r="E796" s="1" t="s">
        <v>289</v>
      </c>
      <c r="F796" s="107" t="s">
        <v>415</v>
      </c>
      <c r="G796" s="36" t="s">
        <v>165</v>
      </c>
      <c r="H796" s="8">
        <f t="shared" si="35"/>
        <v>-38000</v>
      </c>
      <c r="I796" s="31">
        <f t="shared" si="34"/>
        <v>4.166666666666667</v>
      </c>
      <c r="J796" s="25"/>
      <c r="K796" s="105" t="s">
        <v>390</v>
      </c>
      <c r="L796" s="25"/>
      <c r="M796" s="2">
        <v>480</v>
      </c>
    </row>
    <row r="797" spans="2:13" ht="12.75">
      <c r="B797" s="374">
        <v>500</v>
      </c>
      <c r="C797" s="1" t="s">
        <v>431</v>
      </c>
      <c r="D797" s="22" t="s">
        <v>21</v>
      </c>
      <c r="E797" s="1" t="s">
        <v>289</v>
      </c>
      <c r="F797" s="36" t="s">
        <v>415</v>
      </c>
      <c r="G797" s="36" t="s">
        <v>165</v>
      </c>
      <c r="H797" s="8">
        <f t="shared" si="35"/>
        <v>-38500</v>
      </c>
      <c r="I797" s="31">
        <f t="shared" si="34"/>
        <v>1.0416666666666667</v>
      </c>
      <c r="J797" s="25"/>
      <c r="K797" s="105" t="s">
        <v>390</v>
      </c>
      <c r="L797" s="25"/>
      <c r="M797" s="2">
        <v>480</v>
      </c>
    </row>
    <row r="798" spans="2:13" ht="12.75">
      <c r="B798" s="374">
        <v>500</v>
      </c>
      <c r="C798" s="1" t="s">
        <v>431</v>
      </c>
      <c r="D798" s="22" t="s">
        <v>21</v>
      </c>
      <c r="E798" s="1" t="s">
        <v>289</v>
      </c>
      <c r="F798" s="107" t="s">
        <v>415</v>
      </c>
      <c r="G798" s="36" t="s">
        <v>167</v>
      </c>
      <c r="H798" s="8">
        <f t="shared" si="35"/>
        <v>-39000</v>
      </c>
      <c r="I798" s="31">
        <f t="shared" si="34"/>
        <v>1.0416666666666667</v>
      </c>
      <c r="J798" s="25"/>
      <c r="K798" s="105" t="s">
        <v>390</v>
      </c>
      <c r="L798" s="25"/>
      <c r="M798" s="2">
        <v>480</v>
      </c>
    </row>
    <row r="799" spans="2:13" ht="12.75">
      <c r="B799" s="374">
        <v>2000</v>
      </c>
      <c r="C799" s="1" t="s">
        <v>431</v>
      </c>
      <c r="D799" s="22" t="s">
        <v>21</v>
      </c>
      <c r="E799" s="1" t="s">
        <v>289</v>
      </c>
      <c r="F799" s="107" t="s">
        <v>415</v>
      </c>
      <c r="G799" s="36" t="s">
        <v>167</v>
      </c>
      <c r="H799" s="8">
        <f t="shared" si="35"/>
        <v>-41000</v>
      </c>
      <c r="I799" s="31">
        <f t="shared" si="34"/>
        <v>4.166666666666667</v>
      </c>
      <c r="J799" s="25"/>
      <c r="K799" s="105" t="s">
        <v>390</v>
      </c>
      <c r="L799" s="25"/>
      <c r="M799" s="2">
        <v>480</v>
      </c>
    </row>
    <row r="800" spans="2:13" ht="12.75">
      <c r="B800" s="374">
        <v>2000</v>
      </c>
      <c r="C800" s="1" t="s">
        <v>431</v>
      </c>
      <c r="D800" s="22" t="s">
        <v>21</v>
      </c>
      <c r="E800" s="1" t="s">
        <v>289</v>
      </c>
      <c r="F800" s="107" t="s">
        <v>415</v>
      </c>
      <c r="G800" s="36" t="s">
        <v>174</v>
      </c>
      <c r="H800" s="8">
        <f t="shared" si="35"/>
        <v>-43000</v>
      </c>
      <c r="I800" s="31">
        <f t="shared" si="34"/>
        <v>4.166666666666667</v>
      </c>
      <c r="J800" s="25"/>
      <c r="K800" s="105" t="s">
        <v>390</v>
      </c>
      <c r="L800" s="25"/>
      <c r="M800" s="2">
        <v>480</v>
      </c>
    </row>
    <row r="801" spans="2:13" ht="12.75">
      <c r="B801" s="374">
        <v>500</v>
      </c>
      <c r="C801" s="1" t="s">
        <v>431</v>
      </c>
      <c r="D801" s="22" t="s">
        <v>21</v>
      </c>
      <c r="E801" s="1" t="s">
        <v>289</v>
      </c>
      <c r="F801" s="107" t="s">
        <v>415</v>
      </c>
      <c r="G801" s="36" t="s">
        <v>174</v>
      </c>
      <c r="H801" s="8">
        <f t="shared" si="35"/>
        <v>-43500</v>
      </c>
      <c r="I801" s="31">
        <f t="shared" si="34"/>
        <v>1.0416666666666667</v>
      </c>
      <c r="J801" s="25"/>
      <c r="K801" s="105" t="s">
        <v>390</v>
      </c>
      <c r="L801" s="25"/>
      <c r="M801" s="2">
        <v>480</v>
      </c>
    </row>
    <row r="802" spans="2:13" ht="12.75">
      <c r="B802" s="374">
        <v>2000</v>
      </c>
      <c r="C802" s="1" t="s">
        <v>431</v>
      </c>
      <c r="D802" s="1" t="s">
        <v>21</v>
      </c>
      <c r="E802" s="1" t="s">
        <v>289</v>
      </c>
      <c r="F802" s="107" t="s">
        <v>415</v>
      </c>
      <c r="G802" s="36" t="s">
        <v>169</v>
      </c>
      <c r="H802" s="8">
        <f t="shared" si="35"/>
        <v>-45500</v>
      </c>
      <c r="I802" s="31">
        <f aca="true" t="shared" si="36" ref="I802:I830">+B802/M802</f>
        <v>4.166666666666667</v>
      </c>
      <c r="J802" s="25"/>
      <c r="K802" s="105" t="s">
        <v>390</v>
      </c>
      <c r="L802" s="25"/>
      <c r="M802" s="2">
        <v>480</v>
      </c>
    </row>
    <row r="803" spans="2:13" ht="12.75">
      <c r="B803" s="374">
        <v>2000</v>
      </c>
      <c r="C803" s="1" t="s">
        <v>431</v>
      </c>
      <c r="D803" s="1" t="s">
        <v>21</v>
      </c>
      <c r="E803" s="1" t="s">
        <v>289</v>
      </c>
      <c r="F803" s="107" t="s">
        <v>415</v>
      </c>
      <c r="G803" s="36" t="s">
        <v>312</v>
      </c>
      <c r="H803" s="8">
        <f t="shared" si="35"/>
        <v>-47500</v>
      </c>
      <c r="I803" s="31">
        <f t="shared" si="36"/>
        <v>4.166666666666667</v>
      </c>
      <c r="J803" s="25"/>
      <c r="K803" s="105" t="s">
        <v>390</v>
      </c>
      <c r="L803" s="25"/>
      <c r="M803" s="2">
        <v>480</v>
      </c>
    </row>
    <row r="804" spans="2:13" ht="12.75">
      <c r="B804" s="217">
        <v>2000</v>
      </c>
      <c r="C804" s="65" t="s">
        <v>431</v>
      </c>
      <c r="D804" s="65" t="s">
        <v>21</v>
      </c>
      <c r="E804" s="65" t="s">
        <v>289</v>
      </c>
      <c r="F804" s="108" t="s">
        <v>404</v>
      </c>
      <c r="G804" s="109" t="s">
        <v>72</v>
      </c>
      <c r="H804" s="8">
        <f t="shared" si="35"/>
        <v>-49500</v>
      </c>
      <c r="I804" s="31">
        <f t="shared" si="36"/>
        <v>4.166666666666667</v>
      </c>
      <c r="J804" s="25"/>
      <c r="K804" s="25" t="s">
        <v>347</v>
      </c>
      <c r="L804" s="25"/>
      <c r="M804" s="2">
        <v>480</v>
      </c>
    </row>
    <row r="805" spans="2:13" ht="12.75">
      <c r="B805" s="217">
        <v>2000</v>
      </c>
      <c r="C805" s="65" t="s">
        <v>431</v>
      </c>
      <c r="D805" s="65" t="s">
        <v>21</v>
      </c>
      <c r="E805" s="65" t="s">
        <v>289</v>
      </c>
      <c r="F805" s="108" t="s">
        <v>404</v>
      </c>
      <c r="G805" s="109" t="s">
        <v>75</v>
      </c>
      <c r="H805" s="8">
        <f t="shared" si="35"/>
        <v>-51500</v>
      </c>
      <c r="I805" s="31">
        <f t="shared" si="36"/>
        <v>4.166666666666667</v>
      </c>
      <c r="J805" s="25"/>
      <c r="K805" s="25" t="s">
        <v>347</v>
      </c>
      <c r="L805" s="25"/>
      <c r="M805" s="2">
        <v>480</v>
      </c>
    </row>
    <row r="806" spans="2:13" ht="12.75">
      <c r="B806" s="217">
        <v>500</v>
      </c>
      <c r="C806" s="43" t="s">
        <v>431</v>
      </c>
      <c r="D806" s="43" t="s">
        <v>21</v>
      </c>
      <c r="E806" s="43" t="s">
        <v>289</v>
      </c>
      <c r="F806" s="41" t="s">
        <v>404</v>
      </c>
      <c r="G806" s="41" t="s">
        <v>165</v>
      </c>
      <c r="H806" s="8">
        <f aca="true" t="shared" si="37" ref="H806:H829">H805-B806</f>
        <v>-52000</v>
      </c>
      <c r="I806" s="31">
        <f t="shared" si="36"/>
        <v>1.0416666666666667</v>
      </c>
      <c r="J806" s="25"/>
      <c r="K806" s="104" t="s">
        <v>347</v>
      </c>
      <c r="L806" s="25"/>
      <c r="M806" s="2">
        <v>480</v>
      </c>
    </row>
    <row r="807" spans="2:13" ht="12.75">
      <c r="B807" s="383">
        <v>2000</v>
      </c>
      <c r="C807" s="110" t="s">
        <v>431</v>
      </c>
      <c r="D807" s="110" t="s">
        <v>21</v>
      </c>
      <c r="E807" s="110" t="s">
        <v>289</v>
      </c>
      <c r="F807" s="112" t="s">
        <v>404</v>
      </c>
      <c r="G807" s="112" t="s">
        <v>165</v>
      </c>
      <c r="H807" s="8">
        <f t="shared" si="37"/>
        <v>-54000</v>
      </c>
      <c r="I807" s="31">
        <f t="shared" si="36"/>
        <v>4.166666666666667</v>
      </c>
      <c r="J807" s="25"/>
      <c r="K807" s="25" t="s">
        <v>347</v>
      </c>
      <c r="L807" s="25"/>
      <c r="M807" s="2">
        <v>480</v>
      </c>
    </row>
    <row r="808" spans="2:13" ht="12.75">
      <c r="B808" s="217">
        <v>500</v>
      </c>
      <c r="C808" s="43" t="s">
        <v>431</v>
      </c>
      <c r="D808" s="43" t="s">
        <v>21</v>
      </c>
      <c r="E808" s="43" t="s">
        <v>289</v>
      </c>
      <c r="F808" s="41" t="s">
        <v>404</v>
      </c>
      <c r="G808" s="41" t="s">
        <v>167</v>
      </c>
      <c r="H808" s="8">
        <f t="shared" si="37"/>
        <v>-54500</v>
      </c>
      <c r="I808" s="31">
        <f t="shared" si="36"/>
        <v>1.0416666666666667</v>
      </c>
      <c r="J808" s="25"/>
      <c r="K808" s="104" t="s">
        <v>347</v>
      </c>
      <c r="L808" s="25"/>
      <c r="M808" s="2">
        <v>480</v>
      </c>
    </row>
    <row r="809" spans="2:13" ht="12.75">
      <c r="B809" s="217">
        <v>2000</v>
      </c>
      <c r="C809" s="22" t="s">
        <v>431</v>
      </c>
      <c r="D809" s="22" t="s">
        <v>21</v>
      </c>
      <c r="E809" s="22" t="s">
        <v>289</v>
      </c>
      <c r="F809" s="40" t="s">
        <v>404</v>
      </c>
      <c r="G809" s="40" t="s">
        <v>167</v>
      </c>
      <c r="H809" s="8">
        <f t="shared" si="37"/>
        <v>-56500</v>
      </c>
      <c r="I809" s="31">
        <f t="shared" si="36"/>
        <v>4.166666666666667</v>
      </c>
      <c r="J809" s="25"/>
      <c r="K809" s="25" t="s">
        <v>347</v>
      </c>
      <c r="L809" s="25"/>
      <c r="M809" s="2">
        <v>480</v>
      </c>
    </row>
    <row r="810" spans="1:13" s="118" customFormat="1" ht="12.75">
      <c r="A810" s="113"/>
      <c r="B810" s="384">
        <f>SUM(B775:B809)</f>
        <v>56500</v>
      </c>
      <c r="C810" s="115" t="s">
        <v>431</v>
      </c>
      <c r="D810" s="113"/>
      <c r="E810" s="113"/>
      <c r="F810" s="116"/>
      <c r="G810" s="116"/>
      <c r="H810" s="114">
        <v>0</v>
      </c>
      <c r="I810" s="117">
        <f>+B810/M810</f>
        <v>117.70833333333333</v>
      </c>
      <c r="M810" s="2">
        <v>480</v>
      </c>
    </row>
    <row r="811" spans="2:13" ht="12.75">
      <c r="B811" s="374"/>
      <c r="H811" s="8">
        <f t="shared" si="37"/>
        <v>0</v>
      </c>
      <c r="I811" s="31">
        <f t="shared" si="36"/>
        <v>0</v>
      </c>
      <c r="M811" s="2">
        <v>480</v>
      </c>
    </row>
    <row r="812" spans="2:13" ht="12.75">
      <c r="B812" s="374"/>
      <c r="H812" s="8">
        <f t="shared" si="37"/>
        <v>0</v>
      </c>
      <c r="I812" s="31">
        <f t="shared" si="36"/>
        <v>0</v>
      </c>
      <c r="M812" s="2">
        <v>480</v>
      </c>
    </row>
    <row r="813" spans="2:13" ht="12.75">
      <c r="B813" s="217">
        <v>350</v>
      </c>
      <c r="C813" s="43" t="s">
        <v>432</v>
      </c>
      <c r="D813" s="43" t="s">
        <v>21</v>
      </c>
      <c r="E813" s="43" t="s">
        <v>433</v>
      </c>
      <c r="F813" s="41" t="s">
        <v>378</v>
      </c>
      <c r="G813" s="41" t="s">
        <v>75</v>
      </c>
      <c r="H813" s="8">
        <f t="shared" si="37"/>
        <v>-350</v>
      </c>
      <c r="I813" s="31">
        <f t="shared" si="36"/>
        <v>0.7291666666666666</v>
      </c>
      <c r="J813" s="25"/>
      <c r="K813" s="25" t="s">
        <v>179</v>
      </c>
      <c r="L813" s="25"/>
      <c r="M813" s="2">
        <v>480</v>
      </c>
    </row>
    <row r="814" spans="2:13" ht="12.75">
      <c r="B814" s="217">
        <v>1250</v>
      </c>
      <c r="C814" s="43" t="s">
        <v>434</v>
      </c>
      <c r="D814" s="43" t="s">
        <v>21</v>
      </c>
      <c r="E814" s="43" t="s">
        <v>433</v>
      </c>
      <c r="F814" s="95" t="s">
        <v>435</v>
      </c>
      <c r="G814" s="41" t="s">
        <v>165</v>
      </c>
      <c r="H814" s="8">
        <f t="shared" si="37"/>
        <v>-1600</v>
      </c>
      <c r="I814" s="31">
        <f t="shared" si="36"/>
        <v>2.6041666666666665</v>
      </c>
      <c r="J814" s="25"/>
      <c r="K814" s="25" t="s">
        <v>179</v>
      </c>
      <c r="L814" s="25"/>
      <c r="M814" s="2">
        <v>480</v>
      </c>
    </row>
    <row r="815" spans="2:13" ht="12.75">
      <c r="B815" s="217">
        <v>1600</v>
      </c>
      <c r="C815" s="43" t="s">
        <v>436</v>
      </c>
      <c r="D815" s="43" t="s">
        <v>21</v>
      </c>
      <c r="E815" s="43" t="s">
        <v>433</v>
      </c>
      <c r="F815" s="41" t="s">
        <v>437</v>
      </c>
      <c r="G815" s="41" t="s">
        <v>169</v>
      </c>
      <c r="H815" s="8">
        <f t="shared" si="37"/>
        <v>-3200</v>
      </c>
      <c r="I815" s="31">
        <f t="shared" si="36"/>
        <v>3.3333333333333335</v>
      </c>
      <c r="J815" s="25"/>
      <c r="K815" s="25" t="s">
        <v>179</v>
      </c>
      <c r="L815" s="25"/>
      <c r="M815" s="2">
        <v>480</v>
      </c>
    </row>
    <row r="816" spans="2:13" ht="12.75">
      <c r="B816" s="217">
        <v>500</v>
      </c>
      <c r="C816" s="43" t="s">
        <v>438</v>
      </c>
      <c r="D816" s="43" t="s">
        <v>21</v>
      </c>
      <c r="E816" s="43" t="s">
        <v>433</v>
      </c>
      <c r="F816" s="41" t="s">
        <v>439</v>
      </c>
      <c r="G816" s="41" t="s">
        <v>218</v>
      </c>
      <c r="H816" s="8">
        <f t="shared" si="37"/>
        <v>-3700</v>
      </c>
      <c r="I816" s="31">
        <f t="shared" si="36"/>
        <v>1.0416666666666667</v>
      </c>
      <c r="J816" s="25"/>
      <c r="K816" s="104" t="s">
        <v>179</v>
      </c>
      <c r="L816" s="25"/>
      <c r="M816" s="2">
        <v>480</v>
      </c>
    </row>
    <row r="817" spans="2:13" ht="12.75">
      <c r="B817" s="374">
        <v>500</v>
      </c>
      <c r="C817" s="1" t="s">
        <v>440</v>
      </c>
      <c r="D817" s="22" t="s">
        <v>21</v>
      </c>
      <c r="E817" s="1" t="s">
        <v>433</v>
      </c>
      <c r="F817" s="107" t="s">
        <v>441</v>
      </c>
      <c r="G817" s="36" t="s">
        <v>105</v>
      </c>
      <c r="H817" s="8">
        <f t="shared" si="37"/>
        <v>-4200</v>
      </c>
      <c r="I817" s="31">
        <f t="shared" si="36"/>
        <v>1.0416666666666667</v>
      </c>
      <c r="J817" s="25"/>
      <c r="K817" s="105" t="s">
        <v>390</v>
      </c>
      <c r="L817" s="25"/>
      <c r="M817" s="2">
        <v>480</v>
      </c>
    </row>
    <row r="818" spans="2:13" ht="12.75">
      <c r="B818" s="383">
        <v>1700</v>
      </c>
      <c r="C818" s="125" t="s">
        <v>442</v>
      </c>
      <c r="D818" s="110" t="s">
        <v>21</v>
      </c>
      <c r="E818" s="110" t="s">
        <v>433</v>
      </c>
      <c r="F818" s="112" t="s">
        <v>443</v>
      </c>
      <c r="G818" s="112" t="s">
        <v>176</v>
      </c>
      <c r="H818" s="8">
        <f t="shared" si="37"/>
        <v>-5900</v>
      </c>
      <c r="I818" s="31">
        <f t="shared" si="36"/>
        <v>3.5416666666666665</v>
      </c>
      <c r="J818" s="25"/>
      <c r="K818" s="25" t="s">
        <v>347</v>
      </c>
      <c r="L818" s="25"/>
      <c r="M818" s="2">
        <v>480</v>
      </c>
    </row>
    <row r="819" spans="2:13" ht="12.75">
      <c r="B819" s="217">
        <v>200</v>
      </c>
      <c r="C819" s="43" t="s">
        <v>444</v>
      </c>
      <c r="D819" s="22" t="s">
        <v>21</v>
      </c>
      <c r="E819" s="22" t="s">
        <v>433</v>
      </c>
      <c r="F819" s="41" t="s">
        <v>445</v>
      </c>
      <c r="G819" s="40" t="s">
        <v>312</v>
      </c>
      <c r="H819" s="8">
        <f t="shared" si="37"/>
        <v>-6100</v>
      </c>
      <c r="I819" s="31">
        <f t="shared" si="36"/>
        <v>0.4166666666666667</v>
      </c>
      <c r="J819" s="25"/>
      <c r="K819" s="25" t="s">
        <v>347</v>
      </c>
      <c r="L819" s="25"/>
      <c r="M819" s="2">
        <v>480</v>
      </c>
    </row>
    <row r="820" spans="2:13" ht="12.75">
      <c r="B820" s="217">
        <v>900</v>
      </c>
      <c r="C820" s="43" t="s">
        <v>446</v>
      </c>
      <c r="D820" s="22" t="s">
        <v>21</v>
      </c>
      <c r="E820" s="22" t="s">
        <v>433</v>
      </c>
      <c r="F820" s="41" t="s">
        <v>447</v>
      </c>
      <c r="G820" s="40" t="s">
        <v>211</v>
      </c>
      <c r="H820" s="8">
        <f t="shared" si="37"/>
        <v>-7000</v>
      </c>
      <c r="I820" s="31">
        <f t="shared" si="36"/>
        <v>1.875</v>
      </c>
      <c r="J820" s="25"/>
      <c r="K820" s="25" t="s">
        <v>347</v>
      </c>
      <c r="L820" s="25"/>
      <c r="M820" s="2">
        <v>480</v>
      </c>
    </row>
    <row r="821" spans="2:13" ht="12.75">
      <c r="B821" s="217">
        <v>2250</v>
      </c>
      <c r="C821" s="43" t="s">
        <v>448</v>
      </c>
      <c r="D821" s="22" t="s">
        <v>21</v>
      </c>
      <c r="E821" s="22" t="s">
        <v>433</v>
      </c>
      <c r="F821" s="41" t="s">
        <v>449</v>
      </c>
      <c r="G821" s="40" t="s">
        <v>171</v>
      </c>
      <c r="H821" s="8">
        <f t="shared" si="37"/>
        <v>-9250</v>
      </c>
      <c r="I821" s="31">
        <f t="shared" si="36"/>
        <v>4.6875</v>
      </c>
      <c r="J821" s="25"/>
      <c r="K821" s="25" t="s">
        <v>347</v>
      </c>
      <c r="L821" s="25"/>
      <c r="M821" s="2">
        <v>480</v>
      </c>
    </row>
    <row r="822" spans="1:13" s="118" customFormat="1" ht="12.75">
      <c r="A822" s="113"/>
      <c r="B822" s="384">
        <f>SUM(B813:B821)</f>
        <v>9250</v>
      </c>
      <c r="C822" s="113"/>
      <c r="D822" s="113"/>
      <c r="E822" s="115" t="s">
        <v>433</v>
      </c>
      <c r="F822" s="116"/>
      <c r="G822" s="116"/>
      <c r="H822" s="114">
        <v>0</v>
      </c>
      <c r="I822" s="117">
        <f t="shared" si="36"/>
        <v>19.270833333333332</v>
      </c>
      <c r="M822" s="2">
        <v>480</v>
      </c>
    </row>
    <row r="823" spans="8:13" ht="12.75">
      <c r="H823" s="8">
        <f t="shared" si="37"/>
        <v>0</v>
      </c>
      <c r="I823" s="31">
        <f t="shared" si="36"/>
        <v>0</v>
      </c>
      <c r="M823" s="2">
        <v>480</v>
      </c>
    </row>
    <row r="824" spans="8:13" ht="12.75">
      <c r="H824" s="8">
        <f t="shared" si="37"/>
        <v>0</v>
      </c>
      <c r="I824" s="31">
        <f t="shared" si="36"/>
        <v>0</v>
      </c>
      <c r="M824" s="2">
        <v>480</v>
      </c>
    </row>
    <row r="825" spans="2:13" ht="12.75">
      <c r="B825" s="217">
        <v>3000</v>
      </c>
      <c r="C825" s="43" t="s">
        <v>450</v>
      </c>
      <c r="D825" s="43" t="s">
        <v>21</v>
      </c>
      <c r="E825" s="43" t="s">
        <v>451</v>
      </c>
      <c r="F825" s="41" t="s">
        <v>452</v>
      </c>
      <c r="G825" s="41" t="s">
        <v>169</v>
      </c>
      <c r="H825" s="8">
        <f t="shared" si="37"/>
        <v>-3000</v>
      </c>
      <c r="I825" s="31">
        <f t="shared" si="36"/>
        <v>6.25</v>
      </c>
      <c r="J825" s="25"/>
      <c r="K825" s="25" t="s">
        <v>179</v>
      </c>
      <c r="L825" s="25"/>
      <c r="M825" s="2">
        <v>480</v>
      </c>
    </row>
    <row r="826" spans="1:13" s="118" customFormat="1" ht="12.75">
      <c r="A826" s="113"/>
      <c r="B826" s="384">
        <f>SUM(B825)</f>
        <v>3000</v>
      </c>
      <c r="C826" s="115" t="s">
        <v>450</v>
      </c>
      <c r="D826" s="113"/>
      <c r="E826" s="113"/>
      <c r="F826" s="116"/>
      <c r="G826" s="116"/>
      <c r="H826" s="114">
        <v>0</v>
      </c>
      <c r="I826" s="117">
        <f t="shared" si="36"/>
        <v>6.25</v>
      </c>
      <c r="M826" s="2">
        <v>480</v>
      </c>
    </row>
    <row r="827" spans="8:13" ht="12.75">
      <c r="H827" s="8">
        <f t="shared" si="37"/>
        <v>0</v>
      </c>
      <c r="I827" s="31">
        <f t="shared" si="36"/>
        <v>0</v>
      </c>
      <c r="M827" s="2">
        <v>480</v>
      </c>
    </row>
    <row r="828" spans="8:13" ht="12.75">
      <c r="H828" s="8">
        <f t="shared" si="37"/>
        <v>0</v>
      </c>
      <c r="I828" s="31">
        <f t="shared" si="36"/>
        <v>0</v>
      </c>
      <c r="M828" s="2">
        <v>480</v>
      </c>
    </row>
    <row r="829" spans="1:13" ht="12.75">
      <c r="A829" s="43"/>
      <c r="B829" s="392">
        <v>30000</v>
      </c>
      <c r="C829" s="125" t="s">
        <v>453</v>
      </c>
      <c r="D829" s="125" t="s">
        <v>21</v>
      </c>
      <c r="E829" s="125" t="s">
        <v>454</v>
      </c>
      <c r="F829" s="111" t="s">
        <v>455</v>
      </c>
      <c r="G829" s="111" t="s">
        <v>165</v>
      </c>
      <c r="H829" s="8">
        <f t="shared" si="37"/>
        <v>-30000</v>
      </c>
      <c r="I829" s="31">
        <f t="shared" si="36"/>
        <v>62.5</v>
      </c>
      <c r="J829" s="104"/>
      <c r="K829" s="104" t="s">
        <v>347</v>
      </c>
      <c r="L829" s="104"/>
      <c r="M829" s="2">
        <v>480</v>
      </c>
    </row>
    <row r="830" spans="1:13" s="118" customFormat="1" ht="12.75">
      <c r="A830" s="113"/>
      <c r="B830" s="393">
        <f>SUM(B829)</f>
        <v>30000</v>
      </c>
      <c r="C830" s="115" t="s">
        <v>453</v>
      </c>
      <c r="D830" s="113"/>
      <c r="E830" s="113"/>
      <c r="F830" s="116"/>
      <c r="G830" s="116"/>
      <c r="H830" s="114">
        <v>0</v>
      </c>
      <c r="I830" s="117">
        <f t="shared" si="36"/>
        <v>62.5</v>
      </c>
      <c r="M830" s="2">
        <v>480</v>
      </c>
    </row>
    <row r="831" spans="8:13" ht="12.75">
      <c r="H831" s="8">
        <f>H830-B831</f>
        <v>0</v>
      </c>
      <c r="I831" s="31">
        <f>+B831/M831</f>
        <v>0</v>
      </c>
      <c r="M831" s="2">
        <v>480</v>
      </c>
    </row>
    <row r="832" spans="8:13" ht="12.75">
      <c r="H832" s="8">
        <f>H831-B832</f>
        <v>0</v>
      </c>
      <c r="I832" s="31">
        <f>+B832/M832</f>
        <v>0</v>
      </c>
      <c r="M832" s="2">
        <v>480</v>
      </c>
    </row>
    <row r="833" spans="8:13" ht="12.75">
      <c r="H833" s="8">
        <f>H832-B833</f>
        <v>0</v>
      </c>
      <c r="I833" s="31">
        <f>+B833/M833</f>
        <v>0</v>
      </c>
      <c r="M833" s="2">
        <v>480</v>
      </c>
    </row>
    <row r="834" spans="1:13" s="87" customFormat="1" ht="12.75">
      <c r="A834" s="22"/>
      <c r="B834" s="245">
        <v>140000</v>
      </c>
      <c r="C834" s="119" t="s">
        <v>456</v>
      </c>
      <c r="D834" s="1" t="s">
        <v>21</v>
      </c>
      <c r="E834" s="22" t="s">
        <v>182</v>
      </c>
      <c r="F834" s="126" t="s">
        <v>280</v>
      </c>
      <c r="G834" s="40" t="s">
        <v>122</v>
      </c>
      <c r="H834" s="39">
        <f aca="true" t="shared" si="38" ref="H834:H841">H833-B834</f>
        <v>-140000</v>
      </c>
      <c r="I834" s="31">
        <f aca="true" t="shared" si="39" ref="I834:I849">+B834/M834</f>
        <v>291.6666666666667</v>
      </c>
      <c r="J834"/>
      <c r="K834"/>
      <c r="L834"/>
      <c r="M834" s="2">
        <v>480</v>
      </c>
    </row>
    <row r="835" spans="1:13" s="87" customFormat="1" ht="12.75">
      <c r="A835" s="22"/>
      <c r="B835" s="245">
        <v>18130</v>
      </c>
      <c r="C835" s="119" t="s">
        <v>456</v>
      </c>
      <c r="D835" s="1" t="s">
        <v>21</v>
      </c>
      <c r="E835" s="22" t="s">
        <v>282</v>
      </c>
      <c r="F835" s="126"/>
      <c r="G835" s="40" t="s">
        <v>122</v>
      </c>
      <c r="H835" s="39">
        <f t="shared" si="38"/>
        <v>-158130</v>
      </c>
      <c r="I835" s="31">
        <f t="shared" si="39"/>
        <v>37.770833333333336</v>
      </c>
      <c r="J835"/>
      <c r="K835"/>
      <c r="L835"/>
      <c r="M835" s="2">
        <v>480</v>
      </c>
    </row>
    <row r="836" spans="2:13" ht="12.75">
      <c r="B836" s="245">
        <v>220000</v>
      </c>
      <c r="C836" s="43" t="s">
        <v>458</v>
      </c>
      <c r="D836" s="1" t="s">
        <v>21</v>
      </c>
      <c r="E836" s="22"/>
      <c r="F836" s="126" t="s">
        <v>280</v>
      </c>
      <c r="G836" s="40" t="s">
        <v>122</v>
      </c>
      <c r="H836" s="39">
        <f t="shared" si="38"/>
        <v>-378130</v>
      </c>
      <c r="I836" s="31">
        <f t="shared" si="39"/>
        <v>458.3333333333333</v>
      </c>
      <c r="M836" s="2">
        <v>480</v>
      </c>
    </row>
    <row r="837" spans="2:13" ht="12.75">
      <c r="B837" s="245">
        <v>28490</v>
      </c>
      <c r="C837" s="43" t="s">
        <v>458</v>
      </c>
      <c r="D837" s="1" t="s">
        <v>21</v>
      </c>
      <c r="E837" s="22" t="s">
        <v>282</v>
      </c>
      <c r="F837" s="126"/>
      <c r="G837" s="40" t="s">
        <v>122</v>
      </c>
      <c r="H837" s="39">
        <f t="shared" si="38"/>
        <v>-406620</v>
      </c>
      <c r="I837" s="31">
        <f t="shared" si="39"/>
        <v>59.354166666666664</v>
      </c>
      <c r="M837" s="2">
        <v>480</v>
      </c>
    </row>
    <row r="838" spans="1:13" s="25" customFormat="1" ht="12.75">
      <c r="A838" s="22"/>
      <c r="B838" s="245">
        <v>220000</v>
      </c>
      <c r="C838" s="124" t="s">
        <v>459</v>
      </c>
      <c r="D838" s="22" t="s">
        <v>21</v>
      </c>
      <c r="E838" s="22"/>
      <c r="F838" s="126"/>
      <c r="G838" s="40" t="s">
        <v>122</v>
      </c>
      <c r="H838" s="39">
        <f t="shared" si="38"/>
        <v>-626620</v>
      </c>
      <c r="I838" s="89">
        <f t="shared" si="39"/>
        <v>458.3333333333333</v>
      </c>
      <c r="M838" s="2">
        <v>480</v>
      </c>
    </row>
    <row r="839" spans="1:13" s="87" customFormat="1" ht="12.75">
      <c r="A839" s="22"/>
      <c r="B839" s="245">
        <v>25900</v>
      </c>
      <c r="C839" s="124" t="s">
        <v>459</v>
      </c>
      <c r="D839" s="1" t="s">
        <v>21</v>
      </c>
      <c r="E839" s="22" t="s">
        <v>282</v>
      </c>
      <c r="F839" s="126"/>
      <c r="G839" s="40" t="s">
        <v>122</v>
      </c>
      <c r="H839" s="39">
        <f t="shared" si="38"/>
        <v>-652520</v>
      </c>
      <c r="I839" s="31">
        <f t="shared" si="39"/>
        <v>53.958333333333336</v>
      </c>
      <c r="J839"/>
      <c r="K839"/>
      <c r="L839"/>
      <c r="M839" s="2">
        <v>480</v>
      </c>
    </row>
    <row r="840" spans="1:13" s="87" customFormat="1" ht="12.75">
      <c r="A840" s="22"/>
      <c r="B840" s="394">
        <v>130000</v>
      </c>
      <c r="C840" s="43" t="s">
        <v>337</v>
      </c>
      <c r="D840" s="1" t="s">
        <v>21</v>
      </c>
      <c r="E840" s="22"/>
      <c r="F840" s="126"/>
      <c r="G840" s="40" t="s">
        <v>122</v>
      </c>
      <c r="H840" s="39">
        <f t="shared" si="38"/>
        <v>-782520</v>
      </c>
      <c r="I840" s="31">
        <f t="shared" si="39"/>
        <v>270.8333333333333</v>
      </c>
      <c r="J840"/>
      <c r="K840"/>
      <c r="L840"/>
      <c r="M840" s="2">
        <v>480</v>
      </c>
    </row>
    <row r="841" spans="1:13" s="87" customFormat="1" ht="12.75">
      <c r="A841" s="22"/>
      <c r="B841" s="395">
        <v>70000</v>
      </c>
      <c r="C841" s="43" t="s">
        <v>353</v>
      </c>
      <c r="D841" s="1" t="s">
        <v>21</v>
      </c>
      <c r="E841" s="22"/>
      <c r="F841" s="126"/>
      <c r="G841" s="40" t="s">
        <v>122</v>
      </c>
      <c r="H841" s="39">
        <f t="shared" si="38"/>
        <v>-852520</v>
      </c>
      <c r="I841" s="31">
        <f t="shared" si="39"/>
        <v>145.83333333333334</v>
      </c>
      <c r="J841"/>
      <c r="K841"/>
      <c r="L841"/>
      <c r="M841" s="2">
        <v>480</v>
      </c>
    </row>
    <row r="842" spans="1:13" ht="12.75">
      <c r="A842" s="21"/>
      <c r="B842" s="128">
        <f>SUM(B834:B841)</f>
        <v>852520</v>
      </c>
      <c r="C842" s="21" t="s">
        <v>460</v>
      </c>
      <c r="D842" s="21"/>
      <c r="E842" s="21"/>
      <c r="F842" s="129"/>
      <c r="G842" s="27"/>
      <c r="H842" s="88">
        <v>0</v>
      </c>
      <c r="I842" s="86">
        <f t="shared" si="39"/>
        <v>1776.0833333333333</v>
      </c>
      <c r="J842" s="87"/>
      <c r="K842" s="87"/>
      <c r="L842" s="87"/>
      <c r="M842" s="2">
        <v>480</v>
      </c>
    </row>
    <row r="843" spans="1:13" s="25" customFormat="1" ht="12.75">
      <c r="A843" s="22"/>
      <c r="B843" s="44"/>
      <c r="C843" s="22"/>
      <c r="D843" s="22"/>
      <c r="E843" s="22"/>
      <c r="F843" s="91"/>
      <c r="G843" s="40"/>
      <c r="H843" s="8">
        <f>H842-B843</f>
        <v>0</v>
      </c>
      <c r="I843" s="31">
        <f t="shared" si="39"/>
        <v>0</v>
      </c>
      <c r="M843" s="2">
        <v>480</v>
      </c>
    </row>
    <row r="844" spans="1:13" s="25" customFormat="1" ht="12.75">
      <c r="A844" s="22"/>
      <c r="B844" s="44"/>
      <c r="C844" s="22"/>
      <c r="D844" s="22"/>
      <c r="E844" s="22"/>
      <c r="F844" s="91"/>
      <c r="G844" s="40"/>
      <c r="H844" s="8">
        <f>H843-B844</f>
        <v>0</v>
      </c>
      <c r="I844" s="31">
        <f t="shared" si="39"/>
        <v>0</v>
      </c>
      <c r="M844" s="2">
        <v>480</v>
      </c>
    </row>
    <row r="845" spans="8:13" ht="12.75">
      <c r="H845" s="8">
        <f>H844-B845</f>
        <v>0</v>
      </c>
      <c r="I845" s="31">
        <f t="shared" si="39"/>
        <v>0</v>
      </c>
      <c r="M845" s="2">
        <v>480</v>
      </c>
    </row>
    <row r="846" spans="2:13" ht="12.75">
      <c r="B846" s="39"/>
      <c r="D846" s="22"/>
      <c r="G846" s="41"/>
      <c r="H846" s="8">
        <f>H845-B846</f>
        <v>0</v>
      </c>
      <c r="I846" s="31">
        <f t="shared" si="39"/>
        <v>0</v>
      </c>
      <c r="M846" s="2">
        <v>480</v>
      </c>
    </row>
    <row r="847" spans="1:13" ht="13.5" thickBot="1">
      <c r="A847" s="71"/>
      <c r="B847" s="69">
        <f>+B905+B910+B1005+B1010+B1076+B1113+B1121</f>
        <v>1325925</v>
      </c>
      <c r="C847" s="71"/>
      <c r="D847" s="101" t="s">
        <v>23</v>
      </c>
      <c r="E847" s="68"/>
      <c r="F847" s="102"/>
      <c r="G847" s="103"/>
      <c r="H847" s="74"/>
      <c r="I847" s="75">
        <f t="shared" si="39"/>
        <v>2762.34375</v>
      </c>
      <c r="J847" s="76"/>
      <c r="K847" s="76"/>
      <c r="L847" s="76"/>
      <c r="M847" s="2">
        <v>480</v>
      </c>
    </row>
    <row r="848" spans="2:13" ht="12.75">
      <c r="B848" s="44"/>
      <c r="C848" s="22"/>
      <c r="D848" s="22"/>
      <c r="E848" s="45"/>
      <c r="G848" s="46"/>
      <c r="H848" s="8">
        <f>H847-B848</f>
        <v>0</v>
      </c>
      <c r="I848" s="31">
        <f t="shared" si="39"/>
        <v>0</v>
      </c>
      <c r="M848" s="2">
        <v>480</v>
      </c>
    </row>
    <row r="849" spans="2:13" ht="12.75">
      <c r="B849" s="39"/>
      <c r="C849" s="22"/>
      <c r="D849" s="22"/>
      <c r="E849" s="22"/>
      <c r="G849" s="40"/>
      <c r="H849" s="8">
        <f>H848-B849</f>
        <v>0</v>
      </c>
      <c r="I849" s="31">
        <f t="shared" si="39"/>
        <v>0</v>
      </c>
      <c r="M849" s="2">
        <v>480</v>
      </c>
    </row>
    <row r="850" spans="1:13" s="25" customFormat="1" ht="12.75">
      <c r="A850" s="22"/>
      <c r="B850" s="379">
        <v>5000</v>
      </c>
      <c r="C850" s="43" t="s">
        <v>37</v>
      </c>
      <c r="D850" s="22" t="s">
        <v>461</v>
      </c>
      <c r="E850" s="1" t="s">
        <v>462</v>
      </c>
      <c r="F850" s="67" t="s">
        <v>463</v>
      </c>
      <c r="G850" s="36" t="s">
        <v>40</v>
      </c>
      <c r="H850" s="8">
        <f aca="true" t="shared" si="40" ref="H850:H913">H849-B850</f>
        <v>-5000</v>
      </c>
      <c r="I850" s="31">
        <f aca="true" t="shared" si="41" ref="I850:I907">+B850/M850</f>
        <v>10.416666666666666</v>
      </c>
      <c r="J850"/>
      <c r="K850" t="s">
        <v>37</v>
      </c>
      <c r="L850"/>
      <c r="M850" s="2">
        <v>480</v>
      </c>
    </row>
    <row r="851" spans="2:13" ht="12.75">
      <c r="B851" s="379">
        <v>2500</v>
      </c>
      <c r="C851" s="43" t="s">
        <v>37</v>
      </c>
      <c r="D851" s="22" t="s">
        <v>23</v>
      </c>
      <c r="E851" s="1" t="s">
        <v>462</v>
      </c>
      <c r="F851" s="67" t="s">
        <v>464</v>
      </c>
      <c r="G851" s="36" t="s">
        <v>44</v>
      </c>
      <c r="H851" s="8">
        <f t="shared" si="40"/>
        <v>-7500</v>
      </c>
      <c r="I851" s="31">
        <f>+B851/M851</f>
        <v>5.208333333333333</v>
      </c>
      <c r="K851" t="s">
        <v>37</v>
      </c>
      <c r="M851" s="2">
        <v>480</v>
      </c>
    </row>
    <row r="852" spans="2:13" ht="12.75">
      <c r="B852" s="379">
        <v>5000</v>
      </c>
      <c r="C852" s="43" t="s">
        <v>37</v>
      </c>
      <c r="D852" s="22" t="s">
        <v>461</v>
      </c>
      <c r="E852" s="1" t="s">
        <v>462</v>
      </c>
      <c r="F852" s="67" t="s">
        <v>465</v>
      </c>
      <c r="G852" s="36" t="s">
        <v>47</v>
      </c>
      <c r="H852" s="8">
        <f t="shared" si="40"/>
        <v>-12500</v>
      </c>
      <c r="I852" s="31">
        <f>+B852/M852</f>
        <v>10.416666666666666</v>
      </c>
      <c r="K852" t="s">
        <v>37</v>
      </c>
      <c r="M852" s="2">
        <v>480</v>
      </c>
    </row>
    <row r="853" spans="2:13" ht="12.75">
      <c r="B853" s="379">
        <v>2500</v>
      </c>
      <c r="C853" s="43" t="s">
        <v>37</v>
      </c>
      <c r="D853" s="22" t="s">
        <v>461</v>
      </c>
      <c r="E853" s="1" t="s">
        <v>462</v>
      </c>
      <c r="F853" s="67" t="s">
        <v>466</v>
      </c>
      <c r="G853" s="36" t="s">
        <v>72</v>
      </c>
      <c r="H853" s="8">
        <f t="shared" si="40"/>
        <v>-15000</v>
      </c>
      <c r="I853" s="31">
        <f>+B853/M853</f>
        <v>5.208333333333333</v>
      </c>
      <c r="K853" t="s">
        <v>37</v>
      </c>
      <c r="M853" s="2">
        <v>480</v>
      </c>
    </row>
    <row r="854" spans="2:14" ht="12.75">
      <c r="B854" s="379">
        <v>2500</v>
      </c>
      <c r="C854" s="43" t="s">
        <v>37</v>
      </c>
      <c r="D854" s="1" t="s">
        <v>461</v>
      </c>
      <c r="E854" s="1" t="s">
        <v>462</v>
      </c>
      <c r="F854" s="67" t="s">
        <v>467</v>
      </c>
      <c r="G854" s="36" t="s">
        <v>75</v>
      </c>
      <c r="H854" s="8">
        <f t="shared" si="40"/>
        <v>-17500</v>
      </c>
      <c r="I854" s="31">
        <f t="shared" si="41"/>
        <v>5.208333333333333</v>
      </c>
      <c r="K854" t="s">
        <v>37</v>
      </c>
      <c r="M854" s="2">
        <v>480</v>
      </c>
      <c r="N854" s="49"/>
    </row>
    <row r="855" spans="2:13" ht="12.75">
      <c r="B855" s="379">
        <v>2500</v>
      </c>
      <c r="C855" s="43" t="s">
        <v>37</v>
      </c>
      <c r="D855" s="1" t="s">
        <v>461</v>
      </c>
      <c r="E855" s="1" t="s">
        <v>462</v>
      </c>
      <c r="F855" s="67" t="s">
        <v>468</v>
      </c>
      <c r="G855" s="36" t="s">
        <v>77</v>
      </c>
      <c r="H855" s="8">
        <f t="shared" si="40"/>
        <v>-20000</v>
      </c>
      <c r="I855" s="31">
        <f>+B855/M855</f>
        <v>5.208333333333333</v>
      </c>
      <c r="K855" t="s">
        <v>37</v>
      </c>
      <c r="M855" s="2">
        <v>480</v>
      </c>
    </row>
    <row r="856" spans="2:13" ht="12.75">
      <c r="B856" s="379">
        <v>2500</v>
      </c>
      <c r="C856" s="43" t="s">
        <v>37</v>
      </c>
      <c r="D856" s="1" t="s">
        <v>461</v>
      </c>
      <c r="E856" s="1" t="s">
        <v>462</v>
      </c>
      <c r="F856" s="67" t="s">
        <v>469</v>
      </c>
      <c r="G856" s="36" t="s">
        <v>93</v>
      </c>
      <c r="H856" s="8">
        <f t="shared" si="40"/>
        <v>-22500</v>
      </c>
      <c r="I856" s="31">
        <f>+B856/M856</f>
        <v>5.208333333333333</v>
      </c>
      <c r="K856" t="s">
        <v>37</v>
      </c>
      <c r="M856" s="2">
        <v>480</v>
      </c>
    </row>
    <row r="857" spans="2:13" ht="12.75">
      <c r="B857" s="380">
        <v>2500</v>
      </c>
      <c r="C857" s="43" t="s">
        <v>37</v>
      </c>
      <c r="D857" s="1" t="s">
        <v>23</v>
      </c>
      <c r="E857" s="1" t="s">
        <v>462</v>
      </c>
      <c r="F857" s="67" t="s">
        <v>470</v>
      </c>
      <c r="G857" s="36" t="s">
        <v>105</v>
      </c>
      <c r="H857" s="8">
        <f t="shared" si="40"/>
        <v>-25000</v>
      </c>
      <c r="I857" s="31">
        <f t="shared" si="41"/>
        <v>5.208333333333333</v>
      </c>
      <c r="K857" t="s">
        <v>37</v>
      </c>
      <c r="M857" s="2">
        <v>480</v>
      </c>
    </row>
    <row r="858" spans="2:13" ht="12.75">
      <c r="B858" s="379">
        <v>2500</v>
      </c>
      <c r="C858" s="43" t="s">
        <v>37</v>
      </c>
      <c r="D858" s="1" t="s">
        <v>461</v>
      </c>
      <c r="E858" s="1" t="s">
        <v>462</v>
      </c>
      <c r="F858" s="67" t="s">
        <v>471</v>
      </c>
      <c r="G858" s="36" t="s">
        <v>105</v>
      </c>
      <c r="H858" s="8">
        <f t="shared" si="40"/>
        <v>-27500</v>
      </c>
      <c r="I858" s="31">
        <f t="shared" si="41"/>
        <v>5.208333333333333</v>
      </c>
      <c r="K858" t="s">
        <v>37</v>
      </c>
      <c r="M858" s="2">
        <v>480</v>
      </c>
    </row>
    <row r="859" spans="2:13" ht="12.75">
      <c r="B859" s="379">
        <v>2500</v>
      </c>
      <c r="C859" s="43" t="s">
        <v>37</v>
      </c>
      <c r="D859" s="1" t="s">
        <v>461</v>
      </c>
      <c r="E859" s="1" t="s">
        <v>462</v>
      </c>
      <c r="F859" s="67" t="s">
        <v>472</v>
      </c>
      <c r="G859" s="36" t="s">
        <v>107</v>
      </c>
      <c r="H859" s="8">
        <f t="shared" si="40"/>
        <v>-30000</v>
      </c>
      <c r="I859" s="31">
        <f t="shared" si="41"/>
        <v>5.208333333333333</v>
      </c>
      <c r="K859" t="s">
        <v>37</v>
      </c>
      <c r="M859" s="2">
        <v>480</v>
      </c>
    </row>
    <row r="860" spans="2:13" ht="12.75">
      <c r="B860" s="379">
        <v>2500</v>
      </c>
      <c r="C860" s="43" t="s">
        <v>0</v>
      </c>
      <c r="D860" s="1" t="s">
        <v>461</v>
      </c>
      <c r="E860" s="1" t="s">
        <v>462</v>
      </c>
      <c r="F860" s="67" t="s">
        <v>473</v>
      </c>
      <c r="G860" s="36" t="s">
        <v>122</v>
      </c>
      <c r="H860" s="8">
        <f t="shared" si="40"/>
        <v>-32500</v>
      </c>
      <c r="I860" s="31">
        <f t="shared" si="41"/>
        <v>5.208333333333333</v>
      </c>
      <c r="K860" t="s">
        <v>37</v>
      </c>
      <c r="M860" s="2">
        <v>480</v>
      </c>
    </row>
    <row r="861" spans="2:13" ht="12.75">
      <c r="B861" s="379">
        <v>2500</v>
      </c>
      <c r="C861" s="43" t="s">
        <v>37</v>
      </c>
      <c r="D861" s="1" t="s">
        <v>461</v>
      </c>
      <c r="E861" s="1" t="s">
        <v>462</v>
      </c>
      <c r="F861" s="67" t="s">
        <v>474</v>
      </c>
      <c r="G861" s="36" t="s">
        <v>128</v>
      </c>
      <c r="H861" s="8">
        <f t="shared" si="40"/>
        <v>-35000</v>
      </c>
      <c r="I861" s="31">
        <f t="shared" si="41"/>
        <v>5.208333333333333</v>
      </c>
      <c r="K861" t="s">
        <v>37</v>
      </c>
      <c r="M861" s="2">
        <v>480</v>
      </c>
    </row>
    <row r="862" spans="2:13" ht="12.75">
      <c r="B862" s="379">
        <v>2500</v>
      </c>
      <c r="C862" s="43" t="s">
        <v>37</v>
      </c>
      <c r="D862" s="1" t="s">
        <v>23</v>
      </c>
      <c r="E862" s="1" t="s">
        <v>462</v>
      </c>
      <c r="F862" s="67" t="s">
        <v>475</v>
      </c>
      <c r="G862" s="36" t="s">
        <v>150</v>
      </c>
      <c r="H862" s="8">
        <f t="shared" si="40"/>
        <v>-37500</v>
      </c>
      <c r="I862" s="31">
        <f t="shared" si="41"/>
        <v>5.208333333333333</v>
      </c>
      <c r="K862" t="s">
        <v>37</v>
      </c>
      <c r="M862" s="2">
        <v>480</v>
      </c>
    </row>
    <row r="863" spans="2:13" ht="12.75">
      <c r="B863" s="379">
        <v>2500</v>
      </c>
      <c r="C863" s="43" t="s">
        <v>37</v>
      </c>
      <c r="D863" s="1" t="s">
        <v>461</v>
      </c>
      <c r="E863" s="1" t="s">
        <v>462</v>
      </c>
      <c r="F863" s="67" t="s">
        <v>476</v>
      </c>
      <c r="G863" s="36" t="s">
        <v>165</v>
      </c>
      <c r="H863" s="8">
        <f t="shared" si="40"/>
        <v>-40000</v>
      </c>
      <c r="I863" s="31">
        <f t="shared" si="41"/>
        <v>5.208333333333333</v>
      </c>
      <c r="K863" t="s">
        <v>37</v>
      </c>
      <c r="M863" s="2">
        <v>480</v>
      </c>
    </row>
    <row r="864" spans="2:13" ht="12.75">
      <c r="B864" s="379">
        <v>2500</v>
      </c>
      <c r="C864" s="43" t="s">
        <v>37</v>
      </c>
      <c r="D864" s="1" t="s">
        <v>23</v>
      </c>
      <c r="E864" s="1" t="s">
        <v>462</v>
      </c>
      <c r="F864" s="67" t="s">
        <v>477</v>
      </c>
      <c r="G864" s="36" t="s">
        <v>167</v>
      </c>
      <c r="H864" s="8">
        <f t="shared" si="40"/>
        <v>-42500</v>
      </c>
      <c r="I864" s="31">
        <f t="shared" si="41"/>
        <v>5.208333333333333</v>
      </c>
      <c r="K864" t="s">
        <v>37</v>
      </c>
      <c r="M864" s="2">
        <v>480</v>
      </c>
    </row>
    <row r="865" spans="2:13" ht="12.75">
      <c r="B865" s="379">
        <v>2500</v>
      </c>
      <c r="C865" s="43" t="s">
        <v>37</v>
      </c>
      <c r="D865" s="1" t="s">
        <v>23</v>
      </c>
      <c r="E865" s="1" t="s">
        <v>462</v>
      </c>
      <c r="F865" s="67" t="s">
        <v>478</v>
      </c>
      <c r="G865" s="36" t="s">
        <v>174</v>
      </c>
      <c r="H865" s="8">
        <f t="shared" si="40"/>
        <v>-45000</v>
      </c>
      <c r="I865" s="31">
        <f t="shared" si="41"/>
        <v>5.208333333333333</v>
      </c>
      <c r="K865" t="s">
        <v>37</v>
      </c>
      <c r="M865" s="2">
        <v>480</v>
      </c>
    </row>
    <row r="866" spans="2:13" ht="12.75">
      <c r="B866" s="379">
        <v>2500</v>
      </c>
      <c r="C866" s="43" t="s">
        <v>37</v>
      </c>
      <c r="D866" s="1" t="s">
        <v>461</v>
      </c>
      <c r="E866" s="1" t="s">
        <v>462</v>
      </c>
      <c r="F866" s="67" t="s">
        <v>479</v>
      </c>
      <c r="G866" s="36" t="s">
        <v>218</v>
      </c>
      <c r="H866" s="8">
        <f t="shared" si="40"/>
        <v>-47500</v>
      </c>
      <c r="I866" s="31">
        <f t="shared" si="41"/>
        <v>5.208333333333333</v>
      </c>
      <c r="K866" t="s">
        <v>37</v>
      </c>
      <c r="M866" s="2">
        <v>480</v>
      </c>
    </row>
    <row r="867" spans="2:13" ht="12.75">
      <c r="B867" s="379">
        <v>2500</v>
      </c>
      <c r="C867" s="43" t="s">
        <v>37</v>
      </c>
      <c r="D867" s="1" t="s">
        <v>23</v>
      </c>
      <c r="E867" s="1" t="s">
        <v>462</v>
      </c>
      <c r="F867" s="67" t="s">
        <v>480</v>
      </c>
      <c r="G867" s="36" t="s">
        <v>220</v>
      </c>
      <c r="H867" s="8">
        <f t="shared" si="40"/>
        <v>-50000</v>
      </c>
      <c r="I867" s="31">
        <f t="shared" si="41"/>
        <v>5.208333333333333</v>
      </c>
      <c r="K867" t="s">
        <v>37</v>
      </c>
      <c r="M867" s="2">
        <v>480</v>
      </c>
    </row>
    <row r="868" spans="2:13" ht="12.75">
      <c r="B868" s="379">
        <v>2500</v>
      </c>
      <c r="C868" s="43" t="s">
        <v>37</v>
      </c>
      <c r="D868" s="1" t="s">
        <v>23</v>
      </c>
      <c r="E868" s="1" t="s">
        <v>462</v>
      </c>
      <c r="F868" s="67" t="s">
        <v>481</v>
      </c>
      <c r="G868" s="36" t="s">
        <v>236</v>
      </c>
      <c r="H868" s="8">
        <f t="shared" si="40"/>
        <v>-52500</v>
      </c>
      <c r="I868" s="31">
        <f t="shared" si="41"/>
        <v>5.208333333333333</v>
      </c>
      <c r="K868" t="s">
        <v>37</v>
      </c>
      <c r="M868" s="2">
        <v>480</v>
      </c>
    </row>
    <row r="869" spans="2:13" ht="12.75">
      <c r="B869" s="379">
        <v>2500</v>
      </c>
      <c r="C869" s="43" t="s">
        <v>37</v>
      </c>
      <c r="D869" s="22" t="s">
        <v>461</v>
      </c>
      <c r="E869" s="1" t="s">
        <v>482</v>
      </c>
      <c r="F869" s="67" t="s">
        <v>483</v>
      </c>
      <c r="G869" s="36" t="s">
        <v>40</v>
      </c>
      <c r="H869" s="8">
        <f t="shared" si="40"/>
        <v>-55000</v>
      </c>
      <c r="I869" s="31">
        <f t="shared" si="41"/>
        <v>5.208333333333333</v>
      </c>
      <c r="K869" t="s">
        <v>37</v>
      </c>
      <c r="M869" s="2">
        <v>480</v>
      </c>
    </row>
    <row r="870" spans="2:13" ht="12.75">
      <c r="B870" s="379">
        <v>2500</v>
      </c>
      <c r="C870" s="43" t="s">
        <v>37</v>
      </c>
      <c r="D870" s="22" t="s">
        <v>461</v>
      </c>
      <c r="E870" s="1" t="s">
        <v>482</v>
      </c>
      <c r="F870" s="67" t="s">
        <v>484</v>
      </c>
      <c r="G870" s="36" t="s">
        <v>44</v>
      </c>
      <c r="H870" s="8">
        <f t="shared" si="40"/>
        <v>-57500</v>
      </c>
      <c r="I870" s="31">
        <f t="shared" si="41"/>
        <v>5.208333333333333</v>
      </c>
      <c r="K870" t="s">
        <v>37</v>
      </c>
      <c r="M870" s="2">
        <v>480</v>
      </c>
    </row>
    <row r="871" spans="2:13" ht="12.75">
      <c r="B871" s="379">
        <v>2500</v>
      </c>
      <c r="C871" s="43" t="s">
        <v>37</v>
      </c>
      <c r="D871" s="22" t="s">
        <v>461</v>
      </c>
      <c r="E871" s="1" t="s">
        <v>482</v>
      </c>
      <c r="F871" s="67" t="s">
        <v>485</v>
      </c>
      <c r="G871" s="36" t="s">
        <v>47</v>
      </c>
      <c r="H871" s="8">
        <f t="shared" si="40"/>
        <v>-60000</v>
      </c>
      <c r="I871" s="31">
        <f t="shared" si="41"/>
        <v>5.208333333333333</v>
      </c>
      <c r="K871" t="s">
        <v>37</v>
      </c>
      <c r="M871" s="2">
        <v>480</v>
      </c>
    </row>
    <row r="872" spans="1:13" ht="12.75">
      <c r="A872" s="43"/>
      <c r="B872" s="381">
        <v>2500</v>
      </c>
      <c r="C872" s="43" t="s">
        <v>37</v>
      </c>
      <c r="D872" s="43" t="s">
        <v>461</v>
      </c>
      <c r="E872" s="43" t="s">
        <v>482</v>
      </c>
      <c r="F872" s="126" t="s">
        <v>486</v>
      </c>
      <c r="G872" s="107" t="s">
        <v>72</v>
      </c>
      <c r="H872" s="8">
        <f t="shared" si="40"/>
        <v>-62500</v>
      </c>
      <c r="I872" s="31">
        <f t="shared" si="41"/>
        <v>5.208333333333333</v>
      </c>
      <c r="J872" s="104"/>
      <c r="K872" s="105" t="s">
        <v>37</v>
      </c>
      <c r="L872" s="104"/>
      <c r="M872" s="2">
        <v>480</v>
      </c>
    </row>
    <row r="873" spans="2:13" ht="12.75">
      <c r="B873" s="379">
        <v>2500</v>
      </c>
      <c r="C873" s="43" t="s">
        <v>37</v>
      </c>
      <c r="D873" s="1" t="s">
        <v>461</v>
      </c>
      <c r="E873" s="1" t="s">
        <v>482</v>
      </c>
      <c r="F873" s="67" t="s">
        <v>487</v>
      </c>
      <c r="G873" s="36" t="s">
        <v>75</v>
      </c>
      <c r="H873" s="8">
        <f t="shared" si="40"/>
        <v>-65000</v>
      </c>
      <c r="I873" s="31">
        <f t="shared" si="41"/>
        <v>5.208333333333333</v>
      </c>
      <c r="K873" t="s">
        <v>37</v>
      </c>
      <c r="M873" s="2">
        <v>480</v>
      </c>
    </row>
    <row r="874" spans="2:13" ht="12.75">
      <c r="B874" s="379">
        <v>2500</v>
      </c>
      <c r="C874" s="43" t="s">
        <v>37</v>
      </c>
      <c r="D874" s="1" t="s">
        <v>461</v>
      </c>
      <c r="E874" s="1" t="s">
        <v>482</v>
      </c>
      <c r="F874" s="67" t="s">
        <v>488</v>
      </c>
      <c r="G874" s="36" t="s">
        <v>93</v>
      </c>
      <c r="H874" s="8">
        <f t="shared" si="40"/>
        <v>-67500</v>
      </c>
      <c r="I874" s="31">
        <f t="shared" si="41"/>
        <v>5.208333333333333</v>
      </c>
      <c r="K874" t="s">
        <v>37</v>
      </c>
      <c r="M874" s="2">
        <v>480</v>
      </c>
    </row>
    <row r="875" spans="2:13" ht="12.75">
      <c r="B875" s="380">
        <v>2500</v>
      </c>
      <c r="C875" s="43" t="s">
        <v>37</v>
      </c>
      <c r="D875" s="1" t="s">
        <v>23</v>
      </c>
      <c r="E875" s="1" t="s">
        <v>482</v>
      </c>
      <c r="F875" s="67" t="s">
        <v>489</v>
      </c>
      <c r="G875" s="36" t="s">
        <v>105</v>
      </c>
      <c r="H875" s="8">
        <f t="shared" si="40"/>
        <v>-70000</v>
      </c>
      <c r="I875" s="31">
        <f t="shared" si="41"/>
        <v>5.208333333333333</v>
      </c>
      <c r="K875" t="s">
        <v>37</v>
      </c>
      <c r="M875" s="2">
        <v>480</v>
      </c>
    </row>
    <row r="876" spans="2:13" ht="12.75">
      <c r="B876" s="381">
        <v>5000</v>
      </c>
      <c r="C876" s="43" t="s">
        <v>37</v>
      </c>
      <c r="D876" s="1" t="s">
        <v>461</v>
      </c>
      <c r="E876" s="1" t="s">
        <v>482</v>
      </c>
      <c r="F876" s="67" t="s">
        <v>490</v>
      </c>
      <c r="G876" s="36" t="s">
        <v>107</v>
      </c>
      <c r="H876" s="8">
        <f t="shared" si="40"/>
        <v>-75000</v>
      </c>
      <c r="I876" s="31">
        <f t="shared" si="41"/>
        <v>10.416666666666666</v>
      </c>
      <c r="K876" t="s">
        <v>37</v>
      </c>
      <c r="M876" s="2">
        <v>480</v>
      </c>
    </row>
    <row r="877" spans="2:13" ht="12.75">
      <c r="B877" s="379">
        <v>2500</v>
      </c>
      <c r="C877" s="43" t="s">
        <v>37</v>
      </c>
      <c r="D877" s="1" t="s">
        <v>461</v>
      </c>
      <c r="E877" s="1" t="s">
        <v>482</v>
      </c>
      <c r="F877" s="67" t="s">
        <v>491</v>
      </c>
      <c r="G877" s="36" t="s">
        <v>128</v>
      </c>
      <c r="H877" s="8">
        <f t="shared" si="40"/>
        <v>-77500</v>
      </c>
      <c r="I877" s="31">
        <f t="shared" si="41"/>
        <v>5.208333333333333</v>
      </c>
      <c r="K877" t="s">
        <v>37</v>
      </c>
      <c r="M877" s="2">
        <v>480</v>
      </c>
    </row>
    <row r="878" spans="2:13" ht="12.75">
      <c r="B878" s="379">
        <v>2500</v>
      </c>
      <c r="C878" s="43" t="s">
        <v>37</v>
      </c>
      <c r="D878" s="1" t="s">
        <v>23</v>
      </c>
      <c r="E878" s="1" t="s">
        <v>482</v>
      </c>
      <c r="F878" s="67" t="s">
        <v>492</v>
      </c>
      <c r="G878" s="36" t="s">
        <v>150</v>
      </c>
      <c r="H878" s="8">
        <f t="shared" si="40"/>
        <v>-80000</v>
      </c>
      <c r="I878" s="31">
        <f t="shared" si="41"/>
        <v>5.208333333333333</v>
      </c>
      <c r="K878" t="s">
        <v>37</v>
      </c>
      <c r="M878" s="2">
        <v>480</v>
      </c>
    </row>
    <row r="879" spans="2:13" ht="12.75">
      <c r="B879" s="379">
        <v>2500</v>
      </c>
      <c r="C879" s="43" t="s">
        <v>37</v>
      </c>
      <c r="D879" s="1" t="s">
        <v>461</v>
      </c>
      <c r="E879" s="1" t="s">
        <v>482</v>
      </c>
      <c r="F879" s="67" t="s">
        <v>493</v>
      </c>
      <c r="G879" s="36" t="s">
        <v>176</v>
      </c>
      <c r="H879" s="8">
        <f t="shared" si="40"/>
        <v>-82500</v>
      </c>
      <c r="I879" s="31">
        <f t="shared" si="41"/>
        <v>5.208333333333333</v>
      </c>
      <c r="K879" t="s">
        <v>37</v>
      </c>
      <c r="M879" s="2">
        <v>480</v>
      </c>
    </row>
    <row r="880" spans="2:13" ht="12.75">
      <c r="B880" s="379">
        <v>2500</v>
      </c>
      <c r="C880" s="43" t="s">
        <v>37</v>
      </c>
      <c r="D880" s="1" t="s">
        <v>23</v>
      </c>
      <c r="E880" s="1" t="s">
        <v>482</v>
      </c>
      <c r="F880" s="67" t="s">
        <v>494</v>
      </c>
      <c r="G880" s="36" t="s">
        <v>174</v>
      </c>
      <c r="H880" s="8">
        <f t="shared" si="40"/>
        <v>-85000</v>
      </c>
      <c r="I880" s="31">
        <f t="shared" si="41"/>
        <v>5.208333333333333</v>
      </c>
      <c r="K880" t="s">
        <v>37</v>
      </c>
      <c r="M880" s="2">
        <v>480</v>
      </c>
    </row>
    <row r="881" spans="2:13" ht="12.75">
      <c r="B881" s="379">
        <v>5000</v>
      </c>
      <c r="C881" s="43" t="s">
        <v>37</v>
      </c>
      <c r="D881" s="1" t="s">
        <v>23</v>
      </c>
      <c r="E881" s="1" t="s">
        <v>482</v>
      </c>
      <c r="F881" s="67" t="s">
        <v>495</v>
      </c>
      <c r="G881" s="36" t="s">
        <v>169</v>
      </c>
      <c r="H881" s="8">
        <f t="shared" si="40"/>
        <v>-90000</v>
      </c>
      <c r="I881" s="31">
        <f t="shared" si="41"/>
        <v>10.416666666666666</v>
      </c>
      <c r="K881" t="s">
        <v>37</v>
      </c>
      <c r="M881" s="2">
        <v>480</v>
      </c>
    </row>
    <row r="882" spans="2:13" ht="12.75">
      <c r="B882" s="379">
        <v>2500</v>
      </c>
      <c r="C882" s="43" t="s">
        <v>37</v>
      </c>
      <c r="D882" s="1" t="s">
        <v>23</v>
      </c>
      <c r="E882" s="1" t="s">
        <v>482</v>
      </c>
      <c r="F882" s="67" t="s">
        <v>496</v>
      </c>
      <c r="G882" s="36" t="s">
        <v>171</v>
      </c>
      <c r="H882" s="8">
        <f t="shared" si="40"/>
        <v>-92500</v>
      </c>
      <c r="I882" s="31">
        <f t="shared" si="41"/>
        <v>5.208333333333333</v>
      </c>
      <c r="K882" t="s">
        <v>37</v>
      </c>
      <c r="M882" s="2">
        <v>480</v>
      </c>
    </row>
    <row r="883" spans="2:13" ht="12.75">
      <c r="B883" s="379">
        <v>2500</v>
      </c>
      <c r="C883" s="43" t="s">
        <v>37</v>
      </c>
      <c r="D883" s="1" t="s">
        <v>23</v>
      </c>
      <c r="E883" s="1" t="s">
        <v>482</v>
      </c>
      <c r="F883" s="67" t="s">
        <v>497</v>
      </c>
      <c r="G883" s="36" t="s">
        <v>220</v>
      </c>
      <c r="H883" s="8">
        <f t="shared" si="40"/>
        <v>-95000</v>
      </c>
      <c r="I883" s="31">
        <f t="shared" si="41"/>
        <v>5.208333333333333</v>
      </c>
      <c r="K883" t="s">
        <v>37</v>
      </c>
      <c r="M883" s="2">
        <v>480</v>
      </c>
    </row>
    <row r="884" spans="2:13" ht="12.75">
      <c r="B884" s="379">
        <v>2500</v>
      </c>
      <c r="C884" s="43" t="s">
        <v>37</v>
      </c>
      <c r="D884" s="1" t="s">
        <v>23</v>
      </c>
      <c r="E884" s="1" t="s">
        <v>482</v>
      </c>
      <c r="F884" s="67" t="s">
        <v>498</v>
      </c>
      <c r="G884" s="36" t="s">
        <v>233</v>
      </c>
      <c r="H884" s="8">
        <f t="shared" si="40"/>
        <v>-97500</v>
      </c>
      <c r="I884" s="31">
        <f t="shared" si="41"/>
        <v>5.208333333333333</v>
      </c>
      <c r="K884" t="s">
        <v>37</v>
      </c>
      <c r="M884" s="2">
        <v>480</v>
      </c>
    </row>
    <row r="885" spans="2:13" ht="12.75">
      <c r="B885" s="379">
        <v>2500</v>
      </c>
      <c r="C885" s="43" t="s">
        <v>37</v>
      </c>
      <c r="D885" s="22" t="s">
        <v>461</v>
      </c>
      <c r="E885" s="48" t="s">
        <v>499</v>
      </c>
      <c r="F885" s="67" t="s">
        <v>500</v>
      </c>
      <c r="G885" s="36" t="s">
        <v>40</v>
      </c>
      <c r="H885" s="8">
        <f t="shared" si="40"/>
        <v>-100000</v>
      </c>
      <c r="I885" s="31">
        <f t="shared" si="41"/>
        <v>5.208333333333333</v>
      </c>
      <c r="J885" s="47"/>
      <c r="K885" t="s">
        <v>37</v>
      </c>
      <c r="L885" s="47"/>
      <c r="M885" s="2">
        <v>480</v>
      </c>
    </row>
    <row r="886" spans="2:13" ht="12.75">
      <c r="B886" s="379">
        <v>2500</v>
      </c>
      <c r="C886" s="43" t="s">
        <v>37</v>
      </c>
      <c r="D886" s="22" t="s">
        <v>23</v>
      </c>
      <c r="E886" s="1" t="s">
        <v>499</v>
      </c>
      <c r="F886" s="67" t="s">
        <v>501</v>
      </c>
      <c r="G886" s="36" t="s">
        <v>44</v>
      </c>
      <c r="H886" s="8">
        <f t="shared" si="40"/>
        <v>-102500</v>
      </c>
      <c r="I886" s="31">
        <f t="shared" si="41"/>
        <v>5.208333333333333</v>
      </c>
      <c r="K886" t="s">
        <v>37</v>
      </c>
      <c r="M886" s="2">
        <v>480</v>
      </c>
    </row>
    <row r="887" spans="2:13" ht="12.75">
      <c r="B887" s="379">
        <v>2500</v>
      </c>
      <c r="C887" s="43" t="s">
        <v>37</v>
      </c>
      <c r="D887" s="22" t="s">
        <v>461</v>
      </c>
      <c r="E887" s="1" t="s">
        <v>499</v>
      </c>
      <c r="F887" s="67" t="s">
        <v>502</v>
      </c>
      <c r="G887" s="36" t="s">
        <v>47</v>
      </c>
      <c r="H887" s="8">
        <f t="shared" si="40"/>
        <v>-105000</v>
      </c>
      <c r="I887" s="31">
        <f t="shared" si="41"/>
        <v>5.208333333333333</v>
      </c>
      <c r="K887" t="s">
        <v>37</v>
      </c>
      <c r="M887" s="2">
        <v>480</v>
      </c>
    </row>
    <row r="888" spans="2:13" ht="12.75">
      <c r="B888" s="379">
        <v>2500</v>
      </c>
      <c r="C888" s="43" t="s">
        <v>37</v>
      </c>
      <c r="D888" s="22" t="s">
        <v>461</v>
      </c>
      <c r="E888" s="1" t="s">
        <v>499</v>
      </c>
      <c r="F888" s="67" t="s">
        <v>503</v>
      </c>
      <c r="G888" s="36" t="s">
        <v>72</v>
      </c>
      <c r="H888" s="8">
        <f t="shared" si="40"/>
        <v>-107500</v>
      </c>
      <c r="I888" s="31">
        <f t="shared" si="41"/>
        <v>5.208333333333333</v>
      </c>
      <c r="K888" t="s">
        <v>37</v>
      </c>
      <c r="M888" s="2">
        <v>480</v>
      </c>
    </row>
    <row r="889" spans="2:13" ht="12.75">
      <c r="B889" s="379">
        <v>2500</v>
      </c>
      <c r="C889" s="43" t="s">
        <v>37</v>
      </c>
      <c r="D889" s="1" t="s">
        <v>23</v>
      </c>
      <c r="E889" s="1" t="s">
        <v>499</v>
      </c>
      <c r="F889" s="67" t="s">
        <v>504</v>
      </c>
      <c r="G889" s="36" t="s">
        <v>75</v>
      </c>
      <c r="H889" s="8">
        <f t="shared" si="40"/>
        <v>-110000</v>
      </c>
      <c r="I889" s="31">
        <f t="shared" si="41"/>
        <v>5.208333333333333</v>
      </c>
      <c r="K889" t="s">
        <v>37</v>
      </c>
      <c r="M889" s="2">
        <v>480</v>
      </c>
    </row>
    <row r="890" spans="2:13" ht="12.75">
      <c r="B890" s="379">
        <v>2500</v>
      </c>
      <c r="C890" s="43" t="s">
        <v>37</v>
      </c>
      <c r="D890" s="1" t="s">
        <v>461</v>
      </c>
      <c r="E890" s="1" t="s">
        <v>499</v>
      </c>
      <c r="F890" s="67" t="s">
        <v>505</v>
      </c>
      <c r="G890" s="36" t="s">
        <v>77</v>
      </c>
      <c r="H890" s="8">
        <f t="shared" si="40"/>
        <v>-112500</v>
      </c>
      <c r="I890" s="31">
        <f t="shared" si="41"/>
        <v>5.208333333333333</v>
      </c>
      <c r="K890" t="s">
        <v>37</v>
      </c>
      <c r="M890" s="2">
        <v>480</v>
      </c>
    </row>
    <row r="891" spans="2:13" ht="12.75">
      <c r="B891" s="379">
        <v>2500</v>
      </c>
      <c r="C891" s="43" t="s">
        <v>37</v>
      </c>
      <c r="D891" s="1" t="s">
        <v>461</v>
      </c>
      <c r="E891" s="1" t="s">
        <v>499</v>
      </c>
      <c r="F891" s="67" t="s">
        <v>506</v>
      </c>
      <c r="G891" s="36" t="s">
        <v>93</v>
      </c>
      <c r="H891" s="8">
        <f t="shared" si="40"/>
        <v>-115000</v>
      </c>
      <c r="I891" s="31">
        <f t="shared" si="41"/>
        <v>5.208333333333333</v>
      </c>
      <c r="K891" t="s">
        <v>37</v>
      </c>
      <c r="M891" s="2">
        <v>480</v>
      </c>
    </row>
    <row r="892" spans="2:13" ht="12.75">
      <c r="B892" s="379">
        <v>2500</v>
      </c>
      <c r="C892" s="43" t="s">
        <v>37</v>
      </c>
      <c r="D892" s="1" t="s">
        <v>23</v>
      </c>
      <c r="E892" s="1" t="s">
        <v>499</v>
      </c>
      <c r="F892" s="67" t="s">
        <v>507</v>
      </c>
      <c r="G892" s="36" t="s">
        <v>105</v>
      </c>
      <c r="H892" s="8">
        <f t="shared" si="40"/>
        <v>-117500</v>
      </c>
      <c r="I892" s="31">
        <f t="shared" si="41"/>
        <v>5.208333333333333</v>
      </c>
      <c r="K892" t="s">
        <v>37</v>
      </c>
      <c r="M892" s="2">
        <v>480</v>
      </c>
    </row>
    <row r="893" spans="2:13" ht="12.75">
      <c r="B893" s="379">
        <v>2500</v>
      </c>
      <c r="C893" s="43" t="s">
        <v>37</v>
      </c>
      <c r="D893" s="1" t="s">
        <v>461</v>
      </c>
      <c r="E893" s="1" t="s">
        <v>499</v>
      </c>
      <c r="F893" s="67" t="s">
        <v>508</v>
      </c>
      <c r="G893" s="36" t="s">
        <v>107</v>
      </c>
      <c r="H893" s="8">
        <f t="shared" si="40"/>
        <v>-120000</v>
      </c>
      <c r="I893" s="31">
        <f t="shared" si="41"/>
        <v>5.208333333333333</v>
      </c>
      <c r="K893" t="s">
        <v>37</v>
      </c>
      <c r="M893" s="2">
        <v>480</v>
      </c>
    </row>
    <row r="894" spans="2:13" ht="12.75">
      <c r="B894" s="379">
        <v>2500</v>
      </c>
      <c r="C894" s="43" t="s">
        <v>37</v>
      </c>
      <c r="D894" s="1" t="s">
        <v>461</v>
      </c>
      <c r="E894" s="1" t="s">
        <v>499</v>
      </c>
      <c r="F894" s="67" t="s">
        <v>509</v>
      </c>
      <c r="G894" s="36" t="s">
        <v>122</v>
      </c>
      <c r="H894" s="8">
        <f t="shared" si="40"/>
        <v>-122500</v>
      </c>
      <c r="I894" s="31">
        <f t="shared" si="41"/>
        <v>5.208333333333333</v>
      </c>
      <c r="K894" t="s">
        <v>37</v>
      </c>
      <c r="M894" s="2">
        <v>480</v>
      </c>
    </row>
    <row r="895" spans="2:13" ht="12.75">
      <c r="B895" s="379">
        <v>2500</v>
      </c>
      <c r="C895" s="43" t="s">
        <v>37</v>
      </c>
      <c r="D895" s="1" t="s">
        <v>461</v>
      </c>
      <c r="E895" s="1" t="s">
        <v>499</v>
      </c>
      <c r="F895" s="67" t="s">
        <v>510</v>
      </c>
      <c r="G895" s="36" t="s">
        <v>128</v>
      </c>
      <c r="H895" s="8">
        <f t="shared" si="40"/>
        <v>-125000</v>
      </c>
      <c r="I895" s="31">
        <f t="shared" si="41"/>
        <v>5.208333333333333</v>
      </c>
      <c r="K895" t="s">
        <v>37</v>
      </c>
      <c r="M895" s="2">
        <v>480</v>
      </c>
    </row>
    <row r="896" spans="2:13" ht="12.75">
      <c r="B896" s="379">
        <v>2500</v>
      </c>
      <c r="C896" s="43" t="s">
        <v>37</v>
      </c>
      <c r="D896" s="1" t="s">
        <v>23</v>
      </c>
      <c r="E896" s="1" t="s">
        <v>499</v>
      </c>
      <c r="F896" s="67" t="s">
        <v>511</v>
      </c>
      <c r="G896" s="36" t="s">
        <v>150</v>
      </c>
      <c r="H896" s="8">
        <f t="shared" si="40"/>
        <v>-127500</v>
      </c>
      <c r="I896" s="31">
        <f t="shared" si="41"/>
        <v>5.208333333333333</v>
      </c>
      <c r="K896" t="s">
        <v>37</v>
      </c>
      <c r="M896" s="2">
        <v>480</v>
      </c>
    </row>
    <row r="897" spans="2:13" ht="12.75">
      <c r="B897" s="379">
        <v>2500</v>
      </c>
      <c r="C897" s="43" t="s">
        <v>37</v>
      </c>
      <c r="D897" s="1" t="s">
        <v>461</v>
      </c>
      <c r="E897" s="1" t="s">
        <v>499</v>
      </c>
      <c r="F897" s="67" t="s">
        <v>512</v>
      </c>
      <c r="G897" s="36" t="s">
        <v>165</v>
      </c>
      <c r="H897" s="8">
        <f t="shared" si="40"/>
        <v>-130000</v>
      </c>
      <c r="I897" s="31">
        <f t="shared" si="41"/>
        <v>5.208333333333333</v>
      </c>
      <c r="K897" t="s">
        <v>37</v>
      </c>
      <c r="M897" s="2">
        <v>480</v>
      </c>
    </row>
    <row r="898" spans="1:13" s="52" customFormat="1" ht="12.75">
      <c r="A898" s="22"/>
      <c r="B898" s="379">
        <v>2500</v>
      </c>
      <c r="C898" s="43" t="s">
        <v>37</v>
      </c>
      <c r="D898" s="1" t="s">
        <v>461</v>
      </c>
      <c r="E898" s="1" t="s">
        <v>499</v>
      </c>
      <c r="F898" s="67" t="s">
        <v>513</v>
      </c>
      <c r="G898" s="36" t="s">
        <v>167</v>
      </c>
      <c r="H898" s="8">
        <f t="shared" si="40"/>
        <v>-132500</v>
      </c>
      <c r="I898" s="31">
        <f t="shared" si="41"/>
        <v>5.208333333333333</v>
      </c>
      <c r="J898"/>
      <c r="K898" t="s">
        <v>37</v>
      </c>
      <c r="L898"/>
      <c r="M898" s="2">
        <v>480</v>
      </c>
    </row>
    <row r="899" spans="2:13" ht="12.75">
      <c r="B899" s="379">
        <v>2500</v>
      </c>
      <c r="C899" s="43" t="s">
        <v>37</v>
      </c>
      <c r="D899" s="1" t="s">
        <v>461</v>
      </c>
      <c r="E899" s="1" t="s">
        <v>499</v>
      </c>
      <c r="F899" s="67" t="s">
        <v>514</v>
      </c>
      <c r="G899" s="36" t="s">
        <v>169</v>
      </c>
      <c r="H899" s="8">
        <f t="shared" si="40"/>
        <v>-135000</v>
      </c>
      <c r="I899" s="31">
        <f t="shared" si="41"/>
        <v>5.208333333333333</v>
      </c>
      <c r="K899" t="s">
        <v>37</v>
      </c>
      <c r="M899" s="2">
        <v>480</v>
      </c>
    </row>
    <row r="900" spans="2:13" ht="12.75">
      <c r="B900" s="379">
        <v>2500</v>
      </c>
      <c r="C900" s="43" t="s">
        <v>37</v>
      </c>
      <c r="D900" s="1" t="s">
        <v>23</v>
      </c>
      <c r="E900" s="1" t="s">
        <v>499</v>
      </c>
      <c r="F900" s="67" t="s">
        <v>515</v>
      </c>
      <c r="G900" s="36" t="s">
        <v>312</v>
      </c>
      <c r="H900" s="8">
        <f t="shared" si="40"/>
        <v>-137500</v>
      </c>
      <c r="I900" s="31">
        <f t="shared" si="41"/>
        <v>5.208333333333333</v>
      </c>
      <c r="K900" t="s">
        <v>37</v>
      </c>
      <c r="M900" s="2">
        <v>480</v>
      </c>
    </row>
    <row r="901" spans="2:13" ht="12.75">
      <c r="B901" s="379">
        <v>2500</v>
      </c>
      <c r="C901" s="43" t="s">
        <v>37</v>
      </c>
      <c r="D901" s="22" t="s">
        <v>461</v>
      </c>
      <c r="E901" s="1" t="s">
        <v>516</v>
      </c>
      <c r="F901" s="67" t="s">
        <v>517</v>
      </c>
      <c r="G901" s="36" t="s">
        <v>40</v>
      </c>
      <c r="H901" s="8">
        <f t="shared" si="40"/>
        <v>-140000</v>
      </c>
      <c r="I901" s="31">
        <f t="shared" si="41"/>
        <v>5.208333333333333</v>
      </c>
      <c r="K901" t="s">
        <v>37</v>
      </c>
      <c r="M901" s="2">
        <v>480</v>
      </c>
    </row>
    <row r="902" spans="2:13" ht="12.75">
      <c r="B902" s="379">
        <v>2500</v>
      </c>
      <c r="C902" s="43" t="s">
        <v>37</v>
      </c>
      <c r="D902" s="22" t="s">
        <v>461</v>
      </c>
      <c r="E902" s="1" t="s">
        <v>518</v>
      </c>
      <c r="F902" s="67" t="s">
        <v>519</v>
      </c>
      <c r="G902" s="36" t="s">
        <v>47</v>
      </c>
      <c r="H902" s="8">
        <f t="shared" si="40"/>
        <v>-142500</v>
      </c>
      <c r="I902" s="31">
        <f t="shared" si="41"/>
        <v>5.208333333333333</v>
      </c>
      <c r="K902" t="s">
        <v>37</v>
      </c>
      <c r="M902" s="2">
        <v>480</v>
      </c>
    </row>
    <row r="903" spans="2:13" ht="12.75">
      <c r="B903" s="379">
        <v>2500</v>
      </c>
      <c r="C903" s="43" t="s">
        <v>37</v>
      </c>
      <c r="D903" s="1" t="s">
        <v>23</v>
      </c>
      <c r="E903" s="1" t="s">
        <v>518</v>
      </c>
      <c r="F903" s="67" t="s">
        <v>520</v>
      </c>
      <c r="G903" s="36" t="s">
        <v>75</v>
      </c>
      <c r="H903" s="8">
        <f t="shared" si="40"/>
        <v>-145000</v>
      </c>
      <c r="I903" s="31">
        <f t="shared" si="41"/>
        <v>5.208333333333333</v>
      </c>
      <c r="K903" t="s">
        <v>37</v>
      </c>
      <c r="M903" s="2">
        <v>480</v>
      </c>
    </row>
    <row r="904" spans="2:13" ht="12.75">
      <c r="B904" s="379">
        <v>2500</v>
      </c>
      <c r="C904" s="43" t="s">
        <v>37</v>
      </c>
      <c r="D904" s="1" t="s">
        <v>461</v>
      </c>
      <c r="E904" s="1" t="s">
        <v>518</v>
      </c>
      <c r="F904" s="67" t="s">
        <v>521</v>
      </c>
      <c r="G904" s="36" t="s">
        <v>107</v>
      </c>
      <c r="H904" s="8">
        <f t="shared" si="40"/>
        <v>-147500</v>
      </c>
      <c r="I904" s="31">
        <f t="shared" si="41"/>
        <v>5.208333333333333</v>
      </c>
      <c r="K904" t="s">
        <v>37</v>
      </c>
      <c r="M904" s="2">
        <v>480</v>
      </c>
    </row>
    <row r="905" spans="1:13" s="87" customFormat="1" ht="12.75">
      <c r="A905" s="21"/>
      <c r="B905" s="382">
        <f>SUM(B850:B904)</f>
        <v>147500</v>
      </c>
      <c r="C905" s="21" t="s">
        <v>0</v>
      </c>
      <c r="D905" s="21"/>
      <c r="E905" s="21"/>
      <c r="F905" s="27"/>
      <c r="G905" s="27"/>
      <c r="H905" s="88">
        <v>0</v>
      </c>
      <c r="I905" s="86">
        <f t="shared" si="41"/>
        <v>307.2916666666667</v>
      </c>
      <c r="M905" s="2">
        <v>480</v>
      </c>
    </row>
    <row r="906" spans="2:13" ht="12.75">
      <c r="B906" s="379"/>
      <c r="D906" s="22"/>
      <c r="H906" s="8">
        <f t="shared" si="40"/>
        <v>0</v>
      </c>
      <c r="I906" s="31">
        <f t="shared" si="41"/>
        <v>0</v>
      </c>
      <c r="M906" s="2">
        <v>480</v>
      </c>
    </row>
    <row r="907" spans="2:13" ht="12.75">
      <c r="B907" s="379"/>
      <c r="D907" s="22"/>
      <c r="H907" s="8">
        <f t="shared" si="40"/>
        <v>0</v>
      </c>
      <c r="I907" s="31">
        <f t="shared" si="41"/>
        <v>0</v>
      </c>
      <c r="M907" s="2">
        <v>480</v>
      </c>
    </row>
    <row r="908" spans="2:13" ht="12.75">
      <c r="B908" s="379">
        <v>500</v>
      </c>
      <c r="C908" s="22" t="s">
        <v>522</v>
      </c>
      <c r="D908" s="1" t="s">
        <v>461</v>
      </c>
      <c r="E908" s="1" t="s">
        <v>1</v>
      </c>
      <c r="F908" s="36" t="s">
        <v>523</v>
      </c>
      <c r="G908" s="36" t="s">
        <v>236</v>
      </c>
      <c r="H908" s="8">
        <f t="shared" si="40"/>
        <v>-500</v>
      </c>
      <c r="I908" s="31">
        <f>+B908/M908</f>
        <v>1.0416666666666667</v>
      </c>
      <c r="K908" t="s">
        <v>482</v>
      </c>
      <c r="M908" s="2">
        <v>480</v>
      </c>
    </row>
    <row r="909" spans="1:13" s="87" customFormat="1" ht="12.75">
      <c r="A909" s="22"/>
      <c r="B909" s="379">
        <v>400</v>
      </c>
      <c r="C909" s="1" t="s">
        <v>524</v>
      </c>
      <c r="D909" s="22" t="s">
        <v>461</v>
      </c>
      <c r="E909" s="1" t="s">
        <v>1</v>
      </c>
      <c r="F909" s="36" t="s">
        <v>525</v>
      </c>
      <c r="G909" s="36" t="s">
        <v>122</v>
      </c>
      <c r="H909" s="8">
        <f t="shared" si="40"/>
        <v>-900</v>
      </c>
      <c r="I909" s="31">
        <f>+B909/M909</f>
        <v>0.8333333333333334</v>
      </c>
      <c r="J909"/>
      <c r="K909" t="s">
        <v>526</v>
      </c>
      <c r="L909"/>
      <c r="M909" s="2">
        <v>480</v>
      </c>
    </row>
    <row r="910" spans="1:13" ht="12.75">
      <c r="A910" s="21"/>
      <c r="B910" s="382">
        <f>SUM(B908:B909)</f>
        <v>900</v>
      </c>
      <c r="C910" s="21" t="s">
        <v>1</v>
      </c>
      <c r="D910" s="21"/>
      <c r="E910" s="21"/>
      <c r="F910" s="27"/>
      <c r="G910" s="27"/>
      <c r="H910" s="88">
        <v>0</v>
      </c>
      <c r="I910" s="86">
        <f>+B910/M910</f>
        <v>1.875</v>
      </c>
      <c r="J910" s="87"/>
      <c r="K910" s="87"/>
      <c r="L910" s="87"/>
      <c r="M910" s="2">
        <v>480</v>
      </c>
    </row>
    <row r="911" spans="3:13" ht="12.75">
      <c r="C911" s="22"/>
      <c r="D911" s="22"/>
      <c r="H911" s="8">
        <f t="shared" si="40"/>
        <v>0</v>
      </c>
      <c r="I911" s="31">
        <f>+B911/M911</f>
        <v>0</v>
      </c>
      <c r="M911" s="2">
        <v>480</v>
      </c>
    </row>
    <row r="912" spans="4:13" ht="12.75">
      <c r="D912" s="22"/>
      <c r="H912" s="8">
        <f t="shared" si="40"/>
        <v>0</v>
      </c>
      <c r="I912" s="31">
        <f aca="true" t="shared" si="42" ref="I912:I975">+B912/M912</f>
        <v>0</v>
      </c>
      <c r="M912" s="2">
        <v>480</v>
      </c>
    </row>
    <row r="913" spans="2:14" ht="12.75">
      <c r="B913" s="283">
        <v>1400</v>
      </c>
      <c r="C913" s="22" t="s">
        <v>292</v>
      </c>
      <c r="D913" s="22" t="s">
        <v>461</v>
      </c>
      <c r="E913" s="22" t="s">
        <v>293</v>
      </c>
      <c r="F913" s="36" t="s">
        <v>527</v>
      </c>
      <c r="G913" s="40" t="s">
        <v>40</v>
      </c>
      <c r="H913" s="8">
        <f t="shared" si="40"/>
        <v>-1400</v>
      </c>
      <c r="I913" s="31">
        <f t="shared" si="42"/>
        <v>2.9166666666666665</v>
      </c>
      <c r="K913" t="s">
        <v>526</v>
      </c>
      <c r="M913" s="2">
        <v>480</v>
      </c>
      <c r="N913" s="49">
        <v>500</v>
      </c>
    </row>
    <row r="914" spans="2:13" ht="12.75">
      <c r="B914" s="283">
        <v>1500</v>
      </c>
      <c r="C914" s="22" t="s">
        <v>292</v>
      </c>
      <c r="D914" s="22" t="s">
        <v>461</v>
      </c>
      <c r="E914" s="22" t="s">
        <v>293</v>
      </c>
      <c r="F914" s="36" t="s">
        <v>527</v>
      </c>
      <c r="G914" s="40" t="s">
        <v>44</v>
      </c>
      <c r="H914" s="8">
        <f aca="true" t="shared" si="43" ref="H914:H977">H913-B914</f>
        <v>-2900</v>
      </c>
      <c r="I914" s="31">
        <f>+B914/M914</f>
        <v>3.125</v>
      </c>
      <c r="J914" s="25"/>
      <c r="K914" t="s">
        <v>526</v>
      </c>
      <c r="L914" s="25"/>
      <c r="M914" s="2">
        <v>480</v>
      </c>
    </row>
    <row r="915" spans="2:13" ht="12.75">
      <c r="B915" s="278">
        <v>1550</v>
      </c>
      <c r="C915" s="22" t="s">
        <v>292</v>
      </c>
      <c r="D915" s="22" t="s">
        <v>461</v>
      </c>
      <c r="E915" s="1" t="s">
        <v>293</v>
      </c>
      <c r="F915" s="36" t="s">
        <v>527</v>
      </c>
      <c r="G915" s="36" t="s">
        <v>47</v>
      </c>
      <c r="H915" s="8">
        <f t="shared" si="43"/>
        <v>-4450</v>
      </c>
      <c r="I915" s="31">
        <f t="shared" si="42"/>
        <v>3.2291666666666665</v>
      </c>
      <c r="K915" t="s">
        <v>526</v>
      </c>
      <c r="M915" s="2">
        <v>480</v>
      </c>
    </row>
    <row r="916" spans="2:13" ht="12.75">
      <c r="B916" s="278">
        <v>1200</v>
      </c>
      <c r="C916" s="1" t="s">
        <v>292</v>
      </c>
      <c r="D916" s="22" t="s">
        <v>461</v>
      </c>
      <c r="E916" s="1" t="s">
        <v>293</v>
      </c>
      <c r="F916" s="36" t="s">
        <v>527</v>
      </c>
      <c r="G916" s="36" t="s">
        <v>72</v>
      </c>
      <c r="H916" s="8">
        <f t="shared" si="43"/>
        <v>-5650</v>
      </c>
      <c r="I916" s="31">
        <f t="shared" si="42"/>
        <v>2.5</v>
      </c>
      <c r="K916" t="s">
        <v>526</v>
      </c>
      <c r="M916" s="2">
        <v>480</v>
      </c>
    </row>
    <row r="917" spans="2:13" ht="12.75">
      <c r="B917" s="278">
        <v>1300</v>
      </c>
      <c r="C917" s="1" t="s">
        <v>292</v>
      </c>
      <c r="D917" s="22" t="s">
        <v>461</v>
      </c>
      <c r="E917" s="1" t="s">
        <v>293</v>
      </c>
      <c r="F917" s="36" t="s">
        <v>527</v>
      </c>
      <c r="G917" s="36" t="s">
        <v>75</v>
      </c>
      <c r="H917" s="8">
        <f t="shared" si="43"/>
        <v>-6950</v>
      </c>
      <c r="I917" s="31">
        <f t="shared" si="42"/>
        <v>2.7083333333333335</v>
      </c>
      <c r="K917" t="s">
        <v>526</v>
      </c>
      <c r="M917" s="2">
        <v>480</v>
      </c>
    </row>
    <row r="918" spans="2:13" ht="12.75">
      <c r="B918" s="278">
        <v>1000</v>
      </c>
      <c r="C918" s="48" t="s">
        <v>292</v>
      </c>
      <c r="D918" s="22" t="s">
        <v>461</v>
      </c>
      <c r="E918" s="48" t="s">
        <v>293</v>
      </c>
      <c r="F918" s="36" t="s">
        <v>527</v>
      </c>
      <c r="G918" s="36" t="s">
        <v>77</v>
      </c>
      <c r="H918" s="8">
        <f t="shared" si="43"/>
        <v>-7950</v>
      </c>
      <c r="I918" s="31">
        <f t="shared" si="42"/>
        <v>2.0833333333333335</v>
      </c>
      <c r="J918" s="47"/>
      <c r="K918" t="s">
        <v>526</v>
      </c>
      <c r="L918" s="47"/>
      <c r="M918" s="2">
        <v>480</v>
      </c>
    </row>
    <row r="919" spans="2:13" ht="12.75">
      <c r="B919" s="278">
        <v>1400</v>
      </c>
      <c r="C919" s="1" t="s">
        <v>292</v>
      </c>
      <c r="D919" s="22" t="s">
        <v>461</v>
      </c>
      <c r="E919" s="1" t="s">
        <v>293</v>
      </c>
      <c r="F919" s="36" t="s">
        <v>527</v>
      </c>
      <c r="G919" s="36" t="s">
        <v>93</v>
      </c>
      <c r="H919" s="8">
        <f t="shared" si="43"/>
        <v>-9350</v>
      </c>
      <c r="I919" s="31">
        <f t="shared" si="42"/>
        <v>2.9166666666666665</v>
      </c>
      <c r="K919" t="s">
        <v>526</v>
      </c>
      <c r="M919" s="2">
        <v>480</v>
      </c>
    </row>
    <row r="920" spans="2:13" ht="12.75">
      <c r="B920" s="278">
        <v>1200</v>
      </c>
      <c r="C920" s="1" t="s">
        <v>292</v>
      </c>
      <c r="D920" s="22" t="s">
        <v>461</v>
      </c>
      <c r="E920" s="1" t="s">
        <v>293</v>
      </c>
      <c r="F920" s="36" t="s">
        <v>527</v>
      </c>
      <c r="G920" s="36" t="s">
        <v>105</v>
      </c>
      <c r="H920" s="8">
        <f t="shared" si="43"/>
        <v>-10550</v>
      </c>
      <c r="I920" s="31">
        <f t="shared" si="42"/>
        <v>2.5</v>
      </c>
      <c r="K920" t="s">
        <v>526</v>
      </c>
      <c r="M920" s="2">
        <v>480</v>
      </c>
    </row>
    <row r="921" spans="2:13" ht="12.75">
      <c r="B921" s="278">
        <v>1200</v>
      </c>
      <c r="C921" s="1" t="s">
        <v>292</v>
      </c>
      <c r="D921" s="22" t="s">
        <v>461</v>
      </c>
      <c r="E921" s="1" t="s">
        <v>293</v>
      </c>
      <c r="F921" s="36" t="s">
        <v>527</v>
      </c>
      <c r="G921" s="36" t="s">
        <v>107</v>
      </c>
      <c r="H921" s="8">
        <f t="shared" si="43"/>
        <v>-11750</v>
      </c>
      <c r="I921" s="31">
        <f t="shared" si="42"/>
        <v>2.5</v>
      </c>
      <c r="K921" t="s">
        <v>526</v>
      </c>
      <c r="M921" s="2">
        <v>480</v>
      </c>
    </row>
    <row r="922" spans="2:13" ht="12.75">
      <c r="B922" s="278">
        <v>1200</v>
      </c>
      <c r="C922" s="1" t="s">
        <v>292</v>
      </c>
      <c r="D922" s="22" t="s">
        <v>461</v>
      </c>
      <c r="E922" s="1" t="s">
        <v>293</v>
      </c>
      <c r="F922" s="36" t="s">
        <v>527</v>
      </c>
      <c r="G922" s="36" t="s">
        <v>128</v>
      </c>
      <c r="H922" s="8">
        <f t="shared" si="43"/>
        <v>-12950</v>
      </c>
      <c r="I922" s="31">
        <f t="shared" si="42"/>
        <v>2.5</v>
      </c>
      <c r="K922" t="s">
        <v>526</v>
      </c>
      <c r="M922" s="2">
        <v>480</v>
      </c>
    </row>
    <row r="923" spans="2:13" ht="12.75">
      <c r="B923" s="278">
        <v>900</v>
      </c>
      <c r="C923" s="1" t="s">
        <v>292</v>
      </c>
      <c r="D923" s="22" t="s">
        <v>461</v>
      </c>
      <c r="E923" s="1" t="s">
        <v>293</v>
      </c>
      <c r="F923" s="36" t="s">
        <v>527</v>
      </c>
      <c r="G923" s="36" t="s">
        <v>150</v>
      </c>
      <c r="H923" s="8">
        <f t="shared" si="43"/>
        <v>-13850</v>
      </c>
      <c r="I923" s="31">
        <f t="shared" si="42"/>
        <v>1.875</v>
      </c>
      <c r="K923" t="s">
        <v>526</v>
      </c>
      <c r="M923" s="2">
        <v>480</v>
      </c>
    </row>
    <row r="924" spans="2:13" ht="12.75">
      <c r="B924" s="278">
        <v>1700</v>
      </c>
      <c r="C924" s="1" t="s">
        <v>292</v>
      </c>
      <c r="D924" s="1" t="s">
        <v>461</v>
      </c>
      <c r="E924" s="1" t="s">
        <v>293</v>
      </c>
      <c r="F924" s="36" t="s">
        <v>527</v>
      </c>
      <c r="G924" s="36" t="s">
        <v>176</v>
      </c>
      <c r="H924" s="8">
        <f t="shared" si="43"/>
        <v>-15550</v>
      </c>
      <c r="I924" s="31">
        <f t="shared" si="42"/>
        <v>3.5416666666666665</v>
      </c>
      <c r="K924" t="s">
        <v>526</v>
      </c>
      <c r="M924" s="2">
        <v>480</v>
      </c>
    </row>
    <row r="925" spans="2:13" ht="12.75">
      <c r="B925" s="278">
        <v>1200</v>
      </c>
      <c r="C925" s="1" t="s">
        <v>292</v>
      </c>
      <c r="D925" s="1" t="s">
        <v>461</v>
      </c>
      <c r="E925" s="1" t="s">
        <v>293</v>
      </c>
      <c r="F925" s="36" t="s">
        <v>527</v>
      </c>
      <c r="G925" s="36" t="s">
        <v>165</v>
      </c>
      <c r="H925" s="8">
        <f t="shared" si="43"/>
        <v>-16750</v>
      </c>
      <c r="I925" s="31">
        <f t="shared" si="42"/>
        <v>2.5</v>
      </c>
      <c r="K925" t="s">
        <v>526</v>
      </c>
      <c r="M925" s="2">
        <v>480</v>
      </c>
    </row>
    <row r="926" spans="2:13" ht="12.75">
      <c r="B926" s="278">
        <v>1200</v>
      </c>
      <c r="C926" s="1" t="s">
        <v>292</v>
      </c>
      <c r="D926" s="1" t="s">
        <v>461</v>
      </c>
      <c r="E926" s="1" t="s">
        <v>293</v>
      </c>
      <c r="F926" s="36" t="s">
        <v>527</v>
      </c>
      <c r="G926" s="36" t="s">
        <v>167</v>
      </c>
      <c r="H926" s="8">
        <f t="shared" si="43"/>
        <v>-17950</v>
      </c>
      <c r="I926" s="31">
        <f t="shared" si="42"/>
        <v>2.5</v>
      </c>
      <c r="K926" t="s">
        <v>526</v>
      </c>
      <c r="M926" s="2">
        <v>480</v>
      </c>
    </row>
    <row r="927" spans="2:13" ht="12.75">
      <c r="B927" s="278">
        <v>1200</v>
      </c>
      <c r="C927" s="1" t="s">
        <v>292</v>
      </c>
      <c r="D927" s="1" t="s">
        <v>461</v>
      </c>
      <c r="E927" s="1" t="s">
        <v>293</v>
      </c>
      <c r="F927" s="36" t="s">
        <v>527</v>
      </c>
      <c r="G927" s="36" t="s">
        <v>174</v>
      </c>
      <c r="H927" s="8">
        <f t="shared" si="43"/>
        <v>-19150</v>
      </c>
      <c r="I927" s="31">
        <f t="shared" si="42"/>
        <v>2.5</v>
      </c>
      <c r="K927" t="s">
        <v>526</v>
      </c>
      <c r="M927" s="2">
        <v>480</v>
      </c>
    </row>
    <row r="928" spans="2:13" ht="12.75">
      <c r="B928" s="278">
        <v>1200</v>
      </c>
      <c r="C928" s="1" t="s">
        <v>292</v>
      </c>
      <c r="D928" s="1" t="s">
        <v>461</v>
      </c>
      <c r="E928" s="1" t="s">
        <v>293</v>
      </c>
      <c r="F928" s="36" t="s">
        <v>527</v>
      </c>
      <c r="G928" s="36" t="s">
        <v>169</v>
      </c>
      <c r="H928" s="8">
        <f t="shared" si="43"/>
        <v>-20350</v>
      </c>
      <c r="I928" s="31">
        <f t="shared" si="42"/>
        <v>2.5</v>
      </c>
      <c r="K928" t="s">
        <v>526</v>
      </c>
      <c r="M928" s="2">
        <v>480</v>
      </c>
    </row>
    <row r="929" spans="2:13" ht="12.75">
      <c r="B929" s="278">
        <v>900</v>
      </c>
      <c r="C929" s="1" t="s">
        <v>292</v>
      </c>
      <c r="D929" s="1" t="s">
        <v>461</v>
      </c>
      <c r="E929" s="1" t="s">
        <v>293</v>
      </c>
      <c r="F929" s="36" t="s">
        <v>527</v>
      </c>
      <c r="G929" s="36" t="s">
        <v>312</v>
      </c>
      <c r="H929" s="8">
        <f t="shared" si="43"/>
        <v>-21250</v>
      </c>
      <c r="I929" s="31">
        <f t="shared" si="42"/>
        <v>1.875</v>
      </c>
      <c r="K929" t="s">
        <v>526</v>
      </c>
      <c r="M929" s="2">
        <v>480</v>
      </c>
    </row>
    <row r="930" spans="2:13" ht="12.75">
      <c r="B930" s="278">
        <v>1000</v>
      </c>
      <c r="C930" s="1" t="s">
        <v>292</v>
      </c>
      <c r="D930" s="1" t="s">
        <v>461</v>
      </c>
      <c r="E930" s="1" t="s">
        <v>293</v>
      </c>
      <c r="F930" s="36" t="s">
        <v>527</v>
      </c>
      <c r="G930" s="36" t="s">
        <v>211</v>
      </c>
      <c r="H930" s="8">
        <f t="shared" si="43"/>
        <v>-22250</v>
      </c>
      <c r="I930" s="31">
        <f t="shared" si="42"/>
        <v>2.0833333333333335</v>
      </c>
      <c r="K930" t="s">
        <v>526</v>
      </c>
      <c r="M930" s="2">
        <v>480</v>
      </c>
    </row>
    <row r="931" spans="2:13" ht="12.75">
      <c r="B931" s="278">
        <v>1250</v>
      </c>
      <c r="C931" s="1" t="s">
        <v>292</v>
      </c>
      <c r="D931" s="1" t="s">
        <v>461</v>
      </c>
      <c r="E931" s="1" t="s">
        <v>293</v>
      </c>
      <c r="F931" s="36" t="s">
        <v>527</v>
      </c>
      <c r="G931" s="36" t="s">
        <v>171</v>
      </c>
      <c r="H931" s="8">
        <f t="shared" si="43"/>
        <v>-23500</v>
      </c>
      <c r="I931" s="31">
        <f t="shared" si="42"/>
        <v>2.6041666666666665</v>
      </c>
      <c r="K931" t="s">
        <v>526</v>
      </c>
      <c r="M931" s="2">
        <v>480</v>
      </c>
    </row>
    <row r="932" spans="2:13" ht="12.75">
      <c r="B932" s="278">
        <v>1200</v>
      </c>
      <c r="C932" s="1" t="s">
        <v>292</v>
      </c>
      <c r="D932" s="1" t="s">
        <v>461</v>
      </c>
      <c r="E932" s="1" t="s">
        <v>293</v>
      </c>
      <c r="F932" s="36" t="s">
        <v>527</v>
      </c>
      <c r="G932" s="36" t="s">
        <v>218</v>
      </c>
      <c r="H932" s="8">
        <f t="shared" si="43"/>
        <v>-24700</v>
      </c>
      <c r="I932" s="31">
        <f t="shared" si="42"/>
        <v>2.5</v>
      </c>
      <c r="K932" t="s">
        <v>526</v>
      </c>
      <c r="M932" s="2">
        <v>480</v>
      </c>
    </row>
    <row r="933" spans="2:13" ht="12.75">
      <c r="B933" s="278">
        <v>1200</v>
      </c>
      <c r="C933" s="1" t="s">
        <v>292</v>
      </c>
      <c r="D933" s="1" t="s">
        <v>461</v>
      </c>
      <c r="E933" s="1" t="s">
        <v>293</v>
      </c>
      <c r="F933" s="36" t="s">
        <v>527</v>
      </c>
      <c r="G933" s="36" t="s">
        <v>220</v>
      </c>
      <c r="H933" s="8">
        <f t="shared" si="43"/>
        <v>-25900</v>
      </c>
      <c r="I933" s="31">
        <f t="shared" si="42"/>
        <v>2.5</v>
      </c>
      <c r="K933" t="s">
        <v>526</v>
      </c>
      <c r="M933" s="2">
        <v>480</v>
      </c>
    </row>
    <row r="934" spans="2:13" ht="12.75">
      <c r="B934" s="278">
        <v>1500</v>
      </c>
      <c r="C934" s="1" t="s">
        <v>292</v>
      </c>
      <c r="D934" s="1" t="s">
        <v>461</v>
      </c>
      <c r="E934" s="1" t="s">
        <v>293</v>
      </c>
      <c r="F934" s="36" t="s">
        <v>527</v>
      </c>
      <c r="G934" s="36" t="s">
        <v>233</v>
      </c>
      <c r="H934" s="8">
        <f t="shared" si="43"/>
        <v>-27400</v>
      </c>
      <c r="I934" s="31">
        <f t="shared" si="42"/>
        <v>3.125</v>
      </c>
      <c r="K934" t="s">
        <v>526</v>
      </c>
      <c r="M934" s="2">
        <v>480</v>
      </c>
    </row>
    <row r="935" spans="2:13" ht="12.75">
      <c r="B935" s="278">
        <v>1000</v>
      </c>
      <c r="C935" s="1" t="s">
        <v>292</v>
      </c>
      <c r="D935" s="1" t="s">
        <v>461</v>
      </c>
      <c r="E935" s="1" t="s">
        <v>293</v>
      </c>
      <c r="F935" s="36" t="s">
        <v>527</v>
      </c>
      <c r="G935" s="36" t="s">
        <v>236</v>
      </c>
      <c r="H935" s="8">
        <f t="shared" si="43"/>
        <v>-28400</v>
      </c>
      <c r="I935" s="31">
        <f t="shared" si="42"/>
        <v>2.0833333333333335</v>
      </c>
      <c r="K935" t="s">
        <v>526</v>
      </c>
      <c r="M935" s="2">
        <v>480</v>
      </c>
    </row>
    <row r="936" spans="2:13" ht="12.75">
      <c r="B936" s="283">
        <v>1300</v>
      </c>
      <c r="C936" s="22" t="s">
        <v>292</v>
      </c>
      <c r="D936" s="22" t="s">
        <v>461</v>
      </c>
      <c r="E936" s="22" t="s">
        <v>293</v>
      </c>
      <c r="F936" s="36" t="s">
        <v>528</v>
      </c>
      <c r="G936" s="40" t="s">
        <v>40</v>
      </c>
      <c r="H936" s="8">
        <f t="shared" si="43"/>
        <v>-29700</v>
      </c>
      <c r="I936" s="31">
        <f t="shared" si="42"/>
        <v>2.7083333333333335</v>
      </c>
      <c r="K936" t="s">
        <v>482</v>
      </c>
      <c r="M936" s="2">
        <v>480</v>
      </c>
    </row>
    <row r="937" spans="2:13" ht="12.75">
      <c r="B937" s="283">
        <v>1400</v>
      </c>
      <c r="C937" s="22" t="s">
        <v>292</v>
      </c>
      <c r="D937" s="22" t="s">
        <v>461</v>
      </c>
      <c r="E937" s="22" t="s">
        <v>293</v>
      </c>
      <c r="F937" s="36" t="s">
        <v>528</v>
      </c>
      <c r="G937" s="40" t="s">
        <v>44</v>
      </c>
      <c r="H937" s="8">
        <f t="shared" si="43"/>
        <v>-31100</v>
      </c>
      <c r="I937" s="31">
        <f t="shared" si="42"/>
        <v>2.9166666666666665</v>
      </c>
      <c r="J937" s="25"/>
      <c r="K937" t="s">
        <v>482</v>
      </c>
      <c r="L937" s="25"/>
      <c r="M937" s="2">
        <v>480</v>
      </c>
    </row>
    <row r="938" spans="2:13" ht="12.75">
      <c r="B938" s="278">
        <v>1300</v>
      </c>
      <c r="C938" s="1" t="s">
        <v>292</v>
      </c>
      <c r="D938" s="22" t="s">
        <v>461</v>
      </c>
      <c r="E938" s="1" t="s">
        <v>293</v>
      </c>
      <c r="F938" s="36" t="s">
        <v>528</v>
      </c>
      <c r="G938" s="36" t="s">
        <v>47</v>
      </c>
      <c r="H938" s="8">
        <f t="shared" si="43"/>
        <v>-32400</v>
      </c>
      <c r="I938" s="31">
        <f t="shared" si="42"/>
        <v>2.7083333333333335</v>
      </c>
      <c r="K938" t="s">
        <v>482</v>
      </c>
      <c r="M938" s="2">
        <v>480</v>
      </c>
    </row>
    <row r="939" spans="2:13" ht="12.75">
      <c r="B939" s="278">
        <v>1600</v>
      </c>
      <c r="C939" s="1" t="s">
        <v>292</v>
      </c>
      <c r="D939" s="22" t="s">
        <v>461</v>
      </c>
      <c r="E939" s="1" t="s">
        <v>293</v>
      </c>
      <c r="F939" s="36" t="s">
        <v>528</v>
      </c>
      <c r="G939" s="36" t="s">
        <v>72</v>
      </c>
      <c r="H939" s="8">
        <f t="shared" si="43"/>
        <v>-34000</v>
      </c>
      <c r="I939" s="31">
        <f t="shared" si="42"/>
        <v>3.3333333333333335</v>
      </c>
      <c r="K939" t="s">
        <v>482</v>
      </c>
      <c r="M939" s="2">
        <v>480</v>
      </c>
    </row>
    <row r="940" spans="2:13" ht="12.75">
      <c r="B940" s="278">
        <v>1400</v>
      </c>
      <c r="C940" s="1" t="s">
        <v>292</v>
      </c>
      <c r="D940" s="22" t="s">
        <v>461</v>
      </c>
      <c r="E940" s="1" t="s">
        <v>293</v>
      </c>
      <c r="F940" s="36" t="s">
        <v>528</v>
      </c>
      <c r="G940" s="36" t="s">
        <v>75</v>
      </c>
      <c r="H940" s="8">
        <f t="shared" si="43"/>
        <v>-35400</v>
      </c>
      <c r="I940" s="31">
        <f t="shared" si="42"/>
        <v>2.9166666666666665</v>
      </c>
      <c r="K940" t="s">
        <v>482</v>
      </c>
      <c r="M940" s="2">
        <v>480</v>
      </c>
    </row>
    <row r="941" spans="2:13" ht="12.75">
      <c r="B941" s="278">
        <v>1500</v>
      </c>
      <c r="C941" s="1" t="s">
        <v>292</v>
      </c>
      <c r="D941" s="22" t="s">
        <v>461</v>
      </c>
      <c r="E941" s="1" t="s">
        <v>293</v>
      </c>
      <c r="F941" s="36" t="s">
        <v>528</v>
      </c>
      <c r="G941" s="36" t="s">
        <v>77</v>
      </c>
      <c r="H941" s="8">
        <f t="shared" si="43"/>
        <v>-36900</v>
      </c>
      <c r="I941" s="31">
        <f t="shared" si="42"/>
        <v>3.125</v>
      </c>
      <c r="K941" t="s">
        <v>482</v>
      </c>
      <c r="M941" s="2">
        <v>480</v>
      </c>
    </row>
    <row r="942" spans="2:13" ht="12.75">
      <c r="B942" s="278">
        <v>1900</v>
      </c>
      <c r="C942" s="1" t="s">
        <v>292</v>
      </c>
      <c r="D942" s="22" t="s">
        <v>461</v>
      </c>
      <c r="E942" s="1" t="s">
        <v>293</v>
      </c>
      <c r="F942" s="36" t="s">
        <v>528</v>
      </c>
      <c r="G942" s="36" t="s">
        <v>93</v>
      </c>
      <c r="H942" s="8">
        <f t="shared" si="43"/>
        <v>-38800</v>
      </c>
      <c r="I942" s="31">
        <f t="shared" si="42"/>
        <v>3.9583333333333335</v>
      </c>
      <c r="K942" t="s">
        <v>482</v>
      </c>
      <c r="M942" s="2">
        <v>480</v>
      </c>
    </row>
    <row r="943" spans="2:13" ht="12.75">
      <c r="B943" s="278">
        <v>1400</v>
      </c>
      <c r="C943" s="1" t="s">
        <v>292</v>
      </c>
      <c r="D943" s="22" t="s">
        <v>461</v>
      </c>
      <c r="E943" s="1" t="s">
        <v>293</v>
      </c>
      <c r="F943" s="36" t="s">
        <v>528</v>
      </c>
      <c r="G943" s="36" t="s">
        <v>105</v>
      </c>
      <c r="H943" s="8">
        <f t="shared" si="43"/>
        <v>-40200</v>
      </c>
      <c r="I943" s="31">
        <f t="shared" si="42"/>
        <v>2.9166666666666665</v>
      </c>
      <c r="K943" t="s">
        <v>482</v>
      </c>
      <c r="M943" s="2">
        <v>480</v>
      </c>
    </row>
    <row r="944" spans="2:13" ht="12.75">
      <c r="B944" s="278">
        <v>1500</v>
      </c>
      <c r="C944" s="1" t="s">
        <v>292</v>
      </c>
      <c r="D944" s="22" t="s">
        <v>461</v>
      </c>
      <c r="E944" s="1" t="s">
        <v>293</v>
      </c>
      <c r="F944" s="36" t="s">
        <v>528</v>
      </c>
      <c r="G944" s="36" t="s">
        <v>107</v>
      </c>
      <c r="H944" s="8">
        <f t="shared" si="43"/>
        <v>-41700</v>
      </c>
      <c r="I944" s="31">
        <f t="shared" si="42"/>
        <v>3.125</v>
      </c>
      <c r="K944" t="s">
        <v>482</v>
      </c>
      <c r="M944" s="2">
        <v>480</v>
      </c>
    </row>
    <row r="945" spans="2:13" ht="12.75">
      <c r="B945" s="278">
        <v>1600</v>
      </c>
      <c r="C945" s="22" t="s">
        <v>292</v>
      </c>
      <c r="D945" s="22" t="s">
        <v>461</v>
      </c>
      <c r="E945" s="1" t="s">
        <v>293</v>
      </c>
      <c r="F945" s="36" t="s">
        <v>528</v>
      </c>
      <c r="G945" s="36" t="s">
        <v>128</v>
      </c>
      <c r="H945" s="8">
        <f t="shared" si="43"/>
        <v>-43300</v>
      </c>
      <c r="I945" s="31">
        <f t="shared" si="42"/>
        <v>3.3333333333333335</v>
      </c>
      <c r="K945" t="s">
        <v>482</v>
      </c>
      <c r="M945" s="2">
        <v>480</v>
      </c>
    </row>
    <row r="946" spans="2:13" ht="12.75">
      <c r="B946" s="278">
        <v>1700</v>
      </c>
      <c r="C946" s="1" t="s">
        <v>292</v>
      </c>
      <c r="D946" s="22" t="s">
        <v>461</v>
      </c>
      <c r="E946" s="1" t="s">
        <v>293</v>
      </c>
      <c r="F946" s="36" t="s">
        <v>528</v>
      </c>
      <c r="G946" s="36" t="s">
        <v>150</v>
      </c>
      <c r="H946" s="8">
        <f t="shared" si="43"/>
        <v>-45000</v>
      </c>
      <c r="I946" s="31">
        <f t="shared" si="42"/>
        <v>3.5416666666666665</v>
      </c>
      <c r="K946" t="s">
        <v>482</v>
      </c>
      <c r="M946" s="2">
        <v>480</v>
      </c>
    </row>
    <row r="947" spans="2:13" ht="12.75">
      <c r="B947" s="278">
        <v>1500</v>
      </c>
      <c r="C947" s="1" t="s">
        <v>292</v>
      </c>
      <c r="D947" s="1" t="s">
        <v>461</v>
      </c>
      <c r="E947" s="1" t="s">
        <v>293</v>
      </c>
      <c r="F947" s="36" t="s">
        <v>528</v>
      </c>
      <c r="G947" s="36" t="s">
        <v>176</v>
      </c>
      <c r="H947" s="8">
        <f t="shared" si="43"/>
        <v>-46500</v>
      </c>
      <c r="I947" s="31">
        <f t="shared" si="42"/>
        <v>3.125</v>
      </c>
      <c r="K947" t="s">
        <v>482</v>
      </c>
      <c r="M947" s="2">
        <v>480</v>
      </c>
    </row>
    <row r="948" spans="2:13" ht="12.75">
      <c r="B948" s="278">
        <v>1500</v>
      </c>
      <c r="C948" s="1" t="s">
        <v>292</v>
      </c>
      <c r="D948" s="1" t="s">
        <v>461</v>
      </c>
      <c r="E948" s="1" t="s">
        <v>293</v>
      </c>
      <c r="F948" s="36" t="s">
        <v>528</v>
      </c>
      <c r="G948" s="36" t="s">
        <v>167</v>
      </c>
      <c r="H948" s="8">
        <f t="shared" si="43"/>
        <v>-48000</v>
      </c>
      <c r="I948" s="31">
        <f t="shared" si="42"/>
        <v>3.125</v>
      </c>
      <c r="K948" t="s">
        <v>482</v>
      </c>
      <c r="M948" s="2">
        <v>480</v>
      </c>
    </row>
    <row r="949" spans="2:13" ht="12.75">
      <c r="B949" s="278">
        <v>1400</v>
      </c>
      <c r="C949" s="1" t="s">
        <v>292</v>
      </c>
      <c r="D949" s="1" t="s">
        <v>461</v>
      </c>
      <c r="E949" s="1" t="s">
        <v>293</v>
      </c>
      <c r="F949" s="36" t="s">
        <v>528</v>
      </c>
      <c r="G949" s="36" t="s">
        <v>174</v>
      </c>
      <c r="H949" s="8">
        <f t="shared" si="43"/>
        <v>-49400</v>
      </c>
      <c r="I949" s="31">
        <f t="shared" si="42"/>
        <v>2.9166666666666665</v>
      </c>
      <c r="K949" t="s">
        <v>482</v>
      </c>
      <c r="M949" s="2">
        <v>480</v>
      </c>
    </row>
    <row r="950" spans="2:13" ht="12.75">
      <c r="B950" s="278">
        <v>1500</v>
      </c>
      <c r="C950" s="1" t="s">
        <v>292</v>
      </c>
      <c r="D950" s="1" t="s">
        <v>461</v>
      </c>
      <c r="E950" s="1" t="s">
        <v>293</v>
      </c>
      <c r="F950" s="36" t="s">
        <v>528</v>
      </c>
      <c r="G950" s="36" t="s">
        <v>169</v>
      </c>
      <c r="H950" s="8">
        <f t="shared" si="43"/>
        <v>-50900</v>
      </c>
      <c r="I950" s="31">
        <f t="shared" si="42"/>
        <v>3.125</v>
      </c>
      <c r="K950" t="s">
        <v>482</v>
      </c>
      <c r="M950" s="2">
        <v>480</v>
      </c>
    </row>
    <row r="951" spans="2:13" ht="12.75">
      <c r="B951" s="278">
        <v>1350</v>
      </c>
      <c r="C951" s="1" t="s">
        <v>292</v>
      </c>
      <c r="D951" s="1" t="s">
        <v>461</v>
      </c>
      <c r="E951" s="1" t="s">
        <v>293</v>
      </c>
      <c r="F951" s="36" t="s">
        <v>528</v>
      </c>
      <c r="G951" s="36" t="s">
        <v>312</v>
      </c>
      <c r="H951" s="8">
        <f t="shared" si="43"/>
        <v>-52250</v>
      </c>
      <c r="I951" s="31">
        <f t="shared" si="42"/>
        <v>2.8125</v>
      </c>
      <c r="K951" t="s">
        <v>482</v>
      </c>
      <c r="M951" s="2">
        <v>480</v>
      </c>
    </row>
    <row r="952" spans="2:13" ht="12.75">
      <c r="B952" s="278">
        <v>1500</v>
      </c>
      <c r="C952" s="1" t="s">
        <v>292</v>
      </c>
      <c r="D952" s="1" t="s">
        <v>461</v>
      </c>
      <c r="E952" s="1" t="s">
        <v>293</v>
      </c>
      <c r="F952" s="36" t="s">
        <v>528</v>
      </c>
      <c r="G952" s="36" t="s">
        <v>211</v>
      </c>
      <c r="H952" s="8">
        <f t="shared" si="43"/>
        <v>-53750</v>
      </c>
      <c r="I952" s="31">
        <f t="shared" si="42"/>
        <v>3.125</v>
      </c>
      <c r="K952" t="s">
        <v>482</v>
      </c>
      <c r="M952" s="2">
        <v>480</v>
      </c>
    </row>
    <row r="953" spans="2:13" ht="12.75">
      <c r="B953" s="278">
        <v>1400</v>
      </c>
      <c r="C953" s="1" t="s">
        <v>292</v>
      </c>
      <c r="D953" s="1" t="s">
        <v>461</v>
      </c>
      <c r="E953" s="1" t="s">
        <v>293</v>
      </c>
      <c r="F953" s="36" t="s">
        <v>528</v>
      </c>
      <c r="G953" s="36" t="s">
        <v>171</v>
      </c>
      <c r="H953" s="8">
        <f t="shared" si="43"/>
        <v>-55150</v>
      </c>
      <c r="I953" s="31">
        <f>+B953/M953</f>
        <v>2.9166666666666665</v>
      </c>
      <c r="K953" t="s">
        <v>482</v>
      </c>
      <c r="M953" s="2">
        <v>480</v>
      </c>
    </row>
    <row r="954" spans="2:13" ht="12.75">
      <c r="B954" s="278">
        <v>1300</v>
      </c>
      <c r="C954" s="1" t="s">
        <v>292</v>
      </c>
      <c r="D954" s="1" t="s">
        <v>461</v>
      </c>
      <c r="E954" s="1" t="s">
        <v>293</v>
      </c>
      <c r="F954" s="36" t="s">
        <v>528</v>
      </c>
      <c r="G954" s="36" t="s">
        <v>218</v>
      </c>
      <c r="H954" s="8">
        <f t="shared" si="43"/>
        <v>-56450</v>
      </c>
      <c r="I954" s="31">
        <f t="shared" si="42"/>
        <v>2.7083333333333335</v>
      </c>
      <c r="K954" t="s">
        <v>482</v>
      </c>
      <c r="M954" s="2">
        <v>480</v>
      </c>
    </row>
    <row r="955" spans="2:13" ht="12.75">
      <c r="B955" s="278">
        <v>1200</v>
      </c>
      <c r="C955" s="1" t="s">
        <v>292</v>
      </c>
      <c r="D955" s="1" t="s">
        <v>461</v>
      </c>
      <c r="E955" s="1" t="s">
        <v>293</v>
      </c>
      <c r="F955" s="36" t="s">
        <v>528</v>
      </c>
      <c r="G955" s="36" t="s">
        <v>220</v>
      </c>
      <c r="H955" s="8">
        <f t="shared" si="43"/>
        <v>-57650</v>
      </c>
      <c r="I955" s="31">
        <f t="shared" si="42"/>
        <v>2.5</v>
      </c>
      <c r="K955" t="s">
        <v>482</v>
      </c>
      <c r="M955" s="2">
        <v>480</v>
      </c>
    </row>
    <row r="956" spans="2:13" ht="12.75">
      <c r="B956" s="278">
        <v>1600</v>
      </c>
      <c r="C956" s="1" t="s">
        <v>292</v>
      </c>
      <c r="D956" s="1" t="s">
        <v>461</v>
      </c>
      <c r="E956" s="1" t="s">
        <v>293</v>
      </c>
      <c r="F956" s="36" t="s">
        <v>528</v>
      </c>
      <c r="G956" s="36" t="s">
        <v>233</v>
      </c>
      <c r="H956" s="8">
        <f t="shared" si="43"/>
        <v>-59250</v>
      </c>
      <c r="I956" s="31">
        <f t="shared" si="42"/>
        <v>3.3333333333333335</v>
      </c>
      <c r="K956" t="s">
        <v>482</v>
      </c>
      <c r="M956" s="2">
        <v>480</v>
      </c>
    </row>
    <row r="957" spans="2:13" ht="12.75">
      <c r="B957" s="278">
        <v>1350</v>
      </c>
      <c r="C957" s="1" t="s">
        <v>292</v>
      </c>
      <c r="D957" s="1" t="s">
        <v>461</v>
      </c>
      <c r="E957" s="1" t="s">
        <v>293</v>
      </c>
      <c r="F957" s="36" t="s">
        <v>528</v>
      </c>
      <c r="G957" s="36" t="s">
        <v>236</v>
      </c>
      <c r="H957" s="8">
        <f t="shared" si="43"/>
        <v>-60600</v>
      </c>
      <c r="I957" s="31">
        <f t="shared" si="42"/>
        <v>2.8125</v>
      </c>
      <c r="K957" t="s">
        <v>482</v>
      </c>
      <c r="M957" s="2">
        <v>480</v>
      </c>
    </row>
    <row r="958" spans="2:13" ht="12.75">
      <c r="B958" s="283">
        <v>1050</v>
      </c>
      <c r="C958" s="22" t="s">
        <v>292</v>
      </c>
      <c r="D958" s="22" t="s">
        <v>461</v>
      </c>
      <c r="E958" s="22" t="s">
        <v>293</v>
      </c>
      <c r="F958" s="40" t="s">
        <v>529</v>
      </c>
      <c r="G958" s="36" t="s">
        <v>40</v>
      </c>
      <c r="H958" s="8">
        <f t="shared" si="43"/>
        <v>-61650</v>
      </c>
      <c r="I958" s="31">
        <f t="shared" si="42"/>
        <v>2.1875</v>
      </c>
      <c r="K958" t="s">
        <v>518</v>
      </c>
      <c r="M958" s="2">
        <v>480</v>
      </c>
    </row>
    <row r="959" spans="2:13" ht="12.75">
      <c r="B959" s="283">
        <v>2250</v>
      </c>
      <c r="C959" s="22" t="s">
        <v>292</v>
      </c>
      <c r="D959" s="22" t="s">
        <v>461</v>
      </c>
      <c r="E959" s="22" t="s">
        <v>293</v>
      </c>
      <c r="F959" s="40" t="s">
        <v>529</v>
      </c>
      <c r="G959" s="40" t="s">
        <v>44</v>
      </c>
      <c r="H959" s="8">
        <f t="shared" si="43"/>
        <v>-63900</v>
      </c>
      <c r="I959" s="31">
        <f t="shared" si="42"/>
        <v>4.6875</v>
      </c>
      <c r="K959" t="s">
        <v>518</v>
      </c>
      <c r="M959" s="2">
        <v>480</v>
      </c>
    </row>
    <row r="960" spans="2:13" ht="12.75">
      <c r="B960" s="283">
        <v>1250</v>
      </c>
      <c r="C960" s="22" t="s">
        <v>292</v>
      </c>
      <c r="D960" s="22" t="s">
        <v>461</v>
      </c>
      <c r="E960" s="22" t="s">
        <v>293</v>
      </c>
      <c r="F960" s="40" t="s">
        <v>529</v>
      </c>
      <c r="G960" s="40" t="s">
        <v>47</v>
      </c>
      <c r="H960" s="8">
        <f t="shared" si="43"/>
        <v>-65150</v>
      </c>
      <c r="I960" s="31">
        <f t="shared" si="42"/>
        <v>2.6041666666666665</v>
      </c>
      <c r="K960" t="s">
        <v>518</v>
      </c>
      <c r="M960" s="2">
        <v>480</v>
      </c>
    </row>
    <row r="961" spans="2:13" ht="12.75">
      <c r="B961" s="283">
        <v>600</v>
      </c>
      <c r="C961" s="22" t="s">
        <v>292</v>
      </c>
      <c r="D961" s="22" t="s">
        <v>461</v>
      </c>
      <c r="E961" s="22" t="s">
        <v>293</v>
      </c>
      <c r="F961" s="40" t="s">
        <v>529</v>
      </c>
      <c r="G961" s="40" t="s">
        <v>72</v>
      </c>
      <c r="H961" s="8">
        <f t="shared" si="43"/>
        <v>-65750</v>
      </c>
      <c r="I961" s="31">
        <f t="shared" si="42"/>
        <v>1.25</v>
      </c>
      <c r="K961" t="s">
        <v>518</v>
      </c>
      <c r="M961" s="2">
        <v>480</v>
      </c>
    </row>
    <row r="962" spans="2:13" ht="12.75">
      <c r="B962" s="283">
        <v>1000</v>
      </c>
      <c r="C962" s="22" t="s">
        <v>292</v>
      </c>
      <c r="D962" s="22" t="s">
        <v>461</v>
      </c>
      <c r="E962" s="22" t="s">
        <v>293</v>
      </c>
      <c r="F962" s="40" t="s">
        <v>529</v>
      </c>
      <c r="G962" s="40" t="s">
        <v>75</v>
      </c>
      <c r="H962" s="8">
        <f t="shared" si="43"/>
        <v>-66750</v>
      </c>
      <c r="I962" s="31">
        <f t="shared" si="42"/>
        <v>2.0833333333333335</v>
      </c>
      <c r="K962" t="s">
        <v>518</v>
      </c>
      <c r="M962" s="2">
        <v>480</v>
      </c>
    </row>
    <row r="963" spans="2:13" ht="12.75">
      <c r="B963" s="283">
        <v>600</v>
      </c>
      <c r="C963" s="45" t="s">
        <v>292</v>
      </c>
      <c r="D963" s="22" t="s">
        <v>461</v>
      </c>
      <c r="E963" s="22" t="s">
        <v>293</v>
      </c>
      <c r="F963" s="40" t="s">
        <v>529</v>
      </c>
      <c r="G963" s="40" t="s">
        <v>77</v>
      </c>
      <c r="H963" s="8">
        <f t="shared" si="43"/>
        <v>-67350</v>
      </c>
      <c r="I963" s="31">
        <f t="shared" si="42"/>
        <v>1.25</v>
      </c>
      <c r="K963" t="s">
        <v>518</v>
      </c>
      <c r="M963" s="2">
        <v>480</v>
      </c>
    </row>
    <row r="964" spans="2:13" ht="12.75">
      <c r="B964" s="278">
        <v>1400</v>
      </c>
      <c r="C964" s="22" t="s">
        <v>292</v>
      </c>
      <c r="D964" s="22" t="s">
        <v>461</v>
      </c>
      <c r="E964" s="22" t="s">
        <v>293</v>
      </c>
      <c r="F964" s="40" t="s">
        <v>529</v>
      </c>
      <c r="G964" s="40" t="s">
        <v>93</v>
      </c>
      <c r="H964" s="8">
        <f t="shared" si="43"/>
        <v>-68750</v>
      </c>
      <c r="I964" s="31">
        <f t="shared" si="42"/>
        <v>2.9166666666666665</v>
      </c>
      <c r="K964" t="s">
        <v>518</v>
      </c>
      <c r="M964" s="2">
        <v>480</v>
      </c>
    </row>
    <row r="965" spans="2:13" ht="12.75">
      <c r="B965" s="278">
        <v>600</v>
      </c>
      <c r="C965" s="22" t="s">
        <v>292</v>
      </c>
      <c r="D965" s="22" t="s">
        <v>461</v>
      </c>
      <c r="E965" s="22" t="s">
        <v>293</v>
      </c>
      <c r="F965" s="40" t="s">
        <v>529</v>
      </c>
      <c r="G965" s="40" t="s">
        <v>105</v>
      </c>
      <c r="H965" s="8">
        <f t="shared" si="43"/>
        <v>-69350</v>
      </c>
      <c r="I965" s="31">
        <f t="shared" si="42"/>
        <v>1.25</v>
      </c>
      <c r="K965" t="s">
        <v>518</v>
      </c>
      <c r="M965" s="2">
        <v>480</v>
      </c>
    </row>
    <row r="966" spans="2:13" ht="12.75">
      <c r="B966" s="278">
        <v>800</v>
      </c>
      <c r="C966" s="22" t="s">
        <v>292</v>
      </c>
      <c r="D966" s="22" t="s">
        <v>461</v>
      </c>
      <c r="E966" s="22" t="s">
        <v>293</v>
      </c>
      <c r="F966" s="40" t="s">
        <v>529</v>
      </c>
      <c r="G966" s="40" t="s">
        <v>107</v>
      </c>
      <c r="H966" s="8">
        <f t="shared" si="43"/>
        <v>-70150</v>
      </c>
      <c r="I966" s="31">
        <f t="shared" si="42"/>
        <v>1.6666666666666667</v>
      </c>
      <c r="K966" t="s">
        <v>518</v>
      </c>
      <c r="M966" s="2">
        <v>480</v>
      </c>
    </row>
    <row r="967" spans="2:13" ht="12.75">
      <c r="B967" s="278">
        <v>600</v>
      </c>
      <c r="C967" s="22" t="s">
        <v>292</v>
      </c>
      <c r="D967" s="1" t="s">
        <v>461</v>
      </c>
      <c r="E967" s="22" t="s">
        <v>293</v>
      </c>
      <c r="F967" s="40" t="s">
        <v>529</v>
      </c>
      <c r="G967" s="36" t="s">
        <v>128</v>
      </c>
      <c r="H967" s="8">
        <f t="shared" si="43"/>
        <v>-70750</v>
      </c>
      <c r="I967" s="31">
        <f t="shared" si="42"/>
        <v>1.25</v>
      </c>
      <c r="K967" t="s">
        <v>518</v>
      </c>
      <c r="M967" s="2">
        <v>480</v>
      </c>
    </row>
    <row r="968" spans="2:13" ht="12.75">
      <c r="B968" s="278">
        <v>600</v>
      </c>
      <c r="C968" s="22" t="s">
        <v>292</v>
      </c>
      <c r="D968" s="1" t="s">
        <v>461</v>
      </c>
      <c r="E968" s="22" t="s">
        <v>293</v>
      </c>
      <c r="F968" s="40" t="s">
        <v>529</v>
      </c>
      <c r="G968" s="36" t="s">
        <v>150</v>
      </c>
      <c r="H968" s="8">
        <f t="shared" si="43"/>
        <v>-71350</v>
      </c>
      <c r="I968" s="31">
        <f t="shared" si="42"/>
        <v>1.25</v>
      </c>
      <c r="K968" t="s">
        <v>518</v>
      </c>
      <c r="M968" s="2">
        <v>480</v>
      </c>
    </row>
    <row r="969" spans="2:13" ht="12.75">
      <c r="B969" s="278">
        <v>600</v>
      </c>
      <c r="C969" s="22" t="s">
        <v>292</v>
      </c>
      <c r="D969" s="1" t="s">
        <v>461</v>
      </c>
      <c r="E969" s="22" t="s">
        <v>293</v>
      </c>
      <c r="F969" s="40" t="s">
        <v>529</v>
      </c>
      <c r="G969" s="36" t="s">
        <v>176</v>
      </c>
      <c r="H969" s="8">
        <f t="shared" si="43"/>
        <v>-71950</v>
      </c>
      <c r="I969" s="31">
        <f t="shared" si="42"/>
        <v>1.25</v>
      </c>
      <c r="K969" t="s">
        <v>518</v>
      </c>
      <c r="M969" s="2">
        <v>480</v>
      </c>
    </row>
    <row r="970" spans="2:13" ht="12.75">
      <c r="B970" s="278">
        <v>600</v>
      </c>
      <c r="C970" s="22" t="s">
        <v>292</v>
      </c>
      <c r="D970" s="1" t="s">
        <v>461</v>
      </c>
      <c r="E970" s="22" t="s">
        <v>293</v>
      </c>
      <c r="F970" s="40" t="s">
        <v>529</v>
      </c>
      <c r="G970" s="36" t="s">
        <v>174</v>
      </c>
      <c r="H970" s="8">
        <f t="shared" si="43"/>
        <v>-72550</v>
      </c>
      <c r="I970" s="31">
        <f t="shared" si="42"/>
        <v>1.25</v>
      </c>
      <c r="K970" t="s">
        <v>518</v>
      </c>
      <c r="M970" s="2">
        <v>480</v>
      </c>
    </row>
    <row r="971" spans="2:13" ht="12.75">
      <c r="B971" s="278">
        <v>800</v>
      </c>
      <c r="C971" s="22" t="s">
        <v>292</v>
      </c>
      <c r="D971" s="1" t="s">
        <v>461</v>
      </c>
      <c r="E971" s="22" t="s">
        <v>293</v>
      </c>
      <c r="F971" s="40" t="s">
        <v>529</v>
      </c>
      <c r="G971" s="36" t="s">
        <v>169</v>
      </c>
      <c r="H971" s="8">
        <f t="shared" si="43"/>
        <v>-73350</v>
      </c>
      <c r="I971" s="31">
        <f t="shared" si="42"/>
        <v>1.6666666666666667</v>
      </c>
      <c r="K971" t="s">
        <v>518</v>
      </c>
      <c r="M971" s="2">
        <v>480</v>
      </c>
    </row>
    <row r="972" spans="2:13" ht="12.75">
      <c r="B972" s="278">
        <v>600</v>
      </c>
      <c r="C972" s="22" t="s">
        <v>292</v>
      </c>
      <c r="D972" s="1" t="s">
        <v>461</v>
      </c>
      <c r="E972" s="22" t="s">
        <v>293</v>
      </c>
      <c r="F972" s="40" t="s">
        <v>529</v>
      </c>
      <c r="G972" s="36" t="s">
        <v>211</v>
      </c>
      <c r="H972" s="8">
        <f t="shared" si="43"/>
        <v>-73950</v>
      </c>
      <c r="I972" s="31">
        <f t="shared" si="42"/>
        <v>1.25</v>
      </c>
      <c r="K972" t="s">
        <v>518</v>
      </c>
      <c r="M972" s="2">
        <v>480</v>
      </c>
    </row>
    <row r="973" spans="2:13" ht="12.75">
      <c r="B973" s="283">
        <v>800</v>
      </c>
      <c r="C973" s="22" t="s">
        <v>292</v>
      </c>
      <c r="D973" s="22" t="s">
        <v>461</v>
      </c>
      <c r="E973" s="22" t="s">
        <v>293</v>
      </c>
      <c r="F973" s="40" t="s">
        <v>529</v>
      </c>
      <c r="G973" s="40" t="s">
        <v>171</v>
      </c>
      <c r="H973" s="8">
        <f t="shared" si="43"/>
        <v>-74750</v>
      </c>
      <c r="I973" s="31">
        <f t="shared" si="42"/>
        <v>1.6666666666666667</v>
      </c>
      <c r="J973" s="25"/>
      <c r="K973" s="25" t="s">
        <v>518</v>
      </c>
      <c r="L973" s="25"/>
      <c r="M973" s="2">
        <v>480</v>
      </c>
    </row>
    <row r="974" spans="2:13" ht="12.75">
      <c r="B974" s="283">
        <v>1400</v>
      </c>
      <c r="C974" s="22" t="s">
        <v>292</v>
      </c>
      <c r="D974" s="22" t="s">
        <v>461</v>
      </c>
      <c r="E974" s="22" t="s">
        <v>293</v>
      </c>
      <c r="F974" s="40" t="s">
        <v>529</v>
      </c>
      <c r="G974" s="40" t="s">
        <v>218</v>
      </c>
      <c r="H974" s="8">
        <f t="shared" si="43"/>
        <v>-76150</v>
      </c>
      <c r="I974" s="31">
        <f t="shared" si="42"/>
        <v>2.9166666666666665</v>
      </c>
      <c r="J974" s="25"/>
      <c r="K974" s="25" t="s">
        <v>518</v>
      </c>
      <c r="L974" s="25"/>
      <c r="M974" s="2">
        <v>480</v>
      </c>
    </row>
    <row r="975" spans="2:13" ht="12.75">
      <c r="B975" s="283">
        <v>1400</v>
      </c>
      <c r="C975" s="22" t="s">
        <v>292</v>
      </c>
      <c r="D975" s="22" t="s">
        <v>461</v>
      </c>
      <c r="E975" s="22" t="s">
        <v>293</v>
      </c>
      <c r="F975" s="40" t="s">
        <v>529</v>
      </c>
      <c r="G975" s="40" t="s">
        <v>220</v>
      </c>
      <c r="H975" s="8">
        <f t="shared" si="43"/>
        <v>-77550</v>
      </c>
      <c r="I975" s="31">
        <f t="shared" si="42"/>
        <v>2.9166666666666665</v>
      </c>
      <c r="J975" s="25"/>
      <c r="K975" s="25" t="s">
        <v>518</v>
      </c>
      <c r="L975" s="25"/>
      <c r="M975" s="2">
        <v>480</v>
      </c>
    </row>
    <row r="976" spans="2:13" ht="12.75">
      <c r="B976" s="283">
        <v>1200</v>
      </c>
      <c r="C976" s="22" t="s">
        <v>292</v>
      </c>
      <c r="D976" s="22" t="s">
        <v>461</v>
      </c>
      <c r="E976" s="22" t="s">
        <v>293</v>
      </c>
      <c r="F976" s="40" t="s">
        <v>529</v>
      </c>
      <c r="G976" s="40" t="s">
        <v>233</v>
      </c>
      <c r="H976" s="8">
        <f t="shared" si="43"/>
        <v>-78750</v>
      </c>
      <c r="I976" s="31">
        <f aca="true" t="shared" si="44" ref="I976:I1040">+B976/M976</f>
        <v>2.5</v>
      </c>
      <c r="J976" s="25"/>
      <c r="K976" s="25" t="s">
        <v>518</v>
      </c>
      <c r="L976" s="25"/>
      <c r="M976" s="2">
        <v>480</v>
      </c>
    </row>
    <row r="977" spans="2:13" ht="12.75">
      <c r="B977" s="283">
        <v>1900</v>
      </c>
      <c r="C977" s="22" t="s">
        <v>292</v>
      </c>
      <c r="D977" s="22" t="s">
        <v>461</v>
      </c>
      <c r="E977" s="22" t="s">
        <v>293</v>
      </c>
      <c r="F977" s="36" t="s">
        <v>530</v>
      </c>
      <c r="G977" s="40" t="s">
        <v>40</v>
      </c>
      <c r="H977" s="8">
        <f t="shared" si="43"/>
        <v>-80650</v>
      </c>
      <c r="I977" s="31">
        <f t="shared" si="44"/>
        <v>3.9583333333333335</v>
      </c>
      <c r="K977" t="s">
        <v>531</v>
      </c>
      <c r="M977" s="2">
        <v>480</v>
      </c>
    </row>
    <row r="978" spans="2:13" ht="12.75">
      <c r="B978" s="283">
        <v>1800</v>
      </c>
      <c r="C978" s="22" t="s">
        <v>292</v>
      </c>
      <c r="D978" s="22" t="s">
        <v>461</v>
      </c>
      <c r="E978" s="22" t="s">
        <v>293</v>
      </c>
      <c r="F978" s="36" t="s">
        <v>530</v>
      </c>
      <c r="G978" s="40" t="s">
        <v>44</v>
      </c>
      <c r="H978" s="8">
        <f aca="true" t="shared" si="45" ref="H978:H1042">H977-B978</f>
        <v>-82450</v>
      </c>
      <c r="I978" s="31">
        <f t="shared" si="44"/>
        <v>3.75</v>
      </c>
      <c r="J978" s="25"/>
      <c r="K978" t="s">
        <v>531</v>
      </c>
      <c r="L978" s="25"/>
      <c r="M978" s="2">
        <v>480</v>
      </c>
    </row>
    <row r="979" spans="2:13" ht="12.75">
      <c r="B979" s="278">
        <v>1500</v>
      </c>
      <c r="C979" s="22" t="s">
        <v>292</v>
      </c>
      <c r="D979" s="22" t="s">
        <v>461</v>
      </c>
      <c r="E979" s="1" t="s">
        <v>293</v>
      </c>
      <c r="F979" s="36" t="s">
        <v>530</v>
      </c>
      <c r="G979" s="36" t="s">
        <v>47</v>
      </c>
      <c r="H979" s="8">
        <f t="shared" si="45"/>
        <v>-83950</v>
      </c>
      <c r="I979" s="31">
        <f t="shared" si="44"/>
        <v>3.125</v>
      </c>
      <c r="K979" t="s">
        <v>531</v>
      </c>
      <c r="M979" s="2">
        <v>480</v>
      </c>
    </row>
    <row r="980" spans="2:13" ht="12.75">
      <c r="B980" s="278">
        <v>1900</v>
      </c>
      <c r="C980" s="1" t="s">
        <v>292</v>
      </c>
      <c r="D980" s="22" t="s">
        <v>461</v>
      </c>
      <c r="E980" s="1" t="s">
        <v>293</v>
      </c>
      <c r="F980" s="36" t="s">
        <v>530</v>
      </c>
      <c r="G980" s="36" t="s">
        <v>72</v>
      </c>
      <c r="H980" s="8">
        <f t="shared" si="45"/>
        <v>-85850</v>
      </c>
      <c r="I980" s="31">
        <f t="shared" si="44"/>
        <v>3.9583333333333335</v>
      </c>
      <c r="K980" t="s">
        <v>531</v>
      </c>
      <c r="M980" s="2">
        <v>480</v>
      </c>
    </row>
    <row r="981" spans="2:13" ht="12.75">
      <c r="B981" s="278">
        <v>1000</v>
      </c>
      <c r="C981" s="1" t="s">
        <v>292</v>
      </c>
      <c r="D981" s="22" t="s">
        <v>461</v>
      </c>
      <c r="E981" s="1" t="s">
        <v>293</v>
      </c>
      <c r="F981" s="36" t="s">
        <v>530</v>
      </c>
      <c r="G981" s="36" t="s">
        <v>75</v>
      </c>
      <c r="H981" s="8">
        <f t="shared" si="45"/>
        <v>-86850</v>
      </c>
      <c r="I981" s="31">
        <f t="shared" si="44"/>
        <v>2.0833333333333335</v>
      </c>
      <c r="K981" t="s">
        <v>531</v>
      </c>
      <c r="M981" s="2">
        <v>480</v>
      </c>
    </row>
    <row r="982" spans="2:13" ht="12.75">
      <c r="B982" s="391">
        <v>1750</v>
      </c>
      <c r="C982" s="48" t="s">
        <v>292</v>
      </c>
      <c r="D982" s="22" t="s">
        <v>461</v>
      </c>
      <c r="E982" s="48" t="s">
        <v>293</v>
      </c>
      <c r="F982" s="36" t="s">
        <v>530</v>
      </c>
      <c r="G982" s="36" t="s">
        <v>77</v>
      </c>
      <c r="H982" s="8">
        <f t="shared" si="45"/>
        <v>-88600</v>
      </c>
      <c r="I982" s="31">
        <f t="shared" si="44"/>
        <v>3.6458333333333335</v>
      </c>
      <c r="J982" s="47"/>
      <c r="K982" t="s">
        <v>531</v>
      </c>
      <c r="L982" s="47"/>
      <c r="M982" s="2">
        <v>480</v>
      </c>
    </row>
    <row r="983" spans="2:13" ht="12.75">
      <c r="B983" s="278">
        <v>1200</v>
      </c>
      <c r="C983" s="1" t="s">
        <v>292</v>
      </c>
      <c r="D983" s="22" t="s">
        <v>461</v>
      </c>
      <c r="E983" s="1" t="s">
        <v>293</v>
      </c>
      <c r="F983" s="36" t="s">
        <v>530</v>
      </c>
      <c r="G983" s="36" t="s">
        <v>157</v>
      </c>
      <c r="H983" s="8">
        <f t="shared" si="45"/>
        <v>-89800</v>
      </c>
      <c r="I983" s="31">
        <f t="shared" si="44"/>
        <v>2.5</v>
      </c>
      <c r="K983" t="s">
        <v>531</v>
      </c>
      <c r="M983" s="2">
        <v>480</v>
      </c>
    </row>
    <row r="984" spans="2:13" ht="12.75">
      <c r="B984" s="278">
        <v>1900</v>
      </c>
      <c r="C984" s="1" t="s">
        <v>292</v>
      </c>
      <c r="D984" s="22" t="s">
        <v>461</v>
      </c>
      <c r="E984" s="1" t="s">
        <v>293</v>
      </c>
      <c r="F984" s="36" t="s">
        <v>530</v>
      </c>
      <c r="G984" s="36" t="s">
        <v>93</v>
      </c>
      <c r="H984" s="8">
        <f t="shared" si="45"/>
        <v>-91700</v>
      </c>
      <c r="I984" s="31">
        <f t="shared" si="44"/>
        <v>3.9583333333333335</v>
      </c>
      <c r="K984" t="s">
        <v>531</v>
      </c>
      <c r="M984" s="2">
        <v>480</v>
      </c>
    </row>
    <row r="985" spans="2:13" ht="12.75">
      <c r="B985" s="278">
        <v>1800</v>
      </c>
      <c r="C985" s="1" t="s">
        <v>292</v>
      </c>
      <c r="D985" s="22" t="s">
        <v>461</v>
      </c>
      <c r="E985" s="1" t="s">
        <v>293</v>
      </c>
      <c r="F985" s="36" t="s">
        <v>530</v>
      </c>
      <c r="G985" s="36" t="s">
        <v>105</v>
      </c>
      <c r="H985" s="8">
        <f t="shared" si="45"/>
        <v>-93500</v>
      </c>
      <c r="I985" s="31">
        <f t="shared" si="44"/>
        <v>3.75</v>
      </c>
      <c r="K985" t="s">
        <v>531</v>
      </c>
      <c r="M985" s="2">
        <v>480</v>
      </c>
    </row>
    <row r="986" spans="2:13" ht="12.75">
      <c r="B986" s="278">
        <v>1700</v>
      </c>
      <c r="C986" s="1" t="s">
        <v>292</v>
      </c>
      <c r="D986" s="22" t="s">
        <v>461</v>
      </c>
      <c r="E986" s="1" t="s">
        <v>293</v>
      </c>
      <c r="F986" s="36" t="s">
        <v>530</v>
      </c>
      <c r="G986" s="36" t="s">
        <v>107</v>
      </c>
      <c r="H986" s="8">
        <f t="shared" si="45"/>
        <v>-95200</v>
      </c>
      <c r="I986" s="31">
        <f t="shared" si="44"/>
        <v>3.5416666666666665</v>
      </c>
      <c r="K986" t="s">
        <v>531</v>
      </c>
      <c r="M986" s="2">
        <v>480</v>
      </c>
    </row>
    <row r="987" spans="2:13" ht="12.75">
      <c r="B987" s="278">
        <v>1900</v>
      </c>
      <c r="C987" s="1" t="s">
        <v>292</v>
      </c>
      <c r="D987" s="22" t="s">
        <v>461</v>
      </c>
      <c r="E987" s="1" t="s">
        <v>293</v>
      </c>
      <c r="F987" s="36" t="s">
        <v>530</v>
      </c>
      <c r="G987" s="36" t="s">
        <v>122</v>
      </c>
      <c r="H987" s="8">
        <f t="shared" si="45"/>
        <v>-97100</v>
      </c>
      <c r="I987" s="31">
        <f t="shared" si="44"/>
        <v>3.9583333333333335</v>
      </c>
      <c r="K987" t="s">
        <v>531</v>
      </c>
      <c r="M987" s="2">
        <v>480</v>
      </c>
    </row>
    <row r="988" spans="2:13" ht="12.75">
      <c r="B988" s="278">
        <v>1200</v>
      </c>
      <c r="C988" s="1" t="s">
        <v>292</v>
      </c>
      <c r="D988" s="22" t="s">
        <v>461</v>
      </c>
      <c r="E988" s="1" t="s">
        <v>293</v>
      </c>
      <c r="F988" s="36" t="s">
        <v>530</v>
      </c>
      <c r="G988" s="36" t="s">
        <v>128</v>
      </c>
      <c r="H988" s="8">
        <f t="shared" si="45"/>
        <v>-98300</v>
      </c>
      <c r="I988" s="31">
        <f t="shared" si="44"/>
        <v>2.5</v>
      </c>
      <c r="K988" t="s">
        <v>531</v>
      </c>
      <c r="M988" s="2">
        <v>480</v>
      </c>
    </row>
    <row r="989" spans="2:13" ht="12.75">
      <c r="B989" s="278">
        <v>1900</v>
      </c>
      <c r="C989" s="1" t="s">
        <v>292</v>
      </c>
      <c r="D989" s="1" t="s">
        <v>461</v>
      </c>
      <c r="E989" s="1" t="s">
        <v>293</v>
      </c>
      <c r="F989" s="36" t="s">
        <v>530</v>
      </c>
      <c r="G989" s="36" t="s">
        <v>150</v>
      </c>
      <c r="H989" s="8">
        <f t="shared" si="45"/>
        <v>-100200</v>
      </c>
      <c r="I989" s="31">
        <f t="shared" si="44"/>
        <v>3.9583333333333335</v>
      </c>
      <c r="K989" t="s">
        <v>531</v>
      </c>
      <c r="M989" s="2">
        <v>480</v>
      </c>
    </row>
    <row r="990" spans="2:13" ht="12.75">
      <c r="B990" s="278">
        <v>1800</v>
      </c>
      <c r="C990" s="1" t="s">
        <v>292</v>
      </c>
      <c r="D990" s="1" t="s">
        <v>461</v>
      </c>
      <c r="E990" s="1" t="s">
        <v>293</v>
      </c>
      <c r="F990" s="36" t="s">
        <v>530</v>
      </c>
      <c r="G990" s="36" t="s">
        <v>151</v>
      </c>
      <c r="H990" s="8">
        <f t="shared" si="45"/>
        <v>-102000</v>
      </c>
      <c r="I990" s="31">
        <f t="shared" si="44"/>
        <v>3.75</v>
      </c>
      <c r="K990" t="s">
        <v>531</v>
      </c>
      <c r="M990" s="2">
        <v>480</v>
      </c>
    </row>
    <row r="991" spans="2:13" ht="12.75">
      <c r="B991" s="278">
        <v>700</v>
      </c>
      <c r="C991" s="1" t="s">
        <v>292</v>
      </c>
      <c r="D991" s="1" t="s">
        <v>461</v>
      </c>
      <c r="E991" s="1" t="s">
        <v>293</v>
      </c>
      <c r="F991" s="36" t="s">
        <v>530</v>
      </c>
      <c r="G991" s="36" t="s">
        <v>176</v>
      </c>
      <c r="H991" s="8">
        <f t="shared" si="45"/>
        <v>-102700</v>
      </c>
      <c r="I991" s="31">
        <f t="shared" si="44"/>
        <v>1.4583333333333333</v>
      </c>
      <c r="K991" t="s">
        <v>531</v>
      </c>
      <c r="M991" s="2">
        <v>480</v>
      </c>
    </row>
    <row r="992" spans="2:13" ht="12.75">
      <c r="B992" s="278">
        <v>1800</v>
      </c>
      <c r="C992" s="1" t="s">
        <v>292</v>
      </c>
      <c r="D992" s="1" t="s">
        <v>461</v>
      </c>
      <c r="E992" s="1" t="s">
        <v>293</v>
      </c>
      <c r="F992" s="36" t="s">
        <v>530</v>
      </c>
      <c r="G992" s="36" t="s">
        <v>165</v>
      </c>
      <c r="H992" s="8">
        <f t="shared" si="45"/>
        <v>-104500</v>
      </c>
      <c r="I992" s="31">
        <f t="shared" si="44"/>
        <v>3.75</v>
      </c>
      <c r="K992" t="s">
        <v>531</v>
      </c>
      <c r="M992" s="2">
        <v>480</v>
      </c>
    </row>
    <row r="993" spans="2:13" ht="12.75">
      <c r="B993" s="278">
        <v>1900</v>
      </c>
      <c r="C993" s="1" t="s">
        <v>292</v>
      </c>
      <c r="D993" s="1" t="s">
        <v>461</v>
      </c>
      <c r="E993" s="1" t="s">
        <v>293</v>
      </c>
      <c r="F993" s="36" t="s">
        <v>530</v>
      </c>
      <c r="G993" s="36" t="s">
        <v>167</v>
      </c>
      <c r="H993" s="8">
        <f t="shared" si="45"/>
        <v>-106400</v>
      </c>
      <c r="I993" s="31">
        <f t="shared" si="44"/>
        <v>3.9583333333333335</v>
      </c>
      <c r="K993" t="s">
        <v>531</v>
      </c>
      <c r="M993" s="2">
        <v>480</v>
      </c>
    </row>
    <row r="994" spans="2:13" ht="12.75">
      <c r="B994" s="278">
        <v>1900</v>
      </c>
      <c r="C994" s="1" t="s">
        <v>292</v>
      </c>
      <c r="D994" s="1" t="s">
        <v>461</v>
      </c>
      <c r="E994" s="1" t="s">
        <v>293</v>
      </c>
      <c r="F994" s="36" t="s">
        <v>530</v>
      </c>
      <c r="G994" s="36" t="s">
        <v>174</v>
      </c>
      <c r="H994" s="8">
        <f t="shared" si="45"/>
        <v>-108300</v>
      </c>
      <c r="I994" s="31">
        <f t="shared" si="44"/>
        <v>3.9583333333333335</v>
      </c>
      <c r="K994" t="s">
        <v>531</v>
      </c>
      <c r="M994" s="2">
        <v>480</v>
      </c>
    </row>
    <row r="995" spans="2:13" ht="12.75">
      <c r="B995" s="278">
        <v>1700</v>
      </c>
      <c r="C995" s="1" t="s">
        <v>292</v>
      </c>
      <c r="D995" s="1" t="s">
        <v>461</v>
      </c>
      <c r="E995" s="1" t="s">
        <v>293</v>
      </c>
      <c r="F995" s="36" t="s">
        <v>530</v>
      </c>
      <c r="G995" s="36" t="s">
        <v>169</v>
      </c>
      <c r="H995" s="8">
        <f t="shared" si="45"/>
        <v>-110000</v>
      </c>
      <c r="I995" s="31">
        <f t="shared" si="44"/>
        <v>3.5416666666666665</v>
      </c>
      <c r="K995" t="s">
        <v>531</v>
      </c>
      <c r="M995" s="2">
        <v>480</v>
      </c>
    </row>
    <row r="996" spans="2:13" ht="12.75">
      <c r="B996" s="278">
        <v>1800</v>
      </c>
      <c r="C996" s="1" t="s">
        <v>292</v>
      </c>
      <c r="D996" s="1" t="s">
        <v>461</v>
      </c>
      <c r="E996" s="1" t="s">
        <v>293</v>
      </c>
      <c r="F996" s="36" t="s">
        <v>530</v>
      </c>
      <c r="G996" s="36" t="s">
        <v>312</v>
      </c>
      <c r="H996" s="8">
        <f t="shared" si="45"/>
        <v>-111800</v>
      </c>
      <c r="I996" s="31">
        <f t="shared" si="44"/>
        <v>3.75</v>
      </c>
      <c r="K996" t="s">
        <v>531</v>
      </c>
      <c r="M996" s="2">
        <v>480</v>
      </c>
    </row>
    <row r="997" spans="2:13" ht="12.75">
      <c r="B997" s="278">
        <v>1600</v>
      </c>
      <c r="C997" s="1" t="s">
        <v>292</v>
      </c>
      <c r="D997" s="1" t="s">
        <v>461</v>
      </c>
      <c r="E997" s="1" t="s">
        <v>293</v>
      </c>
      <c r="F997" s="36" t="s">
        <v>530</v>
      </c>
      <c r="G997" s="36" t="s">
        <v>532</v>
      </c>
      <c r="H997" s="8">
        <f t="shared" si="45"/>
        <v>-113400</v>
      </c>
      <c r="I997" s="31">
        <f t="shared" si="44"/>
        <v>3.3333333333333335</v>
      </c>
      <c r="K997" t="s">
        <v>531</v>
      </c>
      <c r="M997" s="2">
        <v>480</v>
      </c>
    </row>
    <row r="998" spans="2:13" ht="12.75">
      <c r="B998" s="278">
        <v>1500</v>
      </c>
      <c r="C998" s="1" t="s">
        <v>292</v>
      </c>
      <c r="D998" s="1" t="s">
        <v>461</v>
      </c>
      <c r="E998" s="1" t="s">
        <v>293</v>
      </c>
      <c r="F998" s="36" t="s">
        <v>530</v>
      </c>
      <c r="G998" s="36" t="s">
        <v>211</v>
      </c>
      <c r="H998" s="8">
        <f t="shared" si="45"/>
        <v>-114900</v>
      </c>
      <c r="I998" s="31">
        <f t="shared" si="44"/>
        <v>3.125</v>
      </c>
      <c r="K998" t="s">
        <v>531</v>
      </c>
      <c r="M998" s="2">
        <v>480</v>
      </c>
    </row>
    <row r="999" spans="2:13" ht="12.75">
      <c r="B999" s="278">
        <v>1900</v>
      </c>
      <c r="C999" s="1" t="s">
        <v>292</v>
      </c>
      <c r="D999" s="1" t="s">
        <v>461</v>
      </c>
      <c r="E999" s="1" t="s">
        <v>293</v>
      </c>
      <c r="F999" s="36" t="s">
        <v>530</v>
      </c>
      <c r="G999" s="36" t="s">
        <v>171</v>
      </c>
      <c r="H999" s="8">
        <f t="shared" si="45"/>
        <v>-116800</v>
      </c>
      <c r="I999" s="31">
        <f t="shared" si="44"/>
        <v>3.9583333333333335</v>
      </c>
      <c r="K999" t="s">
        <v>531</v>
      </c>
      <c r="M999" s="2">
        <v>480</v>
      </c>
    </row>
    <row r="1000" spans="2:13" ht="12.75">
      <c r="B1000" s="278">
        <v>1800</v>
      </c>
      <c r="C1000" s="1" t="s">
        <v>292</v>
      </c>
      <c r="D1000" s="1" t="s">
        <v>461</v>
      </c>
      <c r="E1000" s="1" t="s">
        <v>293</v>
      </c>
      <c r="F1000" s="36" t="s">
        <v>530</v>
      </c>
      <c r="G1000" s="36" t="s">
        <v>218</v>
      </c>
      <c r="H1000" s="8">
        <f t="shared" si="45"/>
        <v>-118600</v>
      </c>
      <c r="I1000" s="31">
        <f t="shared" si="44"/>
        <v>3.75</v>
      </c>
      <c r="K1000" t="s">
        <v>531</v>
      </c>
      <c r="M1000" s="2">
        <v>480</v>
      </c>
    </row>
    <row r="1001" spans="2:13" ht="12.75">
      <c r="B1001" s="278">
        <v>1900</v>
      </c>
      <c r="C1001" s="1" t="s">
        <v>292</v>
      </c>
      <c r="D1001" s="1" t="s">
        <v>461</v>
      </c>
      <c r="E1001" s="1" t="s">
        <v>293</v>
      </c>
      <c r="F1001" s="36" t="s">
        <v>530</v>
      </c>
      <c r="G1001" s="36" t="s">
        <v>220</v>
      </c>
      <c r="H1001" s="8">
        <f t="shared" si="45"/>
        <v>-120500</v>
      </c>
      <c r="I1001" s="31">
        <f t="shared" si="44"/>
        <v>3.9583333333333335</v>
      </c>
      <c r="K1001" t="s">
        <v>531</v>
      </c>
      <c r="M1001" s="2">
        <v>480</v>
      </c>
    </row>
    <row r="1002" spans="2:13" ht="12.75">
      <c r="B1002" s="278">
        <v>1800</v>
      </c>
      <c r="C1002" s="1" t="s">
        <v>292</v>
      </c>
      <c r="D1002" s="1" t="s">
        <v>461</v>
      </c>
      <c r="E1002" s="1" t="s">
        <v>293</v>
      </c>
      <c r="F1002" s="36" t="s">
        <v>530</v>
      </c>
      <c r="G1002" s="36" t="s">
        <v>233</v>
      </c>
      <c r="H1002" s="8">
        <f t="shared" si="45"/>
        <v>-122300</v>
      </c>
      <c r="I1002" s="31">
        <f t="shared" si="44"/>
        <v>3.75</v>
      </c>
      <c r="K1002" t="s">
        <v>531</v>
      </c>
      <c r="M1002" s="2">
        <v>480</v>
      </c>
    </row>
    <row r="1003" spans="2:13" ht="12.75">
      <c r="B1003" s="278">
        <v>1500</v>
      </c>
      <c r="C1003" s="1" t="s">
        <v>292</v>
      </c>
      <c r="D1003" s="1" t="s">
        <v>461</v>
      </c>
      <c r="E1003" s="1" t="s">
        <v>293</v>
      </c>
      <c r="F1003" s="36" t="s">
        <v>530</v>
      </c>
      <c r="G1003" s="36" t="s">
        <v>236</v>
      </c>
      <c r="H1003" s="8">
        <f t="shared" si="45"/>
        <v>-123800</v>
      </c>
      <c r="I1003" s="31">
        <f t="shared" si="44"/>
        <v>3.125</v>
      </c>
      <c r="K1003" t="s">
        <v>531</v>
      </c>
      <c r="M1003" s="2">
        <v>480</v>
      </c>
    </row>
    <row r="1004" spans="2:13" ht="12.75">
      <c r="B1004" s="278">
        <v>1200</v>
      </c>
      <c r="C1004" s="1" t="s">
        <v>292</v>
      </c>
      <c r="D1004" s="1" t="s">
        <v>461</v>
      </c>
      <c r="E1004" s="1" t="s">
        <v>293</v>
      </c>
      <c r="F1004" s="36" t="s">
        <v>530</v>
      </c>
      <c r="G1004" s="36" t="s">
        <v>533</v>
      </c>
      <c r="H1004" s="8">
        <f t="shared" si="45"/>
        <v>-125000</v>
      </c>
      <c r="I1004" s="31">
        <f t="shared" si="44"/>
        <v>2.5</v>
      </c>
      <c r="K1004" t="s">
        <v>531</v>
      </c>
      <c r="M1004" s="2">
        <v>480</v>
      </c>
    </row>
    <row r="1005" spans="1:13" s="87" customFormat="1" ht="12.75">
      <c r="A1005" s="21"/>
      <c r="B1005" s="288">
        <f>SUM(B913:B1004)</f>
        <v>125000</v>
      </c>
      <c r="C1005" s="21"/>
      <c r="D1005" s="21"/>
      <c r="E1005" s="21" t="s">
        <v>293</v>
      </c>
      <c r="F1005" s="27"/>
      <c r="G1005" s="27"/>
      <c r="H1005" s="88">
        <v>0</v>
      </c>
      <c r="I1005" s="86">
        <f t="shared" si="44"/>
        <v>260.4166666666667</v>
      </c>
      <c r="M1005" s="2">
        <v>480</v>
      </c>
    </row>
    <row r="1006" spans="8:13" ht="12.75">
      <c r="H1006" s="8">
        <f t="shared" si="45"/>
        <v>0</v>
      </c>
      <c r="I1006" s="31">
        <f t="shared" si="44"/>
        <v>0</v>
      </c>
      <c r="M1006" s="2">
        <v>480</v>
      </c>
    </row>
    <row r="1007" spans="8:13" ht="12.75">
      <c r="H1007" s="8">
        <f t="shared" si="45"/>
        <v>0</v>
      </c>
      <c r="I1007" s="31">
        <f t="shared" si="44"/>
        <v>0</v>
      </c>
      <c r="M1007" s="2">
        <v>480</v>
      </c>
    </row>
    <row r="1008" spans="8:13" ht="12.75">
      <c r="H1008" s="8">
        <f t="shared" si="45"/>
        <v>0</v>
      </c>
      <c r="I1008" s="31">
        <f t="shared" si="44"/>
        <v>0</v>
      </c>
      <c r="M1008" s="2">
        <v>480</v>
      </c>
    </row>
    <row r="1009" spans="8:13" ht="12.75">
      <c r="H1009" s="8">
        <f t="shared" si="45"/>
        <v>0</v>
      </c>
      <c r="I1009" s="31">
        <f t="shared" si="44"/>
        <v>0</v>
      </c>
      <c r="M1009" s="2">
        <v>480</v>
      </c>
    </row>
    <row r="1010" spans="1:13" s="87" customFormat="1" ht="12.75">
      <c r="A1010" s="21"/>
      <c r="B1010" s="85">
        <f>B1016+B1020+B1030+B1043+B1052+B1063+B1071</f>
        <v>400000</v>
      </c>
      <c r="C1010" s="130" t="s">
        <v>534</v>
      </c>
      <c r="D1010" s="21"/>
      <c r="E1010" s="21"/>
      <c r="F1010" s="27"/>
      <c r="G1010" s="27"/>
      <c r="H1010" s="88">
        <f t="shared" si="45"/>
        <v>-400000</v>
      </c>
      <c r="I1010" s="86">
        <f>+B1010/M1010</f>
        <v>833.3333333333334</v>
      </c>
      <c r="M1010" s="2">
        <v>480</v>
      </c>
    </row>
    <row r="1011" spans="1:13" s="25" customFormat="1" ht="12.75">
      <c r="A1011" s="22"/>
      <c r="B1011" s="415" t="s">
        <v>829</v>
      </c>
      <c r="C1011" s="22"/>
      <c r="D1011" s="22"/>
      <c r="E1011" s="22"/>
      <c r="F1011" s="40"/>
      <c r="G1011" s="91"/>
      <c r="H1011" s="39"/>
      <c r="I1011" s="89">
        <v>0</v>
      </c>
      <c r="M1011" s="2">
        <v>480</v>
      </c>
    </row>
    <row r="1012" spans="8:13" ht="12.75">
      <c r="H1012" s="8">
        <v>0</v>
      </c>
      <c r="I1012" s="31">
        <f t="shared" si="44"/>
        <v>0</v>
      </c>
      <c r="M1012" s="2">
        <v>480</v>
      </c>
    </row>
    <row r="1013" spans="8:13" ht="12.75">
      <c r="H1013" s="8">
        <f t="shared" si="45"/>
        <v>0</v>
      </c>
      <c r="I1013" s="31">
        <f t="shared" si="44"/>
        <v>0</v>
      </c>
      <c r="M1013" s="2">
        <v>480</v>
      </c>
    </row>
    <row r="1014" spans="2:13" ht="12.75">
      <c r="B1014" s="241">
        <v>10000</v>
      </c>
      <c r="C1014" t="s">
        <v>535</v>
      </c>
      <c r="D1014" t="s">
        <v>461</v>
      </c>
      <c r="E1014" s="131" t="s">
        <v>536</v>
      </c>
      <c r="F1014" s="40" t="s">
        <v>530</v>
      </c>
      <c r="G1014" s="132" t="s">
        <v>44</v>
      </c>
      <c r="H1014" s="8">
        <f t="shared" si="45"/>
        <v>-10000</v>
      </c>
      <c r="I1014" s="31">
        <f t="shared" si="44"/>
        <v>20.833333333333332</v>
      </c>
      <c r="K1014" t="s">
        <v>531</v>
      </c>
      <c r="M1014" s="2">
        <v>480</v>
      </c>
    </row>
    <row r="1015" spans="2:13" ht="12.75">
      <c r="B1015" s="241">
        <v>10000</v>
      </c>
      <c r="C1015" s="133" t="s">
        <v>537</v>
      </c>
      <c r="D1015" t="s">
        <v>461</v>
      </c>
      <c r="E1015" s="131" t="s">
        <v>536</v>
      </c>
      <c r="F1015" s="40" t="s">
        <v>530</v>
      </c>
      <c r="G1015" s="132" t="s">
        <v>220</v>
      </c>
      <c r="H1015" s="8">
        <f t="shared" si="45"/>
        <v>-20000</v>
      </c>
      <c r="I1015" s="31">
        <f t="shared" si="44"/>
        <v>20.833333333333332</v>
      </c>
      <c r="K1015" t="s">
        <v>531</v>
      </c>
      <c r="M1015" s="2">
        <v>480</v>
      </c>
    </row>
    <row r="1016" spans="1:13" s="87" customFormat="1" ht="12.75">
      <c r="A1016" s="21"/>
      <c r="B1016" s="252">
        <f>SUM(B1014:B1015)</f>
        <v>20000</v>
      </c>
      <c r="C1016" s="21"/>
      <c r="D1016" s="21"/>
      <c r="E1016" s="134" t="s">
        <v>538</v>
      </c>
      <c r="F1016" s="27"/>
      <c r="G1016" s="27"/>
      <c r="H1016" s="88"/>
      <c r="I1016" s="86">
        <f t="shared" si="44"/>
        <v>41.666666666666664</v>
      </c>
      <c r="M1016" s="2">
        <v>480</v>
      </c>
    </row>
    <row r="1017" spans="2:13" ht="12.75">
      <c r="B1017" s="241"/>
      <c r="H1017" s="8">
        <f t="shared" si="45"/>
        <v>0</v>
      </c>
      <c r="I1017" s="31">
        <f t="shared" si="44"/>
        <v>0</v>
      </c>
      <c r="M1017" s="2">
        <v>480</v>
      </c>
    </row>
    <row r="1018" spans="2:13" ht="12.75">
      <c r="B1018" s="241"/>
      <c r="H1018" s="8">
        <f t="shared" si="45"/>
        <v>0</v>
      </c>
      <c r="I1018" s="31">
        <f t="shared" si="44"/>
        <v>0</v>
      </c>
      <c r="M1018" s="2">
        <v>480</v>
      </c>
    </row>
    <row r="1019" spans="2:13" ht="12.75">
      <c r="B1019" s="241">
        <v>5000</v>
      </c>
      <c r="C1019" s="135" t="s">
        <v>539</v>
      </c>
      <c r="D1019" t="s">
        <v>461</v>
      </c>
      <c r="E1019" s="131" t="s">
        <v>540</v>
      </c>
      <c r="F1019" s="40" t="s">
        <v>530</v>
      </c>
      <c r="G1019" s="132" t="s">
        <v>151</v>
      </c>
      <c r="H1019" s="8">
        <f t="shared" si="45"/>
        <v>-5000</v>
      </c>
      <c r="I1019" s="31">
        <f t="shared" si="44"/>
        <v>10.416666666666666</v>
      </c>
      <c r="K1019" t="s">
        <v>531</v>
      </c>
      <c r="M1019" s="2">
        <v>480</v>
      </c>
    </row>
    <row r="1020" spans="1:13" ht="12.75">
      <c r="A1020" s="21"/>
      <c r="B1020" s="252">
        <f>SUM(B1019)</f>
        <v>5000</v>
      </c>
      <c r="C1020" s="21"/>
      <c r="D1020" s="21"/>
      <c r="E1020" s="21" t="s">
        <v>541</v>
      </c>
      <c r="F1020" s="27"/>
      <c r="G1020" s="27"/>
      <c r="H1020" s="88"/>
      <c r="I1020" s="86">
        <f t="shared" si="44"/>
        <v>10.416666666666666</v>
      </c>
      <c r="J1020" s="87"/>
      <c r="K1020" s="87"/>
      <c r="L1020" s="87"/>
      <c r="M1020" s="2">
        <v>480</v>
      </c>
    </row>
    <row r="1021" spans="8:13" ht="12.75">
      <c r="H1021" s="8">
        <f t="shared" si="45"/>
        <v>0</v>
      </c>
      <c r="I1021" s="31">
        <f t="shared" si="44"/>
        <v>0</v>
      </c>
      <c r="M1021" s="2">
        <v>480</v>
      </c>
    </row>
    <row r="1022" spans="8:13" ht="12.75">
      <c r="H1022" s="8">
        <f t="shared" si="45"/>
        <v>0</v>
      </c>
      <c r="I1022" s="31">
        <f t="shared" si="44"/>
        <v>0</v>
      </c>
      <c r="M1022" s="2">
        <v>480</v>
      </c>
    </row>
    <row r="1023" spans="2:13" ht="12.75">
      <c r="B1023" s="293">
        <v>10000</v>
      </c>
      <c r="C1023" s="25" t="s">
        <v>542</v>
      </c>
      <c r="D1023" t="s">
        <v>461</v>
      </c>
      <c r="E1023" s="131" t="s">
        <v>543</v>
      </c>
      <c r="F1023" s="40" t="s">
        <v>530</v>
      </c>
      <c r="G1023" s="132" t="s">
        <v>107</v>
      </c>
      <c r="H1023" s="8">
        <f t="shared" si="45"/>
        <v>-10000</v>
      </c>
      <c r="I1023" s="31">
        <f t="shared" si="44"/>
        <v>20.833333333333332</v>
      </c>
      <c r="K1023" t="s">
        <v>531</v>
      </c>
      <c r="M1023" s="2">
        <v>480</v>
      </c>
    </row>
    <row r="1024" spans="2:13" ht="12.75">
      <c r="B1024" s="293">
        <v>10000</v>
      </c>
      <c r="C1024" s="25" t="s">
        <v>544</v>
      </c>
      <c r="D1024" t="s">
        <v>461</v>
      </c>
      <c r="E1024" s="131" t="s">
        <v>543</v>
      </c>
      <c r="F1024" s="40" t="s">
        <v>530</v>
      </c>
      <c r="G1024" s="132" t="s">
        <v>107</v>
      </c>
      <c r="H1024" s="8">
        <f t="shared" si="45"/>
        <v>-20000</v>
      </c>
      <c r="I1024" s="31">
        <f t="shared" si="44"/>
        <v>20.833333333333332</v>
      </c>
      <c r="K1024" t="s">
        <v>531</v>
      </c>
      <c r="M1024" s="2">
        <v>480</v>
      </c>
    </row>
    <row r="1025" spans="2:13" ht="12.75">
      <c r="B1025" s="293">
        <v>30000</v>
      </c>
      <c r="C1025" s="136" t="s">
        <v>545</v>
      </c>
      <c r="D1025" t="s">
        <v>461</v>
      </c>
      <c r="E1025" s="131" t="s">
        <v>543</v>
      </c>
      <c r="F1025" s="40" t="s">
        <v>530</v>
      </c>
      <c r="G1025" s="132" t="s">
        <v>150</v>
      </c>
      <c r="H1025" s="8">
        <f t="shared" si="45"/>
        <v>-50000</v>
      </c>
      <c r="I1025" s="31">
        <f t="shared" si="44"/>
        <v>62.5</v>
      </c>
      <c r="K1025" t="s">
        <v>531</v>
      </c>
      <c r="M1025" s="2">
        <v>480</v>
      </c>
    </row>
    <row r="1026" spans="2:13" ht="12.75">
      <c r="B1026" s="293">
        <v>10000</v>
      </c>
      <c r="C1026" s="25" t="s">
        <v>546</v>
      </c>
      <c r="D1026" t="s">
        <v>461</v>
      </c>
      <c r="E1026" s="131" t="s">
        <v>543</v>
      </c>
      <c r="F1026" s="40" t="s">
        <v>530</v>
      </c>
      <c r="G1026" s="132" t="s">
        <v>176</v>
      </c>
      <c r="H1026" s="8">
        <f t="shared" si="45"/>
        <v>-60000</v>
      </c>
      <c r="I1026" s="31">
        <f t="shared" si="44"/>
        <v>20.833333333333332</v>
      </c>
      <c r="K1026" t="s">
        <v>531</v>
      </c>
      <c r="M1026" s="2">
        <v>480</v>
      </c>
    </row>
    <row r="1027" spans="2:13" ht="12.75">
      <c r="B1027" s="293">
        <v>10000</v>
      </c>
      <c r="C1027" s="25" t="s">
        <v>535</v>
      </c>
      <c r="D1027" t="s">
        <v>461</v>
      </c>
      <c r="E1027" s="131" t="s">
        <v>543</v>
      </c>
      <c r="F1027" s="40" t="s">
        <v>530</v>
      </c>
      <c r="G1027" s="132" t="s">
        <v>176</v>
      </c>
      <c r="H1027" s="8">
        <f t="shared" si="45"/>
        <v>-70000</v>
      </c>
      <c r="I1027" s="31">
        <f t="shared" si="44"/>
        <v>20.833333333333332</v>
      </c>
      <c r="K1027" t="s">
        <v>531</v>
      </c>
      <c r="M1027" s="2">
        <v>480</v>
      </c>
    </row>
    <row r="1028" spans="2:13" ht="12.75">
      <c r="B1028" s="293">
        <v>5000</v>
      </c>
      <c r="C1028" s="135" t="s">
        <v>547</v>
      </c>
      <c r="D1028" t="s">
        <v>461</v>
      </c>
      <c r="E1028" s="131" t="s">
        <v>543</v>
      </c>
      <c r="F1028" s="40" t="s">
        <v>530</v>
      </c>
      <c r="G1028" s="132" t="s">
        <v>47</v>
      </c>
      <c r="H1028" s="8">
        <f t="shared" si="45"/>
        <v>-75000</v>
      </c>
      <c r="I1028" s="31">
        <f t="shared" si="44"/>
        <v>10.416666666666666</v>
      </c>
      <c r="K1028" t="s">
        <v>531</v>
      </c>
      <c r="M1028" s="2">
        <v>480</v>
      </c>
    </row>
    <row r="1029" spans="1:13" s="87" customFormat="1" ht="12.75">
      <c r="A1029" s="22"/>
      <c r="B1029" s="293">
        <v>5000</v>
      </c>
      <c r="C1029" s="136" t="s">
        <v>547</v>
      </c>
      <c r="D1029" t="s">
        <v>461</v>
      </c>
      <c r="E1029" s="131" t="s">
        <v>543</v>
      </c>
      <c r="F1029" s="40" t="s">
        <v>530</v>
      </c>
      <c r="G1029" s="132" t="s">
        <v>77</v>
      </c>
      <c r="H1029" s="8">
        <f t="shared" si="45"/>
        <v>-80000</v>
      </c>
      <c r="I1029" s="31">
        <f t="shared" si="44"/>
        <v>10.416666666666666</v>
      </c>
      <c r="J1029"/>
      <c r="K1029" t="s">
        <v>531</v>
      </c>
      <c r="L1029"/>
      <c r="M1029" s="2">
        <v>480</v>
      </c>
    </row>
    <row r="1030" spans="1:13" ht="12.75">
      <c r="A1030" s="21"/>
      <c r="B1030" s="303">
        <f>SUM(B1023:B1029)</f>
        <v>80000</v>
      </c>
      <c r="C1030" s="21"/>
      <c r="D1030" s="21"/>
      <c r="E1030" s="134" t="s">
        <v>813</v>
      </c>
      <c r="F1030" s="27"/>
      <c r="G1030" s="27"/>
      <c r="H1030" s="88"/>
      <c r="I1030" s="86">
        <f>+B1030/M1030</f>
        <v>166.66666666666666</v>
      </c>
      <c r="J1030" s="87"/>
      <c r="K1030" s="87"/>
      <c r="L1030" s="87"/>
      <c r="M1030" s="2">
        <v>480</v>
      </c>
    </row>
    <row r="1031" spans="2:13" ht="12.75">
      <c r="B1031" s="11"/>
      <c r="H1031" s="8">
        <f t="shared" si="45"/>
        <v>0</v>
      </c>
      <c r="I1031" s="31">
        <f t="shared" si="44"/>
        <v>0</v>
      </c>
      <c r="M1031" s="2">
        <v>480</v>
      </c>
    </row>
    <row r="1032" spans="2:13" ht="12.75">
      <c r="B1032" s="11"/>
      <c r="H1032" s="8">
        <f t="shared" si="45"/>
        <v>0</v>
      </c>
      <c r="I1032" s="31">
        <f t="shared" si="44"/>
        <v>0</v>
      </c>
      <c r="M1032" s="2">
        <v>480</v>
      </c>
    </row>
    <row r="1033" spans="2:13" ht="12.75">
      <c r="B1033" s="241">
        <v>30000</v>
      </c>
      <c r="C1033" s="135" t="s">
        <v>548</v>
      </c>
      <c r="D1033" t="s">
        <v>461</v>
      </c>
      <c r="E1033" s="131" t="s">
        <v>549</v>
      </c>
      <c r="F1033" s="40" t="s">
        <v>530</v>
      </c>
      <c r="G1033" s="132" t="s">
        <v>150</v>
      </c>
      <c r="H1033" s="8">
        <f t="shared" si="45"/>
        <v>-30000</v>
      </c>
      <c r="I1033" s="31">
        <f t="shared" si="44"/>
        <v>62.5</v>
      </c>
      <c r="K1033" t="s">
        <v>531</v>
      </c>
      <c r="M1033" s="2">
        <v>480</v>
      </c>
    </row>
    <row r="1034" spans="2:13" ht="12.75">
      <c r="B1034" s="241">
        <v>5000</v>
      </c>
      <c r="C1034" s="135" t="s">
        <v>547</v>
      </c>
      <c r="D1034" t="s">
        <v>461</v>
      </c>
      <c r="E1034" s="131" t="s">
        <v>549</v>
      </c>
      <c r="F1034" s="40" t="s">
        <v>530</v>
      </c>
      <c r="G1034" s="132" t="s">
        <v>72</v>
      </c>
      <c r="H1034" s="8">
        <f t="shared" si="45"/>
        <v>-35000</v>
      </c>
      <c r="I1034" s="31">
        <f t="shared" si="44"/>
        <v>10.416666666666666</v>
      </c>
      <c r="K1034" t="s">
        <v>531</v>
      </c>
      <c r="M1034" s="2">
        <v>480</v>
      </c>
    </row>
    <row r="1035" spans="2:13" ht="12.75">
      <c r="B1035" s="241">
        <v>5000</v>
      </c>
      <c r="C1035" s="135" t="s">
        <v>547</v>
      </c>
      <c r="D1035" t="s">
        <v>461</v>
      </c>
      <c r="E1035" s="131" t="s">
        <v>549</v>
      </c>
      <c r="F1035" s="40" t="s">
        <v>530</v>
      </c>
      <c r="G1035" s="132" t="s">
        <v>72</v>
      </c>
      <c r="H1035" s="8">
        <f t="shared" si="45"/>
        <v>-40000</v>
      </c>
      <c r="I1035" s="31">
        <f t="shared" si="44"/>
        <v>10.416666666666666</v>
      </c>
      <c r="K1035" t="s">
        <v>531</v>
      </c>
      <c r="M1035" s="2">
        <v>480</v>
      </c>
    </row>
    <row r="1036" spans="2:13" ht="12.75">
      <c r="B1036" s="241">
        <v>5000</v>
      </c>
      <c r="C1036" s="135" t="s">
        <v>547</v>
      </c>
      <c r="D1036" t="s">
        <v>461</v>
      </c>
      <c r="E1036" s="131" t="s">
        <v>549</v>
      </c>
      <c r="F1036" s="40" t="s">
        <v>530</v>
      </c>
      <c r="G1036" s="132" t="s">
        <v>150</v>
      </c>
      <c r="H1036" s="8">
        <f t="shared" si="45"/>
        <v>-45000</v>
      </c>
      <c r="I1036" s="31">
        <f t="shared" si="44"/>
        <v>10.416666666666666</v>
      </c>
      <c r="K1036" t="s">
        <v>531</v>
      </c>
      <c r="M1036" s="2">
        <v>480</v>
      </c>
    </row>
    <row r="1037" spans="2:13" ht="12.75">
      <c r="B1037" s="241">
        <v>5000</v>
      </c>
      <c r="C1037" s="135" t="s">
        <v>547</v>
      </c>
      <c r="D1037" t="s">
        <v>461</v>
      </c>
      <c r="E1037" s="131" t="s">
        <v>549</v>
      </c>
      <c r="F1037" s="40" t="s">
        <v>530</v>
      </c>
      <c r="G1037" s="132" t="s">
        <v>150</v>
      </c>
      <c r="H1037" s="8">
        <f t="shared" si="45"/>
        <v>-50000</v>
      </c>
      <c r="I1037" s="31">
        <f t="shared" si="44"/>
        <v>10.416666666666666</v>
      </c>
      <c r="K1037" t="s">
        <v>531</v>
      </c>
      <c r="M1037" s="2">
        <v>480</v>
      </c>
    </row>
    <row r="1038" spans="2:13" ht="12.75">
      <c r="B1038" s="241">
        <v>5000</v>
      </c>
      <c r="C1038" s="135" t="s">
        <v>547</v>
      </c>
      <c r="D1038" t="s">
        <v>461</v>
      </c>
      <c r="E1038" s="131" t="s">
        <v>549</v>
      </c>
      <c r="F1038" s="40" t="s">
        <v>530</v>
      </c>
      <c r="G1038" s="132" t="s">
        <v>77</v>
      </c>
      <c r="H1038" s="8">
        <f t="shared" si="45"/>
        <v>-55000</v>
      </c>
      <c r="I1038" s="31">
        <f t="shared" si="44"/>
        <v>10.416666666666666</v>
      </c>
      <c r="K1038" t="s">
        <v>531</v>
      </c>
      <c r="M1038" s="2">
        <v>480</v>
      </c>
    </row>
    <row r="1039" spans="2:13" ht="12.75">
      <c r="B1039" s="241">
        <v>5000</v>
      </c>
      <c r="C1039" s="135" t="s">
        <v>547</v>
      </c>
      <c r="D1039" t="s">
        <v>461</v>
      </c>
      <c r="E1039" s="131" t="s">
        <v>549</v>
      </c>
      <c r="F1039" s="40" t="s">
        <v>530</v>
      </c>
      <c r="G1039" s="132" t="s">
        <v>77</v>
      </c>
      <c r="H1039" s="8">
        <f t="shared" si="45"/>
        <v>-60000</v>
      </c>
      <c r="I1039" s="31">
        <f t="shared" si="44"/>
        <v>10.416666666666666</v>
      </c>
      <c r="K1039" t="s">
        <v>531</v>
      </c>
      <c r="M1039" s="2">
        <v>480</v>
      </c>
    </row>
    <row r="1040" spans="2:13" ht="12.75">
      <c r="B1040" s="241">
        <v>30000</v>
      </c>
      <c r="C1040" s="135" t="s">
        <v>545</v>
      </c>
      <c r="D1040" t="s">
        <v>461</v>
      </c>
      <c r="E1040" s="131" t="s">
        <v>549</v>
      </c>
      <c r="F1040" s="40" t="s">
        <v>530</v>
      </c>
      <c r="G1040" s="132" t="s">
        <v>312</v>
      </c>
      <c r="H1040" s="8">
        <f t="shared" si="45"/>
        <v>-90000</v>
      </c>
      <c r="I1040" s="31">
        <f t="shared" si="44"/>
        <v>62.5</v>
      </c>
      <c r="K1040" t="s">
        <v>531</v>
      </c>
      <c r="M1040" s="2">
        <v>480</v>
      </c>
    </row>
    <row r="1041" spans="2:13" ht="12.75">
      <c r="B1041" s="241">
        <v>10000</v>
      </c>
      <c r="C1041" s="133" t="s">
        <v>550</v>
      </c>
      <c r="D1041" t="s">
        <v>461</v>
      </c>
      <c r="E1041" s="131" t="s">
        <v>549</v>
      </c>
      <c r="F1041" s="40" t="s">
        <v>530</v>
      </c>
      <c r="G1041" s="132" t="s">
        <v>233</v>
      </c>
      <c r="H1041" s="8">
        <f t="shared" si="45"/>
        <v>-100000</v>
      </c>
      <c r="I1041" s="31">
        <f aca="true" t="shared" si="46" ref="I1041:I1104">+B1041/M1041</f>
        <v>20.833333333333332</v>
      </c>
      <c r="K1041" t="s">
        <v>531</v>
      </c>
      <c r="M1041" s="2">
        <v>480</v>
      </c>
    </row>
    <row r="1042" spans="2:13" ht="12.75">
      <c r="B1042" s="241">
        <v>10000</v>
      </c>
      <c r="C1042" s="133" t="s">
        <v>551</v>
      </c>
      <c r="D1042" t="s">
        <v>461</v>
      </c>
      <c r="E1042" s="131" t="s">
        <v>549</v>
      </c>
      <c r="F1042" s="40" t="s">
        <v>530</v>
      </c>
      <c r="G1042" s="132" t="s">
        <v>236</v>
      </c>
      <c r="H1042" s="8">
        <f t="shared" si="45"/>
        <v>-110000</v>
      </c>
      <c r="I1042" s="31">
        <f t="shared" si="46"/>
        <v>20.833333333333332</v>
      </c>
      <c r="K1042" t="s">
        <v>531</v>
      </c>
      <c r="M1042" s="2">
        <v>480</v>
      </c>
    </row>
    <row r="1043" spans="1:13" s="87" customFormat="1" ht="12.75">
      <c r="A1043" s="21"/>
      <c r="B1043" s="252">
        <f>SUM(B1033:B1042)</f>
        <v>110000</v>
      </c>
      <c r="C1043" s="21"/>
      <c r="D1043" s="21"/>
      <c r="E1043" s="134" t="s">
        <v>552</v>
      </c>
      <c r="F1043" s="27"/>
      <c r="G1043" s="27"/>
      <c r="H1043" s="88"/>
      <c r="I1043" s="86"/>
      <c r="M1043" s="2">
        <v>480</v>
      </c>
    </row>
    <row r="1044" spans="8:13" ht="12.75">
      <c r="H1044" s="8">
        <f aca="true" t="shared" si="47" ref="H1044:H1107">H1043-B1044</f>
        <v>0</v>
      </c>
      <c r="I1044" s="31">
        <f t="shared" si="46"/>
        <v>0</v>
      </c>
      <c r="M1044" s="2">
        <v>480</v>
      </c>
    </row>
    <row r="1045" spans="8:13" ht="12.75">
      <c r="H1045" s="8">
        <f t="shared" si="47"/>
        <v>0</v>
      </c>
      <c r="I1045" s="31">
        <f t="shared" si="46"/>
        <v>0</v>
      </c>
      <c r="M1045" s="2">
        <v>480</v>
      </c>
    </row>
    <row r="1046" spans="2:13" ht="12.75">
      <c r="B1046" s="293">
        <v>5000</v>
      </c>
      <c r="C1046" s="135" t="s">
        <v>539</v>
      </c>
      <c r="D1046" t="s">
        <v>461</v>
      </c>
      <c r="E1046" s="131" t="s">
        <v>553</v>
      </c>
      <c r="F1046" s="40" t="s">
        <v>530</v>
      </c>
      <c r="G1046" s="132" t="s">
        <v>233</v>
      </c>
      <c r="H1046" s="8">
        <f t="shared" si="47"/>
        <v>-5000</v>
      </c>
      <c r="I1046" s="31">
        <f t="shared" si="46"/>
        <v>10.416666666666666</v>
      </c>
      <c r="K1046" t="s">
        <v>531</v>
      </c>
      <c r="M1046" s="2">
        <v>480</v>
      </c>
    </row>
    <row r="1047" spans="2:13" ht="12.75">
      <c r="B1047" s="293">
        <v>5000</v>
      </c>
      <c r="C1047" s="135" t="s">
        <v>547</v>
      </c>
      <c r="D1047" t="s">
        <v>461</v>
      </c>
      <c r="E1047" s="131" t="s">
        <v>553</v>
      </c>
      <c r="F1047" s="40" t="s">
        <v>530</v>
      </c>
      <c r="G1047" s="132" t="s">
        <v>236</v>
      </c>
      <c r="H1047" s="8">
        <f t="shared" si="47"/>
        <v>-10000</v>
      </c>
      <c r="I1047" s="31">
        <f t="shared" si="46"/>
        <v>10.416666666666666</v>
      </c>
      <c r="K1047" t="s">
        <v>531</v>
      </c>
      <c r="M1047" s="2">
        <v>480</v>
      </c>
    </row>
    <row r="1048" spans="2:13" ht="12.75">
      <c r="B1048" s="293">
        <v>5000</v>
      </c>
      <c r="C1048" s="135" t="s">
        <v>547</v>
      </c>
      <c r="D1048" t="s">
        <v>461</v>
      </c>
      <c r="E1048" s="131" t="s">
        <v>553</v>
      </c>
      <c r="F1048" s="40" t="s">
        <v>530</v>
      </c>
      <c r="G1048" s="132" t="s">
        <v>236</v>
      </c>
      <c r="H1048" s="8">
        <f t="shared" si="47"/>
        <v>-15000</v>
      </c>
      <c r="I1048" s="31">
        <f t="shared" si="46"/>
        <v>10.416666666666666</v>
      </c>
      <c r="K1048" t="s">
        <v>531</v>
      </c>
      <c r="M1048" s="2">
        <v>480</v>
      </c>
    </row>
    <row r="1049" spans="2:13" ht="12.75">
      <c r="B1049" s="293">
        <v>5000</v>
      </c>
      <c r="C1049" s="135" t="s">
        <v>539</v>
      </c>
      <c r="D1049" t="s">
        <v>461</v>
      </c>
      <c r="E1049" s="131" t="s">
        <v>553</v>
      </c>
      <c r="F1049" s="40" t="s">
        <v>530</v>
      </c>
      <c r="G1049" s="132" t="s">
        <v>236</v>
      </c>
      <c r="H1049" s="8">
        <f t="shared" si="47"/>
        <v>-20000</v>
      </c>
      <c r="I1049" s="31">
        <f t="shared" si="46"/>
        <v>10.416666666666666</v>
      </c>
      <c r="K1049" t="s">
        <v>531</v>
      </c>
      <c r="M1049" s="2">
        <v>480</v>
      </c>
    </row>
    <row r="1050" spans="2:13" ht="12.75">
      <c r="B1050" s="293">
        <v>5000</v>
      </c>
      <c r="C1050" s="135" t="s">
        <v>539</v>
      </c>
      <c r="D1050" t="s">
        <v>461</v>
      </c>
      <c r="E1050" s="131" t="s">
        <v>553</v>
      </c>
      <c r="F1050" s="40" t="s">
        <v>530</v>
      </c>
      <c r="G1050" s="132" t="s">
        <v>533</v>
      </c>
      <c r="H1050" s="8">
        <f t="shared" si="47"/>
        <v>-25000</v>
      </c>
      <c r="I1050" s="31">
        <f t="shared" si="46"/>
        <v>10.416666666666666</v>
      </c>
      <c r="K1050" t="s">
        <v>531</v>
      </c>
      <c r="M1050" s="2">
        <v>480</v>
      </c>
    </row>
    <row r="1051" spans="2:13" ht="12.75">
      <c r="B1051" s="293">
        <v>5000</v>
      </c>
      <c r="C1051" s="135" t="s">
        <v>547</v>
      </c>
      <c r="D1051" t="s">
        <v>461</v>
      </c>
      <c r="E1051" s="131" t="s">
        <v>553</v>
      </c>
      <c r="F1051" s="40" t="s">
        <v>530</v>
      </c>
      <c r="G1051" s="132" t="s">
        <v>533</v>
      </c>
      <c r="H1051" s="8">
        <f t="shared" si="47"/>
        <v>-30000</v>
      </c>
      <c r="I1051" s="31">
        <f t="shared" si="46"/>
        <v>10.416666666666666</v>
      </c>
      <c r="K1051" t="s">
        <v>531</v>
      </c>
      <c r="M1051" s="2">
        <v>480</v>
      </c>
    </row>
    <row r="1052" spans="1:13" s="87" customFormat="1" ht="12.75">
      <c r="A1052" s="21"/>
      <c r="B1052" s="303">
        <f>SUM(B1046:B1051)</f>
        <v>30000</v>
      </c>
      <c r="C1052" s="21"/>
      <c r="D1052" s="21"/>
      <c r="E1052" s="134" t="s">
        <v>812</v>
      </c>
      <c r="F1052" s="27"/>
      <c r="G1052" s="27"/>
      <c r="H1052" s="88"/>
      <c r="I1052" s="86">
        <f t="shared" si="46"/>
        <v>62.5</v>
      </c>
      <c r="M1052" s="2">
        <v>480</v>
      </c>
    </row>
    <row r="1053" spans="8:13" ht="12.75">
      <c r="H1053" s="8">
        <f t="shared" si="47"/>
        <v>0</v>
      </c>
      <c r="I1053" s="31">
        <f t="shared" si="46"/>
        <v>0</v>
      </c>
      <c r="M1053" s="2">
        <v>480</v>
      </c>
    </row>
    <row r="1054" spans="8:13" ht="12.75">
      <c r="H1054" s="8">
        <f t="shared" si="47"/>
        <v>0</v>
      </c>
      <c r="I1054" s="31">
        <f t="shared" si="46"/>
        <v>0</v>
      </c>
      <c r="M1054" s="2">
        <v>480</v>
      </c>
    </row>
    <row r="1055" spans="2:13" ht="12.75">
      <c r="B1055" s="241">
        <v>5000</v>
      </c>
      <c r="C1055" s="135" t="s">
        <v>547</v>
      </c>
      <c r="D1055" t="s">
        <v>461</v>
      </c>
      <c r="E1055" s="131" t="s">
        <v>554</v>
      </c>
      <c r="F1055" s="40" t="s">
        <v>530</v>
      </c>
      <c r="G1055" s="132" t="s">
        <v>312</v>
      </c>
      <c r="H1055" s="8">
        <f t="shared" si="47"/>
        <v>-5000</v>
      </c>
      <c r="I1055" s="31">
        <f t="shared" si="46"/>
        <v>10.416666666666666</v>
      </c>
      <c r="K1055" t="s">
        <v>531</v>
      </c>
      <c r="M1055" s="2">
        <v>480</v>
      </c>
    </row>
    <row r="1056" spans="2:13" ht="12.75">
      <c r="B1056" s="241">
        <v>5000</v>
      </c>
      <c r="C1056" s="135" t="s">
        <v>547</v>
      </c>
      <c r="D1056" t="s">
        <v>461</v>
      </c>
      <c r="E1056" s="131" t="s">
        <v>554</v>
      </c>
      <c r="F1056" s="40" t="s">
        <v>530</v>
      </c>
      <c r="G1056" s="132" t="s">
        <v>312</v>
      </c>
      <c r="H1056" s="8">
        <f t="shared" si="47"/>
        <v>-10000</v>
      </c>
      <c r="I1056" s="31">
        <f t="shared" si="46"/>
        <v>10.416666666666666</v>
      </c>
      <c r="K1056" t="s">
        <v>531</v>
      </c>
      <c r="M1056" s="2">
        <v>480</v>
      </c>
    </row>
    <row r="1057" spans="2:13" ht="12.75">
      <c r="B1057" s="241">
        <v>5000</v>
      </c>
      <c r="C1057" s="135" t="s">
        <v>539</v>
      </c>
      <c r="D1057" t="s">
        <v>461</v>
      </c>
      <c r="E1057" s="131" t="s">
        <v>554</v>
      </c>
      <c r="F1057" s="40" t="s">
        <v>530</v>
      </c>
      <c r="G1057" s="132" t="s">
        <v>312</v>
      </c>
      <c r="H1057" s="8">
        <f t="shared" si="47"/>
        <v>-15000</v>
      </c>
      <c r="I1057" s="31">
        <f t="shared" si="46"/>
        <v>10.416666666666666</v>
      </c>
      <c r="K1057" t="s">
        <v>531</v>
      </c>
      <c r="M1057" s="2">
        <v>480</v>
      </c>
    </row>
    <row r="1058" spans="2:13" ht="12.75">
      <c r="B1058" s="241">
        <v>5000</v>
      </c>
      <c r="C1058" s="135" t="s">
        <v>547</v>
      </c>
      <c r="D1058" t="s">
        <v>461</v>
      </c>
      <c r="E1058" s="131" t="s">
        <v>554</v>
      </c>
      <c r="F1058" s="40" t="s">
        <v>530</v>
      </c>
      <c r="G1058" s="132" t="s">
        <v>532</v>
      </c>
      <c r="H1058" s="8">
        <f t="shared" si="47"/>
        <v>-20000</v>
      </c>
      <c r="I1058" s="31">
        <f t="shared" si="46"/>
        <v>10.416666666666666</v>
      </c>
      <c r="K1058" t="s">
        <v>531</v>
      </c>
      <c r="M1058" s="2">
        <v>480</v>
      </c>
    </row>
    <row r="1059" spans="2:13" ht="12.75">
      <c r="B1059" s="241">
        <v>5000</v>
      </c>
      <c r="C1059" s="135" t="s">
        <v>547</v>
      </c>
      <c r="D1059" t="s">
        <v>461</v>
      </c>
      <c r="E1059" s="131" t="s">
        <v>554</v>
      </c>
      <c r="F1059" s="40" t="s">
        <v>530</v>
      </c>
      <c r="G1059" s="132" t="s">
        <v>532</v>
      </c>
      <c r="H1059" s="8">
        <f t="shared" si="47"/>
        <v>-25000</v>
      </c>
      <c r="I1059" s="31">
        <f t="shared" si="46"/>
        <v>10.416666666666666</v>
      </c>
      <c r="K1059" t="s">
        <v>531</v>
      </c>
      <c r="M1059" s="2">
        <v>480</v>
      </c>
    </row>
    <row r="1060" spans="2:13" ht="12.75">
      <c r="B1060" s="241">
        <v>5000</v>
      </c>
      <c r="C1060" s="135" t="s">
        <v>547</v>
      </c>
      <c r="D1060" t="s">
        <v>461</v>
      </c>
      <c r="E1060" s="131" t="s">
        <v>554</v>
      </c>
      <c r="F1060" s="40" t="s">
        <v>530</v>
      </c>
      <c r="G1060" s="132" t="s">
        <v>211</v>
      </c>
      <c r="H1060" s="8">
        <f t="shared" si="47"/>
        <v>-30000</v>
      </c>
      <c r="I1060" s="31">
        <f t="shared" si="46"/>
        <v>10.416666666666666</v>
      </c>
      <c r="K1060" t="s">
        <v>531</v>
      </c>
      <c r="M1060" s="2">
        <v>480</v>
      </c>
    </row>
    <row r="1061" spans="2:13" ht="12.75">
      <c r="B1061" s="241">
        <v>30000</v>
      </c>
      <c r="C1061" s="135" t="s">
        <v>548</v>
      </c>
      <c r="D1061" t="s">
        <v>461</v>
      </c>
      <c r="E1061" s="131" t="s">
        <v>554</v>
      </c>
      <c r="F1061" s="40" t="s">
        <v>530</v>
      </c>
      <c r="G1061" s="132" t="s">
        <v>236</v>
      </c>
      <c r="H1061" s="8">
        <f t="shared" si="47"/>
        <v>-60000</v>
      </c>
      <c r="I1061" s="31">
        <f t="shared" si="46"/>
        <v>62.5</v>
      </c>
      <c r="K1061" t="s">
        <v>531</v>
      </c>
      <c r="M1061" s="2">
        <v>480</v>
      </c>
    </row>
    <row r="1062" spans="2:13" ht="12.75">
      <c r="B1062" s="241">
        <v>30000</v>
      </c>
      <c r="C1062" s="135" t="s">
        <v>545</v>
      </c>
      <c r="D1062" t="s">
        <v>461</v>
      </c>
      <c r="E1062" s="131" t="s">
        <v>554</v>
      </c>
      <c r="F1062" s="40" t="s">
        <v>530</v>
      </c>
      <c r="G1062" s="132" t="s">
        <v>236</v>
      </c>
      <c r="H1062" s="8">
        <f t="shared" si="47"/>
        <v>-90000</v>
      </c>
      <c r="I1062" s="31">
        <f t="shared" si="46"/>
        <v>62.5</v>
      </c>
      <c r="K1062" t="s">
        <v>531</v>
      </c>
      <c r="M1062" s="2">
        <v>480</v>
      </c>
    </row>
    <row r="1063" spans="1:13" s="87" customFormat="1" ht="12.75">
      <c r="A1063" s="21"/>
      <c r="B1063" s="252">
        <f>SUM(B1055:B1062)</f>
        <v>90000</v>
      </c>
      <c r="C1063" s="21"/>
      <c r="D1063" s="21"/>
      <c r="E1063" s="134" t="s">
        <v>554</v>
      </c>
      <c r="F1063" s="27"/>
      <c r="G1063" s="27"/>
      <c r="H1063" s="88"/>
      <c r="I1063" s="86">
        <f t="shared" si="46"/>
        <v>187.5</v>
      </c>
      <c r="M1063" s="2">
        <v>480</v>
      </c>
    </row>
    <row r="1064" spans="8:13" ht="12.75">
      <c r="H1064" s="8">
        <f t="shared" si="47"/>
        <v>0</v>
      </c>
      <c r="I1064" s="31">
        <f t="shared" si="46"/>
        <v>0</v>
      </c>
      <c r="M1064" s="2">
        <v>480</v>
      </c>
    </row>
    <row r="1065" spans="8:13" ht="12.75">
      <c r="H1065" s="8">
        <f t="shared" si="47"/>
        <v>0</v>
      </c>
      <c r="I1065" s="31">
        <f t="shared" si="46"/>
        <v>0</v>
      </c>
      <c r="M1065" s="2">
        <v>480</v>
      </c>
    </row>
    <row r="1066" spans="2:13" ht="12.75">
      <c r="B1066" s="293">
        <v>5000</v>
      </c>
      <c r="C1066" s="136" t="s">
        <v>547</v>
      </c>
      <c r="D1066" t="s">
        <v>461</v>
      </c>
      <c r="E1066" s="131" t="s">
        <v>555</v>
      </c>
      <c r="F1066" s="40" t="s">
        <v>530</v>
      </c>
      <c r="G1066" s="132" t="s">
        <v>44</v>
      </c>
      <c r="H1066" s="8">
        <f t="shared" si="47"/>
        <v>-5000</v>
      </c>
      <c r="I1066" s="31">
        <f t="shared" si="46"/>
        <v>10.416666666666666</v>
      </c>
      <c r="K1066" t="s">
        <v>531</v>
      </c>
      <c r="M1066" s="2">
        <v>480</v>
      </c>
    </row>
    <row r="1067" spans="2:13" ht="12.75">
      <c r="B1067" s="293">
        <v>5000</v>
      </c>
      <c r="C1067" s="135" t="s">
        <v>539</v>
      </c>
      <c r="D1067" t="s">
        <v>461</v>
      </c>
      <c r="E1067" s="131" t="s">
        <v>555</v>
      </c>
      <c r="F1067" s="40" t="s">
        <v>530</v>
      </c>
      <c r="G1067" s="132" t="s">
        <v>150</v>
      </c>
      <c r="H1067" s="8">
        <f t="shared" si="47"/>
        <v>-10000</v>
      </c>
      <c r="I1067" s="31">
        <f t="shared" si="46"/>
        <v>10.416666666666666</v>
      </c>
      <c r="K1067" t="s">
        <v>531</v>
      </c>
      <c r="M1067" s="2">
        <v>480</v>
      </c>
    </row>
    <row r="1068" spans="2:13" ht="12.75">
      <c r="B1068" s="293">
        <v>5000</v>
      </c>
      <c r="C1068" s="135" t="s">
        <v>547</v>
      </c>
      <c r="D1068" t="s">
        <v>461</v>
      </c>
      <c r="E1068" s="131" t="s">
        <v>555</v>
      </c>
      <c r="F1068" s="40" t="s">
        <v>530</v>
      </c>
      <c r="G1068" s="132" t="s">
        <v>44</v>
      </c>
      <c r="H1068" s="8">
        <f t="shared" si="47"/>
        <v>-15000</v>
      </c>
      <c r="I1068" s="31">
        <f t="shared" si="46"/>
        <v>10.416666666666666</v>
      </c>
      <c r="K1068" t="s">
        <v>531</v>
      </c>
      <c r="M1068" s="2">
        <v>480</v>
      </c>
    </row>
    <row r="1069" spans="2:13" ht="12.75">
      <c r="B1069" s="293">
        <v>25000</v>
      </c>
      <c r="C1069" s="136" t="s">
        <v>556</v>
      </c>
      <c r="D1069" t="s">
        <v>461</v>
      </c>
      <c r="E1069" s="131" t="s">
        <v>555</v>
      </c>
      <c r="F1069" s="40" t="s">
        <v>530</v>
      </c>
      <c r="G1069" s="132" t="s">
        <v>167</v>
      </c>
      <c r="H1069" s="8">
        <f t="shared" si="47"/>
        <v>-40000</v>
      </c>
      <c r="I1069" s="31">
        <f t="shared" si="46"/>
        <v>52.083333333333336</v>
      </c>
      <c r="K1069" t="s">
        <v>531</v>
      </c>
      <c r="M1069" s="2">
        <v>480</v>
      </c>
    </row>
    <row r="1070" spans="2:13" ht="12.75">
      <c r="B1070" s="293">
        <v>25000</v>
      </c>
      <c r="C1070" s="136" t="s">
        <v>557</v>
      </c>
      <c r="D1070" t="s">
        <v>461</v>
      </c>
      <c r="E1070" s="131" t="s">
        <v>555</v>
      </c>
      <c r="F1070" s="40" t="s">
        <v>530</v>
      </c>
      <c r="G1070" s="132" t="s">
        <v>174</v>
      </c>
      <c r="H1070" s="8">
        <f t="shared" si="47"/>
        <v>-65000</v>
      </c>
      <c r="I1070" s="31">
        <f t="shared" si="46"/>
        <v>52.083333333333336</v>
      </c>
      <c r="K1070" t="s">
        <v>531</v>
      </c>
      <c r="M1070" s="2">
        <v>480</v>
      </c>
    </row>
    <row r="1071" spans="1:13" s="87" customFormat="1" ht="12.75">
      <c r="A1071" s="21"/>
      <c r="B1071" s="303">
        <f>SUM(B1066:B1070)</f>
        <v>65000</v>
      </c>
      <c r="C1071" s="21"/>
      <c r="D1071" s="21"/>
      <c r="E1071" s="134" t="s">
        <v>555</v>
      </c>
      <c r="F1071" s="27"/>
      <c r="G1071" s="27"/>
      <c r="H1071" s="88"/>
      <c r="I1071" s="86">
        <f t="shared" si="46"/>
        <v>135.41666666666666</v>
      </c>
      <c r="M1071" s="2">
        <v>480</v>
      </c>
    </row>
    <row r="1072" spans="8:13" ht="12.75">
      <c r="H1072" s="8">
        <v>0</v>
      </c>
      <c r="I1072" s="31">
        <f t="shared" si="46"/>
        <v>0</v>
      </c>
      <c r="M1072" s="2">
        <v>480</v>
      </c>
    </row>
    <row r="1073" spans="8:13" ht="12.75">
      <c r="H1073" s="8">
        <f t="shared" si="47"/>
        <v>0</v>
      </c>
      <c r="I1073" s="31">
        <f t="shared" si="46"/>
        <v>0</v>
      </c>
      <c r="M1073" s="2">
        <v>480</v>
      </c>
    </row>
    <row r="1074" spans="8:13" ht="12.75">
      <c r="H1074" s="8">
        <f t="shared" si="47"/>
        <v>0</v>
      </c>
      <c r="I1074" s="31">
        <f t="shared" si="46"/>
        <v>0</v>
      </c>
      <c r="M1074" s="2">
        <v>480</v>
      </c>
    </row>
    <row r="1075" spans="8:13" ht="12.75">
      <c r="H1075" s="8">
        <v>0</v>
      </c>
      <c r="I1075" s="31">
        <f t="shared" si="46"/>
        <v>0</v>
      </c>
      <c r="M1075" s="2">
        <v>480</v>
      </c>
    </row>
    <row r="1076" spans="1:13" s="87" customFormat="1" ht="12.75">
      <c r="A1076" s="21"/>
      <c r="B1076" s="388">
        <f>B1080+B1084</f>
        <v>20000</v>
      </c>
      <c r="C1076" s="130" t="s">
        <v>558</v>
      </c>
      <c r="D1076" s="21"/>
      <c r="E1076" s="21"/>
      <c r="F1076" s="27"/>
      <c r="G1076" s="27"/>
      <c r="H1076" s="88">
        <f t="shared" si="47"/>
        <v>-20000</v>
      </c>
      <c r="I1076" s="86">
        <f t="shared" si="46"/>
        <v>41.666666666666664</v>
      </c>
      <c r="M1076" s="2">
        <v>480</v>
      </c>
    </row>
    <row r="1077" spans="2:13" ht="12.75">
      <c r="B1077" s="212"/>
      <c r="H1077" s="8">
        <v>0</v>
      </c>
      <c r="I1077" s="31">
        <f t="shared" si="46"/>
        <v>0</v>
      </c>
      <c r="M1077" s="2">
        <v>480</v>
      </c>
    </row>
    <row r="1078" spans="2:13" ht="12.75">
      <c r="B1078" s="212"/>
      <c r="H1078" s="8">
        <f t="shared" si="47"/>
        <v>0</v>
      </c>
      <c r="I1078" s="31">
        <f t="shared" si="46"/>
        <v>0</v>
      </c>
      <c r="M1078" s="2">
        <v>480</v>
      </c>
    </row>
    <row r="1079" spans="2:13" ht="12.75">
      <c r="B1079" s="212">
        <v>15000</v>
      </c>
      <c r="C1079" s="1" t="s">
        <v>559</v>
      </c>
      <c r="D1079" s="1" t="s">
        <v>461</v>
      </c>
      <c r="E1079" s="1" t="s">
        <v>541</v>
      </c>
      <c r="F1079" s="36" t="s">
        <v>530</v>
      </c>
      <c r="G1079" s="36" t="s">
        <v>167</v>
      </c>
      <c r="H1079" s="8">
        <f t="shared" si="47"/>
        <v>-15000</v>
      </c>
      <c r="I1079" s="31">
        <f t="shared" si="46"/>
        <v>31.25</v>
      </c>
      <c r="K1079" t="s">
        <v>531</v>
      </c>
      <c r="M1079" s="2">
        <v>480</v>
      </c>
    </row>
    <row r="1080" spans="1:13" s="87" customFormat="1" ht="12.75">
      <c r="A1080" s="21"/>
      <c r="B1080" s="387">
        <f>SUM(B1079)</f>
        <v>15000</v>
      </c>
      <c r="C1080" s="21"/>
      <c r="D1080" s="21"/>
      <c r="E1080" s="21" t="s">
        <v>541</v>
      </c>
      <c r="F1080" s="27"/>
      <c r="G1080" s="27"/>
      <c r="H1080" s="88"/>
      <c r="I1080" s="86">
        <f t="shared" si="46"/>
        <v>31.25</v>
      </c>
      <c r="M1080" s="2">
        <v>480</v>
      </c>
    </row>
    <row r="1081" spans="2:13" ht="12.75">
      <c r="B1081" s="212"/>
      <c r="H1081" s="8">
        <f t="shared" si="47"/>
        <v>0</v>
      </c>
      <c r="I1081" s="31">
        <f t="shared" si="46"/>
        <v>0</v>
      </c>
      <c r="M1081" s="2">
        <v>480</v>
      </c>
    </row>
    <row r="1082" spans="2:13" ht="12.75">
      <c r="B1082" s="212"/>
      <c r="H1082" s="8">
        <f t="shared" si="47"/>
        <v>0</v>
      </c>
      <c r="I1082" s="31">
        <f t="shared" si="46"/>
        <v>0</v>
      </c>
      <c r="M1082" s="2">
        <v>480</v>
      </c>
    </row>
    <row r="1083" spans="2:13" ht="12.75">
      <c r="B1083" s="212">
        <v>5000</v>
      </c>
      <c r="C1083" s="1" t="s">
        <v>560</v>
      </c>
      <c r="D1083" s="1" t="s">
        <v>461</v>
      </c>
      <c r="E1083" s="1" t="s">
        <v>561</v>
      </c>
      <c r="F1083" s="36" t="s">
        <v>530</v>
      </c>
      <c r="G1083" s="36" t="s">
        <v>533</v>
      </c>
      <c r="H1083" s="8">
        <f t="shared" si="47"/>
        <v>-5000</v>
      </c>
      <c r="I1083" s="31">
        <f t="shared" si="46"/>
        <v>10.416666666666666</v>
      </c>
      <c r="K1083" t="s">
        <v>531</v>
      </c>
      <c r="M1083" s="2">
        <v>480</v>
      </c>
    </row>
    <row r="1084" spans="1:13" s="87" customFormat="1" ht="12.75">
      <c r="A1084" s="21"/>
      <c r="B1084" s="387">
        <f>SUM(B1083)</f>
        <v>5000</v>
      </c>
      <c r="C1084" s="21"/>
      <c r="D1084" s="21"/>
      <c r="E1084" s="21" t="s">
        <v>561</v>
      </c>
      <c r="F1084" s="27"/>
      <c r="G1084" s="27"/>
      <c r="H1084" s="88"/>
      <c r="I1084" s="86">
        <f t="shared" si="46"/>
        <v>10.416666666666666</v>
      </c>
      <c r="M1084" s="2">
        <v>480</v>
      </c>
    </row>
    <row r="1085" spans="2:13" ht="12.75">
      <c r="B1085" s="212"/>
      <c r="H1085" s="8">
        <f t="shared" si="47"/>
        <v>0</v>
      </c>
      <c r="I1085" s="31">
        <f t="shared" si="46"/>
        <v>0</v>
      </c>
      <c r="M1085" s="2">
        <v>480</v>
      </c>
    </row>
    <row r="1086" spans="2:13" ht="12.75">
      <c r="B1086" s="212"/>
      <c r="H1086" s="8">
        <f t="shared" si="47"/>
        <v>0</v>
      </c>
      <c r="I1086" s="31">
        <f t="shared" si="46"/>
        <v>0</v>
      </c>
      <c r="M1086" s="2">
        <v>480</v>
      </c>
    </row>
    <row r="1087" spans="2:13" ht="12.75">
      <c r="B1087" s="212"/>
      <c r="H1087" s="8">
        <f t="shared" si="47"/>
        <v>0</v>
      </c>
      <c r="I1087" s="31">
        <f t="shared" si="46"/>
        <v>0</v>
      </c>
      <c r="M1087" s="2">
        <v>480</v>
      </c>
    </row>
    <row r="1088" spans="1:13" s="25" customFormat="1" ht="12.75">
      <c r="A1088" s="22"/>
      <c r="B1088" s="386">
        <v>1600</v>
      </c>
      <c r="C1088" s="22" t="s">
        <v>562</v>
      </c>
      <c r="D1088" s="22" t="s">
        <v>461</v>
      </c>
      <c r="E1088" s="22" t="s">
        <v>433</v>
      </c>
      <c r="F1088" s="40" t="s">
        <v>563</v>
      </c>
      <c r="G1088" s="40" t="s">
        <v>72</v>
      </c>
      <c r="H1088" s="39">
        <f t="shared" si="47"/>
        <v>-1600</v>
      </c>
      <c r="I1088" s="89">
        <f t="shared" si="46"/>
        <v>3.3333333333333335</v>
      </c>
      <c r="K1088" s="25" t="s">
        <v>526</v>
      </c>
      <c r="M1088" s="2">
        <v>480</v>
      </c>
    </row>
    <row r="1089" spans="2:13" ht="12.75">
      <c r="B1089" s="212">
        <v>7200</v>
      </c>
      <c r="C1089" s="48" t="s">
        <v>564</v>
      </c>
      <c r="D1089" s="22" t="s">
        <v>461</v>
      </c>
      <c r="E1089" s="1" t="s">
        <v>433</v>
      </c>
      <c r="F1089" s="36" t="s">
        <v>565</v>
      </c>
      <c r="G1089" s="36" t="s">
        <v>75</v>
      </c>
      <c r="H1089" s="8">
        <f t="shared" si="47"/>
        <v>-8800</v>
      </c>
      <c r="I1089" s="31">
        <f t="shared" si="46"/>
        <v>15</v>
      </c>
      <c r="K1089" t="s">
        <v>526</v>
      </c>
      <c r="M1089" s="2">
        <v>480</v>
      </c>
    </row>
    <row r="1090" spans="1:13" s="25" customFormat="1" ht="12.75">
      <c r="A1090" s="22"/>
      <c r="B1090" s="386">
        <v>1500</v>
      </c>
      <c r="C1090" s="22" t="s">
        <v>562</v>
      </c>
      <c r="D1090" s="22" t="s">
        <v>461</v>
      </c>
      <c r="E1090" s="22" t="s">
        <v>433</v>
      </c>
      <c r="F1090" s="40" t="s">
        <v>566</v>
      </c>
      <c r="G1090" s="40" t="s">
        <v>105</v>
      </c>
      <c r="H1090" s="39">
        <f t="shared" si="47"/>
        <v>-10300</v>
      </c>
      <c r="I1090" s="89">
        <f t="shared" si="46"/>
        <v>3.125</v>
      </c>
      <c r="K1090" s="25" t="s">
        <v>526</v>
      </c>
      <c r="M1090" s="2">
        <v>480</v>
      </c>
    </row>
    <row r="1091" spans="2:13" ht="12.75">
      <c r="B1091" s="212">
        <v>7200</v>
      </c>
      <c r="C1091" s="48" t="s">
        <v>564</v>
      </c>
      <c r="D1091" s="22" t="s">
        <v>461</v>
      </c>
      <c r="E1091" s="1" t="s">
        <v>433</v>
      </c>
      <c r="F1091" s="36" t="s">
        <v>567</v>
      </c>
      <c r="G1091" s="36" t="s">
        <v>128</v>
      </c>
      <c r="H1091" s="8">
        <f t="shared" si="47"/>
        <v>-17500</v>
      </c>
      <c r="I1091" s="31">
        <f t="shared" si="46"/>
        <v>15</v>
      </c>
      <c r="K1091" t="s">
        <v>526</v>
      </c>
      <c r="M1091" s="2">
        <v>480</v>
      </c>
    </row>
    <row r="1092" spans="2:13" ht="12.75">
      <c r="B1092" s="212">
        <v>7200</v>
      </c>
      <c r="C1092" s="48" t="s">
        <v>564</v>
      </c>
      <c r="D1092" s="1" t="s">
        <v>461</v>
      </c>
      <c r="E1092" s="1" t="s">
        <v>433</v>
      </c>
      <c r="F1092" s="36" t="s">
        <v>568</v>
      </c>
      <c r="G1092" s="36" t="s">
        <v>169</v>
      </c>
      <c r="H1092" s="8">
        <f t="shared" si="47"/>
        <v>-24700</v>
      </c>
      <c r="I1092" s="31">
        <f t="shared" si="46"/>
        <v>15</v>
      </c>
      <c r="K1092" t="s">
        <v>526</v>
      </c>
      <c r="M1092" s="2">
        <v>480</v>
      </c>
    </row>
    <row r="1093" spans="2:13" ht="12.75">
      <c r="B1093" s="212">
        <v>7200</v>
      </c>
      <c r="C1093" s="48" t="s">
        <v>564</v>
      </c>
      <c r="D1093" s="1" t="s">
        <v>461</v>
      </c>
      <c r="E1093" s="1" t="s">
        <v>433</v>
      </c>
      <c r="F1093" s="36" t="s">
        <v>569</v>
      </c>
      <c r="G1093" s="36" t="s">
        <v>233</v>
      </c>
      <c r="H1093" s="8">
        <f t="shared" si="47"/>
        <v>-31900</v>
      </c>
      <c r="I1093" s="31">
        <f t="shared" si="46"/>
        <v>15</v>
      </c>
      <c r="K1093" t="s">
        <v>526</v>
      </c>
      <c r="M1093" s="2">
        <v>480</v>
      </c>
    </row>
    <row r="1094" spans="2:13" ht="12.75">
      <c r="B1094" s="212">
        <v>600</v>
      </c>
      <c r="C1094" s="22" t="s">
        <v>570</v>
      </c>
      <c r="D1094" s="22" t="s">
        <v>461</v>
      </c>
      <c r="E1094" s="1" t="s">
        <v>433</v>
      </c>
      <c r="F1094" s="36" t="s">
        <v>571</v>
      </c>
      <c r="G1094" s="36" t="s">
        <v>572</v>
      </c>
      <c r="H1094" s="8">
        <f t="shared" si="47"/>
        <v>-32500</v>
      </c>
      <c r="I1094" s="31">
        <f t="shared" si="46"/>
        <v>1.25</v>
      </c>
      <c r="K1094" t="s">
        <v>482</v>
      </c>
      <c r="M1094" s="2">
        <v>480</v>
      </c>
    </row>
    <row r="1095" spans="2:13" ht="12.75">
      <c r="B1095" s="212">
        <v>2575</v>
      </c>
      <c r="C1095" s="1" t="s">
        <v>573</v>
      </c>
      <c r="D1095" s="22" t="s">
        <v>461</v>
      </c>
      <c r="E1095" s="1" t="s">
        <v>433</v>
      </c>
      <c r="F1095" s="36" t="s">
        <v>574</v>
      </c>
      <c r="G1095" s="36" t="s">
        <v>47</v>
      </c>
      <c r="H1095" s="8">
        <f t="shared" si="47"/>
        <v>-35075</v>
      </c>
      <c r="I1095" s="31">
        <f t="shared" si="46"/>
        <v>5.364583333333333</v>
      </c>
      <c r="K1095" t="s">
        <v>482</v>
      </c>
      <c r="M1095" s="2">
        <v>480</v>
      </c>
    </row>
    <row r="1096" spans="2:13" ht="12.75">
      <c r="B1096" s="212">
        <v>475</v>
      </c>
      <c r="C1096" s="1" t="s">
        <v>575</v>
      </c>
      <c r="D1096" s="22" t="s">
        <v>461</v>
      </c>
      <c r="E1096" s="1" t="s">
        <v>433</v>
      </c>
      <c r="F1096" s="36" t="s">
        <v>576</v>
      </c>
      <c r="G1096" s="36" t="s">
        <v>72</v>
      </c>
      <c r="H1096" s="8">
        <f t="shared" si="47"/>
        <v>-35550</v>
      </c>
      <c r="I1096" s="31">
        <f t="shared" si="46"/>
        <v>0.9895833333333334</v>
      </c>
      <c r="K1096" t="s">
        <v>482</v>
      </c>
      <c r="M1096" s="2">
        <v>480</v>
      </c>
    </row>
    <row r="1097" spans="2:13" ht="12.75">
      <c r="B1097" s="212">
        <v>2500</v>
      </c>
      <c r="C1097" s="1" t="s">
        <v>577</v>
      </c>
      <c r="D1097" s="22" t="s">
        <v>461</v>
      </c>
      <c r="E1097" s="1" t="s">
        <v>433</v>
      </c>
      <c r="F1097" s="36" t="s">
        <v>578</v>
      </c>
      <c r="G1097" s="36" t="s">
        <v>93</v>
      </c>
      <c r="H1097" s="8">
        <f t="shared" si="47"/>
        <v>-38050</v>
      </c>
      <c r="I1097" s="31">
        <f t="shared" si="46"/>
        <v>5.208333333333333</v>
      </c>
      <c r="K1097" t="s">
        <v>482</v>
      </c>
      <c r="M1097" s="2">
        <v>480</v>
      </c>
    </row>
    <row r="1098" spans="2:13" ht="12.75">
      <c r="B1098" s="212">
        <v>4000</v>
      </c>
      <c r="C1098" s="1" t="s">
        <v>579</v>
      </c>
      <c r="D1098" s="22" t="s">
        <v>461</v>
      </c>
      <c r="E1098" s="1" t="s">
        <v>433</v>
      </c>
      <c r="F1098" s="36" t="s">
        <v>580</v>
      </c>
      <c r="G1098" s="36" t="s">
        <v>93</v>
      </c>
      <c r="H1098" s="8">
        <f t="shared" si="47"/>
        <v>-42050</v>
      </c>
      <c r="I1098" s="31">
        <f t="shared" si="46"/>
        <v>8.333333333333334</v>
      </c>
      <c r="K1098" t="s">
        <v>482</v>
      </c>
      <c r="M1098" s="2">
        <v>480</v>
      </c>
    </row>
    <row r="1099" spans="2:13" ht="12.75">
      <c r="B1099" s="212">
        <v>2500</v>
      </c>
      <c r="C1099" s="1" t="s">
        <v>581</v>
      </c>
      <c r="D1099" s="22" t="s">
        <v>461</v>
      </c>
      <c r="E1099" s="1" t="s">
        <v>433</v>
      </c>
      <c r="F1099" s="36" t="s">
        <v>580</v>
      </c>
      <c r="G1099" s="36" t="s">
        <v>93</v>
      </c>
      <c r="H1099" s="8">
        <f t="shared" si="47"/>
        <v>-44550</v>
      </c>
      <c r="I1099" s="31">
        <f t="shared" si="46"/>
        <v>5.208333333333333</v>
      </c>
      <c r="K1099" t="s">
        <v>482</v>
      </c>
      <c r="M1099" s="2">
        <v>480</v>
      </c>
    </row>
    <row r="1100" spans="2:13" ht="12.75">
      <c r="B1100" s="212">
        <v>500</v>
      </c>
      <c r="C1100" s="1" t="s">
        <v>450</v>
      </c>
      <c r="D1100" s="22" t="s">
        <v>461</v>
      </c>
      <c r="E1100" s="1" t="s">
        <v>433</v>
      </c>
      <c r="F1100" s="36" t="s">
        <v>582</v>
      </c>
      <c r="G1100" s="36" t="s">
        <v>93</v>
      </c>
      <c r="H1100" s="8">
        <f t="shared" si="47"/>
        <v>-45050</v>
      </c>
      <c r="I1100" s="31">
        <f t="shared" si="46"/>
        <v>1.0416666666666667</v>
      </c>
      <c r="K1100" t="s">
        <v>482</v>
      </c>
      <c r="M1100" s="2">
        <v>480</v>
      </c>
    </row>
    <row r="1101" spans="2:13" ht="12.75">
      <c r="B1101" s="212">
        <v>500</v>
      </c>
      <c r="C1101" s="22" t="s">
        <v>583</v>
      </c>
      <c r="D1101" s="22" t="s">
        <v>461</v>
      </c>
      <c r="E1101" s="1" t="s">
        <v>433</v>
      </c>
      <c r="F1101" s="36" t="s">
        <v>584</v>
      </c>
      <c r="G1101" s="36" t="s">
        <v>93</v>
      </c>
      <c r="H1101" s="8">
        <f t="shared" si="47"/>
        <v>-45550</v>
      </c>
      <c r="I1101" s="31">
        <f t="shared" si="46"/>
        <v>1.0416666666666667</v>
      </c>
      <c r="K1101" t="s">
        <v>482</v>
      </c>
      <c r="M1101" s="2">
        <v>480</v>
      </c>
    </row>
    <row r="1102" spans="2:13" ht="12.75">
      <c r="B1102" s="212">
        <v>425</v>
      </c>
      <c r="C1102" s="22" t="s">
        <v>585</v>
      </c>
      <c r="D1102" s="22" t="s">
        <v>461</v>
      </c>
      <c r="E1102" s="1" t="s">
        <v>433</v>
      </c>
      <c r="F1102" s="36" t="s">
        <v>586</v>
      </c>
      <c r="G1102" s="36" t="s">
        <v>165</v>
      </c>
      <c r="H1102" s="8">
        <f t="shared" si="47"/>
        <v>-45975</v>
      </c>
      <c r="I1102" s="31">
        <f t="shared" si="46"/>
        <v>0.8854166666666666</v>
      </c>
      <c r="K1102" t="s">
        <v>482</v>
      </c>
      <c r="M1102" s="2">
        <v>480</v>
      </c>
    </row>
    <row r="1103" spans="2:13" ht="12.75">
      <c r="B1103" s="212">
        <v>500</v>
      </c>
      <c r="C1103" s="22" t="s">
        <v>587</v>
      </c>
      <c r="D1103" s="1" t="s">
        <v>461</v>
      </c>
      <c r="E1103" s="1" t="s">
        <v>433</v>
      </c>
      <c r="F1103" s="36" t="s">
        <v>588</v>
      </c>
      <c r="G1103" s="36" t="s">
        <v>174</v>
      </c>
      <c r="H1103" s="8">
        <f t="shared" si="47"/>
        <v>-46475</v>
      </c>
      <c r="I1103" s="31">
        <f t="shared" si="46"/>
        <v>1.0416666666666667</v>
      </c>
      <c r="K1103" t="s">
        <v>482</v>
      </c>
      <c r="M1103" s="2">
        <v>480</v>
      </c>
    </row>
    <row r="1104" spans="2:13" ht="12.75">
      <c r="B1104" s="212">
        <v>900</v>
      </c>
      <c r="C1104" s="1" t="s">
        <v>589</v>
      </c>
      <c r="D1104" s="1" t="s">
        <v>461</v>
      </c>
      <c r="E1104" s="1" t="s">
        <v>433</v>
      </c>
      <c r="F1104" s="36" t="s">
        <v>590</v>
      </c>
      <c r="G1104" s="36" t="s">
        <v>169</v>
      </c>
      <c r="H1104" s="8">
        <f t="shared" si="47"/>
        <v>-47375</v>
      </c>
      <c r="I1104" s="31">
        <f t="shared" si="46"/>
        <v>1.875</v>
      </c>
      <c r="K1104" t="s">
        <v>482</v>
      </c>
      <c r="M1104" s="2">
        <v>480</v>
      </c>
    </row>
    <row r="1105" spans="2:13" ht="12.75">
      <c r="B1105" s="212">
        <v>1400</v>
      </c>
      <c r="C1105" s="1" t="s">
        <v>591</v>
      </c>
      <c r="D1105" s="1" t="s">
        <v>461</v>
      </c>
      <c r="E1105" s="1" t="s">
        <v>433</v>
      </c>
      <c r="F1105" s="36" t="s">
        <v>592</v>
      </c>
      <c r="G1105" s="36" t="s">
        <v>171</v>
      </c>
      <c r="H1105" s="8">
        <f t="shared" si="47"/>
        <v>-48775</v>
      </c>
      <c r="I1105" s="31">
        <f aca="true" t="shared" si="48" ref="I1105:I1124">+B1105/M1105</f>
        <v>2.9166666666666665</v>
      </c>
      <c r="K1105" t="s">
        <v>482</v>
      </c>
      <c r="M1105" s="2">
        <v>480</v>
      </c>
    </row>
    <row r="1106" spans="2:13" ht="12.75">
      <c r="B1106" s="212">
        <v>500</v>
      </c>
      <c r="C1106" s="1" t="s">
        <v>593</v>
      </c>
      <c r="D1106" s="1" t="s">
        <v>461</v>
      </c>
      <c r="E1106" s="1" t="s">
        <v>433</v>
      </c>
      <c r="F1106" s="36" t="s">
        <v>594</v>
      </c>
      <c r="G1106" s="36" t="s">
        <v>218</v>
      </c>
      <c r="H1106" s="8">
        <f t="shared" si="47"/>
        <v>-49275</v>
      </c>
      <c r="I1106" s="31">
        <f t="shared" si="48"/>
        <v>1.0416666666666667</v>
      </c>
      <c r="K1106" t="s">
        <v>482</v>
      </c>
      <c r="M1106" s="2">
        <v>480</v>
      </c>
    </row>
    <row r="1107" spans="2:13" ht="12.75">
      <c r="B1107" s="212">
        <v>1000</v>
      </c>
      <c r="C1107" s="1" t="s">
        <v>450</v>
      </c>
      <c r="D1107" s="1" t="s">
        <v>461</v>
      </c>
      <c r="E1107" s="1" t="s">
        <v>433</v>
      </c>
      <c r="F1107" s="36" t="s">
        <v>595</v>
      </c>
      <c r="G1107" s="36" t="s">
        <v>218</v>
      </c>
      <c r="H1107" s="8">
        <f t="shared" si="47"/>
        <v>-50275</v>
      </c>
      <c r="I1107" s="31">
        <f t="shared" si="48"/>
        <v>2.0833333333333335</v>
      </c>
      <c r="K1107" t="s">
        <v>482</v>
      </c>
      <c r="M1107" s="2">
        <v>480</v>
      </c>
    </row>
    <row r="1108" spans="1:13" s="25" customFormat="1" ht="12.75">
      <c r="A1108" s="22"/>
      <c r="B1108" s="386">
        <v>3000</v>
      </c>
      <c r="C1108" s="22" t="s">
        <v>596</v>
      </c>
      <c r="D1108" s="22" t="s">
        <v>461</v>
      </c>
      <c r="E1108" s="22" t="s">
        <v>433</v>
      </c>
      <c r="F1108" s="40" t="s">
        <v>597</v>
      </c>
      <c r="G1108" s="40" t="s">
        <v>233</v>
      </c>
      <c r="H1108" s="39">
        <f>H1107-B1108</f>
        <v>-53275</v>
      </c>
      <c r="I1108" s="89">
        <f t="shared" si="48"/>
        <v>6.25</v>
      </c>
      <c r="K1108" s="25" t="s">
        <v>482</v>
      </c>
      <c r="M1108" s="2">
        <v>480</v>
      </c>
    </row>
    <row r="1109" spans="2:13" ht="12.75">
      <c r="B1109" s="386">
        <v>225</v>
      </c>
      <c r="C1109" s="22" t="s">
        <v>598</v>
      </c>
      <c r="D1109" s="22" t="s">
        <v>461</v>
      </c>
      <c r="E1109" s="22" t="s">
        <v>433</v>
      </c>
      <c r="F1109" s="40" t="s">
        <v>599</v>
      </c>
      <c r="G1109" s="40" t="s">
        <v>72</v>
      </c>
      <c r="H1109" s="8">
        <f>H1108-B1109</f>
        <v>-53500</v>
      </c>
      <c r="I1109" s="31">
        <f t="shared" si="48"/>
        <v>0.46875</v>
      </c>
      <c r="K1109" t="s">
        <v>518</v>
      </c>
      <c r="M1109" s="2">
        <v>480</v>
      </c>
    </row>
    <row r="1110" spans="2:13" ht="12.75">
      <c r="B1110" s="386">
        <v>900</v>
      </c>
      <c r="C1110" s="45" t="s">
        <v>589</v>
      </c>
      <c r="D1110" s="22" t="s">
        <v>461</v>
      </c>
      <c r="E1110" s="22" t="s">
        <v>433</v>
      </c>
      <c r="F1110" s="40" t="s">
        <v>600</v>
      </c>
      <c r="G1110" s="40" t="s">
        <v>75</v>
      </c>
      <c r="H1110" s="8">
        <f>H1109-B1110</f>
        <v>-54400</v>
      </c>
      <c r="I1110" s="31">
        <f t="shared" si="48"/>
        <v>1.875</v>
      </c>
      <c r="K1110" t="s">
        <v>518</v>
      </c>
      <c r="M1110" s="2">
        <v>480</v>
      </c>
    </row>
    <row r="1111" spans="2:13" ht="12.75">
      <c r="B1111" s="386">
        <v>500</v>
      </c>
      <c r="C1111" s="22" t="s">
        <v>601</v>
      </c>
      <c r="D1111" s="22" t="s">
        <v>461</v>
      </c>
      <c r="E1111" s="22" t="s">
        <v>433</v>
      </c>
      <c r="F1111" s="36" t="s">
        <v>530</v>
      </c>
      <c r="G1111" s="40" t="s">
        <v>40</v>
      </c>
      <c r="H1111" s="8">
        <f>H1110-B1111</f>
        <v>-54900</v>
      </c>
      <c r="I1111" s="31">
        <f t="shared" si="48"/>
        <v>1.0416666666666667</v>
      </c>
      <c r="K1111" t="s">
        <v>531</v>
      </c>
      <c r="M1111" s="2">
        <v>480</v>
      </c>
    </row>
    <row r="1112" spans="2:13" ht="12.75">
      <c r="B1112" s="212">
        <v>2300</v>
      </c>
      <c r="C1112" s="1" t="s">
        <v>602</v>
      </c>
      <c r="D1112" s="1" t="s">
        <v>461</v>
      </c>
      <c r="E1112" s="1" t="s">
        <v>433</v>
      </c>
      <c r="F1112" s="36" t="s">
        <v>530</v>
      </c>
      <c r="G1112" s="36" t="s">
        <v>312</v>
      </c>
      <c r="H1112" s="8">
        <f>H1111-B1112</f>
        <v>-57200</v>
      </c>
      <c r="I1112" s="31">
        <f t="shared" si="48"/>
        <v>4.791666666666667</v>
      </c>
      <c r="K1112" t="s">
        <v>531</v>
      </c>
      <c r="M1112" s="2">
        <v>480</v>
      </c>
    </row>
    <row r="1113" spans="1:13" s="87" customFormat="1" ht="12.75">
      <c r="A1113" s="21"/>
      <c r="B1113" s="387">
        <f>SUM(B1088:B1112)</f>
        <v>57200</v>
      </c>
      <c r="C1113" s="21"/>
      <c r="D1113" s="21"/>
      <c r="E1113" s="21" t="s">
        <v>433</v>
      </c>
      <c r="F1113" s="27"/>
      <c r="G1113" s="27"/>
      <c r="H1113" s="88">
        <v>0</v>
      </c>
      <c r="I1113" s="86">
        <f t="shared" si="48"/>
        <v>119.16666666666667</v>
      </c>
      <c r="M1113" s="2">
        <v>480</v>
      </c>
    </row>
    <row r="1114" spans="2:13" ht="12.75">
      <c r="B1114" s="212"/>
      <c r="H1114" s="8">
        <v>0</v>
      </c>
      <c r="I1114" s="31">
        <f t="shared" si="48"/>
        <v>0</v>
      </c>
      <c r="M1114" s="2">
        <v>480</v>
      </c>
    </row>
    <row r="1115" spans="2:13" ht="12.75">
      <c r="B1115" s="212"/>
      <c r="H1115" s="8">
        <f aca="true" t="shared" si="49" ref="H1115:H1122">H1114-B1115</f>
        <v>0</v>
      </c>
      <c r="I1115" s="31">
        <f t="shared" si="48"/>
        <v>0</v>
      </c>
      <c r="M1115" s="2">
        <v>480</v>
      </c>
    </row>
    <row r="1116" spans="1:13" s="25" customFormat="1" ht="12.75">
      <c r="A1116" s="22"/>
      <c r="B1116" s="389">
        <v>180000</v>
      </c>
      <c r="C1116" s="1" t="s">
        <v>603</v>
      </c>
      <c r="D1116" s="1" t="s">
        <v>23</v>
      </c>
      <c r="E1116" s="1"/>
      <c r="F1116" s="66" t="s">
        <v>280</v>
      </c>
      <c r="G1116" s="40" t="s">
        <v>122</v>
      </c>
      <c r="H1116" s="8">
        <f t="shared" si="49"/>
        <v>-180000</v>
      </c>
      <c r="I1116" s="31">
        <f t="shared" si="48"/>
        <v>375</v>
      </c>
      <c r="J1116"/>
      <c r="K1116"/>
      <c r="L1116"/>
      <c r="M1116" s="2">
        <v>480</v>
      </c>
    </row>
    <row r="1117" spans="1:13" ht="12.75">
      <c r="A1117" s="53"/>
      <c r="B1117" s="390">
        <v>170000</v>
      </c>
      <c r="C1117" s="1" t="s">
        <v>499</v>
      </c>
      <c r="D1117" s="1" t="s">
        <v>23</v>
      </c>
      <c r="F1117" s="66" t="s">
        <v>280</v>
      </c>
      <c r="G1117" s="40" t="s">
        <v>122</v>
      </c>
      <c r="H1117" s="8">
        <f t="shared" si="49"/>
        <v>-350000</v>
      </c>
      <c r="I1117" s="31">
        <f t="shared" si="48"/>
        <v>354.1666666666667</v>
      </c>
      <c r="M1117" s="2">
        <v>480</v>
      </c>
    </row>
    <row r="1118" spans="2:13" ht="12.75">
      <c r="B1118" s="386">
        <v>22015</v>
      </c>
      <c r="C1118" s="1" t="s">
        <v>499</v>
      </c>
      <c r="D1118" s="1" t="s">
        <v>23</v>
      </c>
      <c r="E1118" s="1" t="s">
        <v>282</v>
      </c>
      <c r="F1118" s="66"/>
      <c r="G1118" s="40" t="s">
        <v>122</v>
      </c>
      <c r="H1118" s="8">
        <f t="shared" si="49"/>
        <v>-372015</v>
      </c>
      <c r="I1118" s="31">
        <f t="shared" si="48"/>
        <v>45.864583333333336</v>
      </c>
      <c r="M1118" s="2">
        <v>480</v>
      </c>
    </row>
    <row r="1119" spans="1:13" ht="12.75">
      <c r="A1119" s="53"/>
      <c r="B1119" s="390">
        <v>180000</v>
      </c>
      <c r="C1119" s="1" t="s">
        <v>482</v>
      </c>
      <c r="D1119" s="1" t="s">
        <v>23</v>
      </c>
      <c r="F1119" s="66" t="s">
        <v>280</v>
      </c>
      <c r="G1119" s="40" t="s">
        <v>122</v>
      </c>
      <c r="H1119" s="8">
        <f t="shared" si="49"/>
        <v>-552015</v>
      </c>
      <c r="I1119" s="31">
        <f t="shared" si="48"/>
        <v>375</v>
      </c>
      <c r="M1119" s="2">
        <v>480</v>
      </c>
    </row>
    <row r="1120" spans="1:13" ht="12.75">
      <c r="A1120" s="53"/>
      <c r="B1120" s="390">
        <v>23310</v>
      </c>
      <c r="C1120" s="1" t="s">
        <v>482</v>
      </c>
      <c r="D1120" s="1" t="s">
        <v>23</v>
      </c>
      <c r="E1120" s="1" t="s">
        <v>282</v>
      </c>
      <c r="F1120" s="66"/>
      <c r="G1120" s="40" t="s">
        <v>122</v>
      </c>
      <c r="H1120" s="8">
        <f t="shared" si="49"/>
        <v>-575325</v>
      </c>
      <c r="I1120" s="31">
        <f t="shared" si="48"/>
        <v>48.5625</v>
      </c>
      <c r="M1120" s="2">
        <v>480</v>
      </c>
    </row>
    <row r="1121" spans="1:13" ht="12.75">
      <c r="A1121" s="21"/>
      <c r="B1121" s="387">
        <f>SUM(B1116:B1120)</f>
        <v>575325</v>
      </c>
      <c r="C1121" s="21" t="s">
        <v>604</v>
      </c>
      <c r="D1121" s="21"/>
      <c r="E1121" s="21"/>
      <c r="F1121" s="137"/>
      <c r="G1121" s="27"/>
      <c r="H1121" s="138">
        <v>0</v>
      </c>
      <c r="I1121" s="86">
        <f t="shared" si="48"/>
        <v>1198.59375</v>
      </c>
      <c r="J1121" s="87"/>
      <c r="K1121" s="87"/>
      <c r="L1121" s="87"/>
      <c r="M1121" s="2">
        <v>480</v>
      </c>
    </row>
    <row r="1122" spans="8:13" ht="12.75">
      <c r="H1122" s="8">
        <f t="shared" si="49"/>
        <v>0</v>
      </c>
      <c r="I1122" s="31">
        <f t="shared" si="48"/>
        <v>0</v>
      </c>
      <c r="M1122" s="2">
        <v>480</v>
      </c>
    </row>
    <row r="1123" spans="8:13" ht="12.75">
      <c r="H1123" s="8">
        <f>H1122-B1123</f>
        <v>0</v>
      </c>
      <c r="I1123" s="31">
        <f>+B1123/M1123</f>
        <v>0</v>
      </c>
      <c r="M1123" s="2">
        <v>480</v>
      </c>
    </row>
    <row r="1124" spans="8:13" ht="12.75">
      <c r="H1124" s="8">
        <f>H1123-B1124</f>
        <v>0</v>
      </c>
      <c r="I1124" s="31">
        <f t="shared" si="48"/>
        <v>0</v>
      </c>
      <c r="M1124" s="2">
        <v>480</v>
      </c>
    </row>
    <row r="1125" spans="2:13" ht="12.75">
      <c r="B1125" s="51"/>
      <c r="D1125" s="22"/>
      <c r="H1125" s="8">
        <f>H1124-B1125</f>
        <v>0</v>
      </c>
      <c r="I1125" s="31">
        <f>+B1125/M1125</f>
        <v>0</v>
      </c>
      <c r="M1125" s="2">
        <v>480</v>
      </c>
    </row>
    <row r="1126" spans="1:13" ht="13.5" thickBot="1">
      <c r="A1126" s="71"/>
      <c r="B1126" s="77">
        <f>+B1141+B1148+B1153+B1157+B1162</f>
        <v>131500</v>
      </c>
      <c r="C1126" s="71"/>
      <c r="D1126" s="78" t="s">
        <v>25</v>
      </c>
      <c r="E1126" s="68"/>
      <c r="F1126" s="102"/>
      <c r="G1126" s="103"/>
      <c r="H1126" s="139">
        <f>H1125-B1126</f>
        <v>-131500</v>
      </c>
      <c r="I1126" s="140">
        <f>+B1126/M1126</f>
        <v>273.9583333333333</v>
      </c>
      <c r="J1126" s="76"/>
      <c r="K1126" s="76"/>
      <c r="L1126" s="76"/>
      <c r="M1126" s="2">
        <v>480</v>
      </c>
    </row>
    <row r="1127" spans="2:13" ht="12.75">
      <c r="B1127" s="42"/>
      <c r="C1127" s="43"/>
      <c r="D1127" s="22"/>
      <c r="E1127" s="43"/>
      <c r="G1127" s="41"/>
      <c r="H1127" s="8">
        <v>0</v>
      </c>
      <c r="I1127" s="31">
        <f>+B1127/M1127</f>
        <v>0</v>
      </c>
      <c r="M1127" s="2">
        <v>480</v>
      </c>
    </row>
    <row r="1128" spans="2:13" ht="12.75">
      <c r="B1128" s="42"/>
      <c r="C1128" s="22"/>
      <c r="D1128" s="22"/>
      <c r="E1128" s="45"/>
      <c r="G1128" s="46"/>
      <c r="H1128" s="8">
        <f>H1127-B1128</f>
        <v>0</v>
      </c>
      <c r="I1128" s="31">
        <f>+B1128/M1128</f>
        <v>0</v>
      </c>
      <c r="M1128" s="2">
        <v>480</v>
      </c>
    </row>
    <row r="1129" spans="2:13" ht="12.75">
      <c r="B1129" s="212">
        <v>2000</v>
      </c>
      <c r="C1129" s="43" t="s">
        <v>605</v>
      </c>
      <c r="D1129" s="22" t="s">
        <v>606</v>
      </c>
      <c r="E1129" s="1" t="s">
        <v>607</v>
      </c>
      <c r="F1129" s="67" t="s">
        <v>608</v>
      </c>
      <c r="G1129" s="36" t="s">
        <v>47</v>
      </c>
      <c r="H1129" s="8">
        <f aca="true" t="shared" si="50" ref="H1129:H1142">H1128-B1129</f>
        <v>-2000</v>
      </c>
      <c r="I1129" s="31">
        <f aca="true" t="shared" si="51" ref="I1129:I1142">+B1129/M1129</f>
        <v>4.166666666666667</v>
      </c>
      <c r="K1129" t="s">
        <v>37</v>
      </c>
      <c r="M1129" s="2">
        <v>480</v>
      </c>
    </row>
    <row r="1130" spans="1:13" s="25" customFormat="1" ht="12.75">
      <c r="A1130" s="22"/>
      <c r="B1130" s="212">
        <v>2500</v>
      </c>
      <c r="C1130" s="43" t="s">
        <v>605</v>
      </c>
      <c r="D1130" s="22" t="s">
        <v>606</v>
      </c>
      <c r="E1130" s="1" t="s">
        <v>607</v>
      </c>
      <c r="F1130" s="67" t="s">
        <v>609</v>
      </c>
      <c r="G1130" s="36" t="s">
        <v>47</v>
      </c>
      <c r="H1130" s="8">
        <f t="shared" si="50"/>
        <v>-4500</v>
      </c>
      <c r="I1130" s="31">
        <f t="shared" si="51"/>
        <v>5.208333333333333</v>
      </c>
      <c r="J1130"/>
      <c r="K1130" t="s">
        <v>37</v>
      </c>
      <c r="L1130"/>
      <c r="M1130" s="2">
        <v>480</v>
      </c>
    </row>
    <row r="1131" spans="2:13" ht="12.75">
      <c r="B1131" s="212">
        <v>2500</v>
      </c>
      <c r="C1131" s="43" t="s">
        <v>605</v>
      </c>
      <c r="D1131" s="22" t="s">
        <v>606</v>
      </c>
      <c r="E1131" s="1" t="s">
        <v>607</v>
      </c>
      <c r="F1131" s="67" t="s">
        <v>610</v>
      </c>
      <c r="G1131" s="36" t="s">
        <v>72</v>
      </c>
      <c r="H1131" s="8">
        <f t="shared" si="50"/>
        <v>-7000</v>
      </c>
      <c r="I1131" s="31">
        <f t="shared" si="51"/>
        <v>5.208333333333333</v>
      </c>
      <c r="K1131" t="s">
        <v>37</v>
      </c>
      <c r="M1131" s="2">
        <v>480</v>
      </c>
    </row>
    <row r="1132" spans="2:13" ht="12.75">
      <c r="B1132" s="212">
        <v>2500</v>
      </c>
      <c r="C1132" s="43" t="s">
        <v>605</v>
      </c>
      <c r="D1132" s="1" t="s">
        <v>606</v>
      </c>
      <c r="E1132" s="1" t="s">
        <v>607</v>
      </c>
      <c r="F1132" s="67" t="s">
        <v>611</v>
      </c>
      <c r="G1132" s="36" t="s">
        <v>75</v>
      </c>
      <c r="H1132" s="8">
        <f t="shared" si="50"/>
        <v>-9500</v>
      </c>
      <c r="I1132" s="31">
        <f t="shared" si="51"/>
        <v>5.208333333333333</v>
      </c>
      <c r="K1132" t="s">
        <v>37</v>
      </c>
      <c r="M1132" s="2">
        <v>480</v>
      </c>
    </row>
    <row r="1133" spans="2:13" ht="12.75">
      <c r="B1133" s="212">
        <v>2500</v>
      </c>
      <c r="C1133" s="43" t="s">
        <v>605</v>
      </c>
      <c r="D1133" s="1" t="s">
        <v>606</v>
      </c>
      <c r="E1133" s="1" t="s">
        <v>607</v>
      </c>
      <c r="F1133" s="67" t="s">
        <v>612</v>
      </c>
      <c r="G1133" s="36" t="s">
        <v>77</v>
      </c>
      <c r="H1133" s="8">
        <f t="shared" si="50"/>
        <v>-12000</v>
      </c>
      <c r="I1133" s="31">
        <f t="shared" si="51"/>
        <v>5.208333333333333</v>
      </c>
      <c r="K1133" t="s">
        <v>37</v>
      </c>
      <c r="M1133" s="2">
        <v>480</v>
      </c>
    </row>
    <row r="1134" spans="2:14" ht="12.75">
      <c r="B1134" s="212">
        <v>2500</v>
      </c>
      <c r="C1134" s="43" t="s">
        <v>605</v>
      </c>
      <c r="D1134" s="1" t="s">
        <v>606</v>
      </c>
      <c r="E1134" s="1" t="s">
        <v>607</v>
      </c>
      <c r="F1134" s="67" t="s">
        <v>613</v>
      </c>
      <c r="G1134" s="36" t="s">
        <v>93</v>
      </c>
      <c r="H1134" s="8">
        <f t="shared" si="50"/>
        <v>-14500</v>
      </c>
      <c r="I1134" s="31">
        <f t="shared" si="51"/>
        <v>5.208333333333333</v>
      </c>
      <c r="K1134" t="s">
        <v>37</v>
      </c>
      <c r="M1134" s="2">
        <v>480</v>
      </c>
      <c r="N1134" s="49"/>
    </row>
    <row r="1135" spans="2:13" ht="12.75">
      <c r="B1135" s="212">
        <v>2500</v>
      </c>
      <c r="C1135" s="43" t="s">
        <v>605</v>
      </c>
      <c r="D1135" s="1" t="s">
        <v>606</v>
      </c>
      <c r="E1135" s="1" t="s">
        <v>607</v>
      </c>
      <c r="F1135" s="67" t="s">
        <v>614</v>
      </c>
      <c r="G1135" s="36" t="s">
        <v>93</v>
      </c>
      <c r="H1135" s="8">
        <f t="shared" si="50"/>
        <v>-17000</v>
      </c>
      <c r="I1135" s="31">
        <f t="shared" si="51"/>
        <v>5.208333333333333</v>
      </c>
      <c r="K1135" t="s">
        <v>37</v>
      </c>
      <c r="M1135" s="2">
        <v>480</v>
      </c>
    </row>
    <row r="1136" spans="2:13" ht="12.75">
      <c r="B1136" s="212">
        <v>3000</v>
      </c>
      <c r="C1136" s="43" t="s">
        <v>605</v>
      </c>
      <c r="D1136" s="1" t="s">
        <v>606</v>
      </c>
      <c r="E1136" s="1" t="s">
        <v>607</v>
      </c>
      <c r="F1136" s="67" t="s">
        <v>615</v>
      </c>
      <c r="G1136" s="36" t="s">
        <v>93</v>
      </c>
      <c r="H1136" s="8">
        <f t="shared" si="50"/>
        <v>-20000</v>
      </c>
      <c r="I1136" s="31">
        <f t="shared" si="51"/>
        <v>6.25</v>
      </c>
      <c r="K1136" t="s">
        <v>37</v>
      </c>
      <c r="M1136" s="2">
        <v>480</v>
      </c>
    </row>
    <row r="1137" spans="2:13" ht="12.75">
      <c r="B1137" s="212">
        <v>2000</v>
      </c>
      <c r="C1137" s="43" t="s">
        <v>605</v>
      </c>
      <c r="D1137" s="1" t="s">
        <v>606</v>
      </c>
      <c r="E1137" s="1" t="s">
        <v>607</v>
      </c>
      <c r="F1137" s="67" t="s">
        <v>616</v>
      </c>
      <c r="G1137" s="36" t="s">
        <v>167</v>
      </c>
      <c r="H1137" s="8">
        <f t="shared" si="50"/>
        <v>-22000</v>
      </c>
      <c r="I1137" s="31">
        <f t="shared" si="51"/>
        <v>4.166666666666667</v>
      </c>
      <c r="K1137" t="s">
        <v>37</v>
      </c>
      <c r="M1137" s="2">
        <v>480</v>
      </c>
    </row>
    <row r="1138" spans="2:13" ht="12.75">
      <c r="B1138" s="212">
        <v>2500</v>
      </c>
      <c r="C1138" s="43" t="s">
        <v>605</v>
      </c>
      <c r="D1138" s="1" t="s">
        <v>606</v>
      </c>
      <c r="E1138" s="1" t="s">
        <v>607</v>
      </c>
      <c r="F1138" s="67" t="s">
        <v>617</v>
      </c>
      <c r="G1138" s="36" t="s">
        <v>169</v>
      </c>
      <c r="H1138" s="8">
        <f t="shared" si="50"/>
        <v>-24500</v>
      </c>
      <c r="I1138" s="31">
        <f t="shared" si="51"/>
        <v>5.208333333333333</v>
      </c>
      <c r="K1138" t="s">
        <v>37</v>
      </c>
      <c r="M1138" s="2">
        <v>480</v>
      </c>
    </row>
    <row r="1139" spans="2:13" ht="12.75">
      <c r="B1139" s="212">
        <v>3000</v>
      </c>
      <c r="C1139" s="43" t="s">
        <v>605</v>
      </c>
      <c r="D1139" s="1" t="s">
        <v>606</v>
      </c>
      <c r="E1139" s="1" t="s">
        <v>607</v>
      </c>
      <c r="F1139" s="67" t="s">
        <v>618</v>
      </c>
      <c r="G1139" s="36" t="s">
        <v>233</v>
      </c>
      <c r="H1139" s="8">
        <f t="shared" si="50"/>
        <v>-27500</v>
      </c>
      <c r="I1139" s="31">
        <f t="shared" si="51"/>
        <v>6.25</v>
      </c>
      <c r="K1139" t="s">
        <v>37</v>
      </c>
      <c r="M1139" s="2">
        <v>480</v>
      </c>
    </row>
    <row r="1140" spans="2:13" ht="12.75">
      <c r="B1140" s="212">
        <v>3000</v>
      </c>
      <c r="C1140" s="43" t="s">
        <v>605</v>
      </c>
      <c r="D1140" s="1" t="s">
        <v>606</v>
      </c>
      <c r="E1140" s="1" t="s">
        <v>607</v>
      </c>
      <c r="F1140" s="67" t="s">
        <v>619</v>
      </c>
      <c r="G1140" s="36" t="s">
        <v>233</v>
      </c>
      <c r="H1140" s="8">
        <f t="shared" si="50"/>
        <v>-30500</v>
      </c>
      <c r="I1140" s="31">
        <f t="shared" si="51"/>
        <v>6.25</v>
      </c>
      <c r="K1140" t="s">
        <v>37</v>
      </c>
      <c r="M1140" s="2">
        <v>480</v>
      </c>
    </row>
    <row r="1141" spans="1:13" s="87" customFormat="1" ht="12.75">
      <c r="A1141" s="21"/>
      <c r="B1141" s="387">
        <f>SUM(B1129:B1140)</f>
        <v>30500</v>
      </c>
      <c r="C1141" s="21"/>
      <c r="D1141" s="21"/>
      <c r="E1141" s="21" t="s">
        <v>620</v>
      </c>
      <c r="F1141" s="27"/>
      <c r="G1141" s="27"/>
      <c r="H1141" s="88">
        <v>0</v>
      </c>
      <c r="I1141" s="86">
        <f t="shared" si="51"/>
        <v>63.541666666666664</v>
      </c>
      <c r="M1141" s="2">
        <v>480</v>
      </c>
    </row>
    <row r="1142" spans="2:13" ht="12.75">
      <c r="B1142" s="212"/>
      <c r="D1142" s="22"/>
      <c r="H1142" s="8">
        <f t="shared" si="50"/>
        <v>0</v>
      </c>
      <c r="I1142" s="31">
        <f t="shared" si="51"/>
        <v>0</v>
      </c>
      <c r="M1142" s="2">
        <v>480</v>
      </c>
    </row>
    <row r="1143" spans="2:13" ht="12.75">
      <c r="B1143" s="212"/>
      <c r="D1143" s="22"/>
      <c r="H1143" s="8">
        <f>H1142-B1143</f>
        <v>0</v>
      </c>
      <c r="I1143" s="31">
        <f>+B1143/M1143</f>
        <v>0</v>
      </c>
      <c r="M1143" s="2">
        <v>480</v>
      </c>
    </row>
    <row r="1144" spans="2:13" ht="12.75">
      <c r="B1144" s="212">
        <v>5000</v>
      </c>
      <c r="C1144" s="43" t="s">
        <v>605</v>
      </c>
      <c r="D1144" s="22" t="s">
        <v>606</v>
      </c>
      <c r="E1144" s="1" t="s">
        <v>621</v>
      </c>
      <c r="F1144" s="67" t="s">
        <v>622</v>
      </c>
      <c r="G1144" s="36" t="s">
        <v>47</v>
      </c>
      <c r="H1144" s="8">
        <f aca="true" t="shared" si="52" ref="H1144:H1149">H1143-B1144</f>
        <v>-5000</v>
      </c>
      <c r="I1144" s="31">
        <f aca="true" t="shared" si="53" ref="I1144:I1149">+B1144/M1144</f>
        <v>10.416666666666666</v>
      </c>
      <c r="K1144" t="s">
        <v>37</v>
      </c>
      <c r="M1144" s="2">
        <v>480</v>
      </c>
    </row>
    <row r="1145" spans="2:13" ht="12.75">
      <c r="B1145" s="212">
        <v>5000</v>
      </c>
      <c r="C1145" s="43" t="s">
        <v>605</v>
      </c>
      <c r="D1145" s="1" t="s">
        <v>606</v>
      </c>
      <c r="E1145" s="1" t="s">
        <v>621</v>
      </c>
      <c r="F1145" s="67" t="s">
        <v>623</v>
      </c>
      <c r="G1145" s="36" t="s">
        <v>105</v>
      </c>
      <c r="H1145" s="8">
        <f t="shared" si="52"/>
        <v>-10000</v>
      </c>
      <c r="I1145" s="31">
        <f t="shared" si="53"/>
        <v>10.416666666666666</v>
      </c>
      <c r="K1145" t="s">
        <v>37</v>
      </c>
      <c r="M1145" s="2">
        <v>480</v>
      </c>
    </row>
    <row r="1146" spans="2:13" ht="12.75">
      <c r="B1146" s="212">
        <v>3000</v>
      </c>
      <c r="C1146" s="43" t="s">
        <v>605</v>
      </c>
      <c r="D1146" s="1" t="s">
        <v>606</v>
      </c>
      <c r="E1146" s="1" t="s">
        <v>621</v>
      </c>
      <c r="F1146" s="67" t="s">
        <v>624</v>
      </c>
      <c r="G1146" s="36" t="s">
        <v>165</v>
      </c>
      <c r="H1146" s="8">
        <f t="shared" si="52"/>
        <v>-13000</v>
      </c>
      <c r="I1146" s="31">
        <f t="shared" si="53"/>
        <v>6.25</v>
      </c>
      <c r="K1146" t="s">
        <v>37</v>
      </c>
      <c r="M1146" s="2">
        <v>480</v>
      </c>
    </row>
    <row r="1147" spans="2:13" ht="12.75">
      <c r="B1147" s="212">
        <v>5000</v>
      </c>
      <c r="C1147" s="43" t="s">
        <v>605</v>
      </c>
      <c r="D1147" s="1" t="s">
        <v>606</v>
      </c>
      <c r="E1147" s="1" t="s">
        <v>621</v>
      </c>
      <c r="F1147" s="67" t="s">
        <v>625</v>
      </c>
      <c r="G1147" s="36" t="s">
        <v>174</v>
      </c>
      <c r="H1147" s="8">
        <f t="shared" si="52"/>
        <v>-18000</v>
      </c>
      <c r="I1147" s="31">
        <f t="shared" si="53"/>
        <v>10.416666666666666</v>
      </c>
      <c r="K1147" t="s">
        <v>37</v>
      </c>
      <c r="M1147" s="2">
        <v>480</v>
      </c>
    </row>
    <row r="1148" spans="1:13" s="87" customFormat="1" ht="12.75">
      <c r="A1148" s="21"/>
      <c r="B1148" s="387">
        <f>SUM(B1144:B1147)</f>
        <v>18000</v>
      </c>
      <c r="C1148" s="21"/>
      <c r="D1148" s="21"/>
      <c r="E1148" s="21" t="s">
        <v>814</v>
      </c>
      <c r="F1148" s="27"/>
      <c r="G1148" s="27"/>
      <c r="H1148" s="88">
        <v>0</v>
      </c>
      <c r="I1148" s="86">
        <f t="shared" si="53"/>
        <v>37.5</v>
      </c>
      <c r="M1148" s="2">
        <v>480</v>
      </c>
    </row>
    <row r="1149" spans="2:13" ht="12.75">
      <c r="B1149" s="212"/>
      <c r="D1149" s="22"/>
      <c r="H1149" s="8">
        <f t="shared" si="52"/>
        <v>0</v>
      </c>
      <c r="I1149" s="31">
        <f t="shared" si="53"/>
        <v>0</v>
      </c>
      <c r="M1149" s="2">
        <v>480</v>
      </c>
    </row>
    <row r="1150" spans="2:13" ht="12.75">
      <c r="B1150" s="212"/>
      <c r="D1150" s="22"/>
      <c r="H1150" s="8">
        <f>H1149-B1150</f>
        <v>0</v>
      </c>
      <c r="I1150" s="31">
        <f>+B1150/M1150</f>
        <v>0</v>
      </c>
      <c r="M1150" s="2">
        <v>480</v>
      </c>
    </row>
    <row r="1151" spans="2:13" ht="12.75">
      <c r="B1151" s="212">
        <v>3000</v>
      </c>
      <c r="C1151" s="43" t="s">
        <v>605</v>
      </c>
      <c r="D1151" s="1" t="s">
        <v>606</v>
      </c>
      <c r="E1151" s="1" t="s">
        <v>626</v>
      </c>
      <c r="F1151" s="67" t="s">
        <v>627</v>
      </c>
      <c r="G1151" s="36" t="s">
        <v>218</v>
      </c>
      <c r="H1151" s="8">
        <f>H1150-B1151</f>
        <v>-3000</v>
      </c>
      <c r="I1151" s="31">
        <f aca="true" t="shared" si="54" ref="I1151:I1214">+B1151/M1151</f>
        <v>6.25</v>
      </c>
      <c r="K1151" t="s">
        <v>37</v>
      </c>
      <c r="M1151" s="2">
        <v>480</v>
      </c>
    </row>
    <row r="1152" spans="2:13" ht="12.75">
      <c r="B1152" s="212">
        <v>3000</v>
      </c>
      <c r="C1152" s="43" t="s">
        <v>605</v>
      </c>
      <c r="D1152" s="1" t="s">
        <v>606</v>
      </c>
      <c r="E1152" s="1" t="s">
        <v>626</v>
      </c>
      <c r="F1152" s="67" t="s">
        <v>628</v>
      </c>
      <c r="G1152" s="36" t="s">
        <v>236</v>
      </c>
      <c r="H1152" s="8">
        <f>H1151-B1152</f>
        <v>-6000</v>
      </c>
      <c r="I1152" s="31">
        <f t="shared" si="54"/>
        <v>6.25</v>
      </c>
      <c r="K1152" t="s">
        <v>37</v>
      </c>
      <c r="M1152" s="2">
        <v>480</v>
      </c>
    </row>
    <row r="1153" spans="1:13" s="87" customFormat="1" ht="12.75">
      <c r="A1153" s="21"/>
      <c r="B1153" s="387">
        <f>SUM(B1151:B1152)</f>
        <v>6000</v>
      </c>
      <c r="C1153" s="21"/>
      <c r="D1153" s="21"/>
      <c r="E1153" s="21" t="s">
        <v>626</v>
      </c>
      <c r="F1153" s="27"/>
      <c r="G1153" s="27"/>
      <c r="H1153" s="88">
        <v>0</v>
      </c>
      <c r="I1153" s="86">
        <f t="shared" si="54"/>
        <v>12.5</v>
      </c>
      <c r="M1153" s="2">
        <v>480</v>
      </c>
    </row>
    <row r="1154" spans="2:13" ht="12.75">
      <c r="B1154" s="51"/>
      <c r="D1154" s="22"/>
      <c r="H1154" s="8">
        <f>H1153-B1154</f>
        <v>0</v>
      </c>
      <c r="I1154" s="31">
        <f t="shared" si="54"/>
        <v>0</v>
      </c>
      <c r="M1154" s="2">
        <v>480</v>
      </c>
    </row>
    <row r="1155" spans="2:13" ht="12.75">
      <c r="B1155" s="51"/>
      <c r="D1155" s="22"/>
      <c r="H1155" s="8">
        <f>H1154-B1155</f>
        <v>0</v>
      </c>
      <c r="I1155" s="31">
        <f t="shared" si="54"/>
        <v>0</v>
      </c>
      <c r="M1155" s="2">
        <v>480</v>
      </c>
    </row>
    <row r="1156" spans="1:13" s="144" customFormat="1" ht="12.75">
      <c r="A1156" s="45"/>
      <c r="B1156" s="374">
        <v>75000</v>
      </c>
      <c r="C1156" s="141" t="s">
        <v>1</v>
      </c>
      <c r="D1156" s="45" t="s">
        <v>25</v>
      </c>
      <c r="E1156" s="141"/>
      <c r="F1156" s="142" t="s">
        <v>629</v>
      </c>
      <c r="G1156" s="46" t="s">
        <v>533</v>
      </c>
      <c r="H1156" s="127">
        <f>H1152-B1156</f>
        <v>-81000</v>
      </c>
      <c r="I1156" s="143">
        <f t="shared" si="54"/>
        <v>156.25</v>
      </c>
      <c r="M1156" s="2">
        <v>480</v>
      </c>
    </row>
    <row r="1157" spans="1:13" s="144" customFormat="1" ht="12.75">
      <c r="A1157" s="145"/>
      <c r="B1157" s="373">
        <f>SUM(B1156:B1156)</f>
        <v>75000</v>
      </c>
      <c r="C1157" s="145" t="s">
        <v>1</v>
      </c>
      <c r="D1157" s="145"/>
      <c r="E1157" s="145"/>
      <c r="F1157" s="146"/>
      <c r="G1157" s="147"/>
      <c r="H1157" s="148">
        <v>0</v>
      </c>
      <c r="I1157" s="149">
        <f t="shared" si="54"/>
        <v>156.25</v>
      </c>
      <c r="J1157" s="150"/>
      <c r="K1157" s="150"/>
      <c r="L1157" s="150"/>
      <c r="M1157" s="2">
        <v>480</v>
      </c>
    </row>
    <row r="1158" spans="2:13" ht="12.75">
      <c r="B1158" s="51"/>
      <c r="D1158" s="22"/>
      <c r="H1158" s="8">
        <f>H1157-B1158</f>
        <v>0</v>
      </c>
      <c r="I1158" s="31">
        <f t="shared" si="54"/>
        <v>0</v>
      </c>
      <c r="M1158" s="2">
        <v>480</v>
      </c>
    </row>
    <row r="1159" spans="2:13" ht="12.75">
      <c r="B1159" s="51"/>
      <c r="D1159" s="22"/>
      <c r="H1159" s="8">
        <f>H1158-B1159</f>
        <v>0</v>
      </c>
      <c r="I1159" s="31">
        <f t="shared" si="54"/>
        <v>0</v>
      </c>
      <c r="M1159" s="2">
        <v>480</v>
      </c>
    </row>
    <row r="1160" spans="1:13" s="25" customFormat="1" ht="12.75">
      <c r="A1160" s="22"/>
      <c r="B1160" s="245">
        <v>1000</v>
      </c>
      <c r="C1160" s="22" t="s">
        <v>630</v>
      </c>
      <c r="D1160" s="45" t="s">
        <v>25</v>
      </c>
      <c r="E1160" s="22" t="s">
        <v>433</v>
      </c>
      <c r="F1160" s="40" t="s">
        <v>631</v>
      </c>
      <c r="G1160" s="40" t="s">
        <v>93</v>
      </c>
      <c r="H1160" s="39">
        <f>H1159-B1160</f>
        <v>-1000</v>
      </c>
      <c r="I1160" s="89">
        <f t="shared" si="54"/>
        <v>2.0833333333333335</v>
      </c>
      <c r="K1160" s="25" t="s">
        <v>482</v>
      </c>
      <c r="M1160" s="2">
        <v>480</v>
      </c>
    </row>
    <row r="1161" spans="1:13" s="25" customFormat="1" ht="12.75">
      <c r="A1161" s="22"/>
      <c r="B1161" s="245">
        <v>1000</v>
      </c>
      <c r="C1161" s="22" t="s">
        <v>632</v>
      </c>
      <c r="D1161" s="45" t="s">
        <v>25</v>
      </c>
      <c r="E1161" s="22" t="s">
        <v>433</v>
      </c>
      <c r="F1161" s="40" t="s">
        <v>633</v>
      </c>
      <c r="G1161" s="40" t="s">
        <v>93</v>
      </c>
      <c r="H1161" s="39">
        <f>H1160-B1161</f>
        <v>-2000</v>
      </c>
      <c r="I1161" s="89">
        <f t="shared" si="54"/>
        <v>2.0833333333333335</v>
      </c>
      <c r="K1161" s="25" t="s">
        <v>482</v>
      </c>
      <c r="M1161" s="2">
        <v>480</v>
      </c>
    </row>
    <row r="1162" spans="1:13" s="87" customFormat="1" ht="12.75">
      <c r="A1162" s="21"/>
      <c r="B1162" s="252">
        <f>SUM(B1160:B1161)</f>
        <v>2000</v>
      </c>
      <c r="C1162" s="21"/>
      <c r="D1162" s="21"/>
      <c r="E1162" s="21" t="s">
        <v>433</v>
      </c>
      <c r="F1162" s="27"/>
      <c r="G1162" s="27"/>
      <c r="H1162" s="88">
        <v>0</v>
      </c>
      <c r="I1162" s="86">
        <f t="shared" si="54"/>
        <v>4.166666666666667</v>
      </c>
      <c r="M1162" s="2">
        <v>480</v>
      </c>
    </row>
    <row r="1163" spans="2:13" ht="12.75">
      <c r="B1163" s="51"/>
      <c r="D1163" s="22"/>
      <c r="I1163" s="31"/>
      <c r="M1163" s="2">
        <v>480</v>
      </c>
    </row>
    <row r="1164" spans="2:13" ht="12.75">
      <c r="B1164" s="51"/>
      <c r="D1164" s="22"/>
      <c r="I1164" s="31"/>
      <c r="M1164" s="2">
        <v>480</v>
      </c>
    </row>
    <row r="1165" spans="2:13" ht="12.75">
      <c r="B1165" s="51"/>
      <c r="D1165" s="22"/>
      <c r="I1165" s="31"/>
      <c r="M1165" s="2">
        <v>480</v>
      </c>
    </row>
    <row r="1166" spans="1:13" ht="13.5" thickBot="1">
      <c r="A1166" s="71"/>
      <c r="B1166" s="377">
        <f>+B1192+B1219+B1223</f>
        <v>947600</v>
      </c>
      <c r="C1166" s="71"/>
      <c r="D1166" s="78" t="s">
        <v>26</v>
      </c>
      <c r="E1166" s="71"/>
      <c r="F1166" s="102"/>
      <c r="G1166" s="103"/>
      <c r="H1166" s="139">
        <f>H1165-B1166</f>
        <v>-947600</v>
      </c>
      <c r="I1166" s="140">
        <f>+B1166/M1166</f>
        <v>1974.1666666666667</v>
      </c>
      <c r="J1166" s="76"/>
      <c r="K1166" s="76"/>
      <c r="L1166" s="76"/>
      <c r="M1166" s="2">
        <v>480</v>
      </c>
    </row>
    <row r="1167" spans="2:13" ht="12.75">
      <c r="B1167" s="374"/>
      <c r="D1167" s="22"/>
      <c r="H1167" s="8">
        <v>0</v>
      </c>
      <c r="I1167" s="31">
        <f t="shared" si="54"/>
        <v>0</v>
      </c>
      <c r="M1167" s="2">
        <v>480</v>
      </c>
    </row>
    <row r="1168" spans="2:13" ht="12.75">
      <c r="B1168" s="374"/>
      <c r="D1168" s="22"/>
      <c r="H1168" s="8">
        <f>H1167-B1168</f>
        <v>0</v>
      </c>
      <c r="I1168" s="31">
        <f t="shared" si="54"/>
        <v>0</v>
      </c>
      <c r="M1168" s="2">
        <v>480</v>
      </c>
    </row>
    <row r="1169" spans="2:13" ht="12.75">
      <c r="B1169" s="374">
        <v>10000</v>
      </c>
      <c r="C1169" s="43" t="s">
        <v>37</v>
      </c>
      <c r="D1169" s="22" t="s">
        <v>26</v>
      </c>
      <c r="E1169" s="1" t="s">
        <v>634</v>
      </c>
      <c r="F1169" s="67" t="s">
        <v>635</v>
      </c>
      <c r="G1169" s="36" t="s">
        <v>44</v>
      </c>
      <c r="H1169" s="8">
        <f aca="true" t="shared" si="55" ref="H1169:H1218">H1168-B1169</f>
        <v>-10000</v>
      </c>
      <c r="I1169" s="31">
        <f t="shared" si="54"/>
        <v>20.833333333333332</v>
      </c>
      <c r="K1169" t="s">
        <v>37</v>
      </c>
      <c r="M1169" s="2">
        <v>480</v>
      </c>
    </row>
    <row r="1170" spans="2:13" ht="12.75">
      <c r="B1170" s="374">
        <v>5000</v>
      </c>
      <c r="C1170" s="43" t="s">
        <v>37</v>
      </c>
      <c r="D1170" s="22" t="s">
        <v>26</v>
      </c>
      <c r="E1170" s="1" t="s">
        <v>634</v>
      </c>
      <c r="F1170" s="67" t="s">
        <v>636</v>
      </c>
      <c r="G1170" s="36" t="s">
        <v>47</v>
      </c>
      <c r="H1170" s="8">
        <f t="shared" si="55"/>
        <v>-15000</v>
      </c>
      <c r="I1170" s="31">
        <f t="shared" si="54"/>
        <v>10.416666666666666</v>
      </c>
      <c r="K1170" t="s">
        <v>37</v>
      </c>
      <c r="M1170" s="2">
        <v>480</v>
      </c>
    </row>
    <row r="1171" spans="2:13" ht="12.75">
      <c r="B1171" s="374">
        <v>5000</v>
      </c>
      <c r="C1171" s="43" t="s">
        <v>37</v>
      </c>
      <c r="D1171" s="22" t="s">
        <v>26</v>
      </c>
      <c r="E1171" s="1" t="s">
        <v>634</v>
      </c>
      <c r="F1171" s="67" t="s">
        <v>637</v>
      </c>
      <c r="G1171" s="36" t="s">
        <v>72</v>
      </c>
      <c r="H1171" s="8">
        <f t="shared" si="55"/>
        <v>-20000</v>
      </c>
      <c r="I1171" s="31">
        <f t="shared" si="54"/>
        <v>10.416666666666666</v>
      </c>
      <c r="K1171" t="s">
        <v>37</v>
      </c>
      <c r="M1171" s="2">
        <v>480</v>
      </c>
    </row>
    <row r="1172" spans="2:13" ht="12.75">
      <c r="B1172" s="374">
        <v>5000</v>
      </c>
      <c r="C1172" s="43" t="s">
        <v>37</v>
      </c>
      <c r="D1172" s="1" t="s">
        <v>26</v>
      </c>
      <c r="E1172" s="1" t="s">
        <v>634</v>
      </c>
      <c r="F1172" s="67" t="s">
        <v>638</v>
      </c>
      <c r="G1172" s="36" t="s">
        <v>75</v>
      </c>
      <c r="H1172" s="8">
        <f t="shared" si="55"/>
        <v>-25000</v>
      </c>
      <c r="I1172" s="31">
        <f t="shared" si="54"/>
        <v>10.416666666666666</v>
      </c>
      <c r="K1172" t="s">
        <v>37</v>
      </c>
      <c r="M1172" s="2">
        <v>480</v>
      </c>
    </row>
    <row r="1173" spans="2:13" ht="12.75">
      <c r="B1173" s="374">
        <v>5000</v>
      </c>
      <c r="C1173" s="43" t="s">
        <v>37</v>
      </c>
      <c r="D1173" s="1" t="s">
        <v>26</v>
      </c>
      <c r="E1173" s="1" t="s">
        <v>634</v>
      </c>
      <c r="F1173" s="67" t="s">
        <v>639</v>
      </c>
      <c r="G1173" s="36" t="s">
        <v>77</v>
      </c>
      <c r="H1173" s="8">
        <f t="shared" si="55"/>
        <v>-30000</v>
      </c>
      <c r="I1173" s="31">
        <f t="shared" si="54"/>
        <v>10.416666666666666</v>
      </c>
      <c r="K1173" t="s">
        <v>37</v>
      </c>
      <c r="M1173" s="2">
        <v>480</v>
      </c>
    </row>
    <row r="1174" spans="2:13" ht="12.75">
      <c r="B1174" s="374">
        <v>5000</v>
      </c>
      <c r="C1174" s="43" t="s">
        <v>37</v>
      </c>
      <c r="D1174" s="1" t="s">
        <v>26</v>
      </c>
      <c r="E1174" s="1" t="s">
        <v>634</v>
      </c>
      <c r="F1174" s="67" t="s">
        <v>640</v>
      </c>
      <c r="G1174" s="36" t="s">
        <v>157</v>
      </c>
      <c r="H1174" s="8">
        <f t="shared" si="55"/>
        <v>-35000</v>
      </c>
      <c r="I1174" s="31">
        <f t="shared" si="54"/>
        <v>10.416666666666666</v>
      </c>
      <c r="K1174" t="s">
        <v>37</v>
      </c>
      <c r="M1174" s="2">
        <v>480</v>
      </c>
    </row>
    <row r="1175" spans="2:13" ht="12.75">
      <c r="B1175" s="374">
        <v>5000</v>
      </c>
      <c r="C1175" s="43" t="s">
        <v>37</v>
      </c>
      <c r="D1175" s="1" t="s">
        <v>26</v>
      </c>
      <c r="E1175" s="1" t="s">
        <v>634</v>
      </c>
      <c r="F1175" s="67" t="s">
        <v>641</v>
      </c>
      <c r="G1175" s="36" t="s">
        <v>93</v>
      </c>
      <c r="H1175" s="8">
        <f t="shared" si="55"/>
        <v>-40000</v>
      </c>
      <c r="I1175" s="31">
        <f t="shared" si="54"/>
        <v>10.416666666666666</v>
      </c>
      <c r="K1175" t="s">
        <v>37</v>
      </c>
      <c r="M1175" s="2">
        <v>480</v>
      </c>
    </row>
    <row r="1176" spans="2:13" ht="12.75">
      <c r="B1176" s="374">
        <v>5000</v>
      </c>
      <c r="C1176" s="43" t="s">
        <v>37</v>
      </c>
      <c r="D1176" s="1" t="s">
        <v>26</v>
      </c>
      <c r="E1176" s="1" t="s">
        <v>634</v>
      </c>
      <c r="F1176" s="67" t="s">
        <v>642</v>
      </c>
      <c r="G1176" s="36" t="s">
        <v>105</v>
      </c>
      <c r="H1176" s="8">
        <f t="shared" si="55"/>
        <v>-45000</v>
      </c>
      <c r="I1176" s="31">
        <f t="shared" si="54"/>
        <v>10.416666666666666</v>
      </c>
      <c r="K1176" t="s">
        <v>37</v>
      </c>
      <c r="M1176" s="2">
        <v>480</v>
      </c>
    </row>
    <row r="1177" spans="2:13" ht="12.75">
      <c r="B1177" s="374">
        <v>5000</v>
      </c>
      <c r="C1177" s="43" t="s">
        <v>37</v>
      </c>
      <c r="D1177" s="1" t="s">
        <v>26</v>
      </c>
      <c r="E1177" s="1" t="s">
        <v>634</v>
      </c>
      <c r="F1177" s="67" t="s">
        <v>643</v>
      </c>
      <c r="G1177" s="36" t="s">
        <v>107</v>
      </c>
      <c r="H1177" s="8">
        <f t="shared" si="55"/>
        <v>-50000</v>
      </c>
      <c r="I1177" s="31">
        <f t="shared" si="54"/>
        <v>10.416666666666666</v>
      </c>
      <c r="K1177" t="s">
        <v>37</v>
      </c>
      <c r="M1177" s="2">
        <v>480</v>
      </c>
    </row>
    <row r="1178" spans="2:13" ht="12.75">
      <c r="B1178" s="374">
        <v>5000</v>
      </c>
      <c r="C1178" s="43" t="s">
        <v>37</v>
      </c>
      <c r="D1178" s="1" t="s">
        <v>26</v>
      </c>
      <c r="E1178" s="1" t="s">
        <v>634</v>
      </c>
      <c r="F1178" s="67" t="s">
        <v>644</v>
      </c>
      <c r="G1178" s="36" t="s">
        <v>122</v>
      </c>
      <c r="H1178" s="8">
        <f t="shared" si="55"/>
        <v>-55000</v>
      </c>
      <c r="I1178" s="31">
        <f t="shared" si="54"/>
        <v>10.416666666666666</v>
      </c>
      <c r="K1178" t="s">
        <v>37</v>
      </c>
      <c r="M1178" s="2">
        <v>480</v>
      </c>
    </row>
    <row r="1179" spans="2:13" ht="12.75">
      <c r="B1179" s="374">
        <v>5000</v>
      </c>
      <c r="C1179" s="43" t="s">
        <v>37</v>
      </c>
      <c r="D1179" s="1" t="s">
        <v>26</v>
      </c>
      <c r="E1179" s="1" t="s">
        <v>634</v>
      </c>
      <c r="F1179" s="67" t="s">
        <v>645</v>
      </c>
      <c r="G1179" s="36" t="s">
        <v>128</v>
      </c>
      <c r="H1179" s="8">
        <f t="shared" si="55"/>
        <v>-60000</v>
      </c>
      <c r="I1179" s="31">
        <f t="shared" si="54"/>
        <v>10.416666666666666</v>
      </c>
      <c r="K1179" t="s">
        <v>37</v>
      </c>
      <c r="M1179" s="2">
        <v>480</v>
      </c>
    </row>
    <row r="1180" spans="2:13" ht="12.75">
      <c r="B1180" s="374">
        <v>3000</v>
      </c>
      <c r="C1180" s="43" t="s">
        <v>37</v>
      </c>
      <c r="D1180" s="1" t="s">
        <v>26</v>
      </c>
      <c r="E1180" s="1" t="s">
        <v>634</v>
      </c>
      <c r="F1180" s="67" t="s">
        <v>646</v>
      </c>
      <c r="G1180" s="36" t="s">
        <v>150</v>
      </c>
      <c r="H1180" s="8">
        <f t="shared" si="55"/>
        <v>-63000</v>
      </c>
      <c r="I1180" s="31">
        <f t="shared" si="54"/>
        <v>6.25</v>
      </c>
      <c r="K1180" t="s">
        <v>37</v>
      </c>
      <c r="M1180" s="2">
        <v>480</v>
      </c>
    </row>
    <row r="1181" spans="2:13" ht="12.75">
      <c r="B1181" s="378">
        <v>3000</v>
      </c>
      <c r="C1181" s="43" t="s">
        <v>37</v>
      </c>
      <c r="D1181" s="1" t="s">
        <v>26</v>
      </c>
      <c r="E1181" s="1" t="s">
        <v>634</v>
      </c>
      <c r="F1181" s="67" t="s">
        <v>647</v>
      </c>
      <c r="G1181" s="36" t="s">
        <v>165</v>
      </c>
      <c r="H1181" s="8">
        <f t="shared" si="55"/>
        <v>-66000</v>
      </c>
      <c r="I1181" s="31">
        <f t="shared" si="54"/>
        <v>6.25</v>
      </c>
      <c r="K1181" t="s">
        <v>37</v>
      </c>
      <c r="M1181" s="2">
        <v>480</v>
      </c>
    </row>
    <row r="1182" spans="1:13" s="52" customFormat="1" ht="12.75">
      <c r="A1182" s="22"/>
      <c r="B1182" s="374">
        <v>5000</v>
      </c>
      <c r="C1182" s="43" t="s">
        <v>37</v>
      </c>
      <c r="D1182" s="1" t="s">
        <v>26</v>
      </c>
      <c r="E1182" s="1" t="s">
        <v>634</v>
      </c>
      <c r="F1182" s="67" t="s">
        <v>648</v>
      </c>
      <c r="G1182" s="36" t="s">
        <v>167</v>
      </c>
      <c r="H1182" s="8">
        <f t="shared" si="55"/>
        <v>-71000</v>
      </c>
      <c r="I1182" s="31">
        <f t="shared" si="54"/>
        <v>10.416666666666666</v>
      </c>
      <c r="J1182"/>
      <c r="K1182" t="s">
        <v>37</v>
      </c>
      <c r="L1182"/>
      <c r="M1182" s="2">
        <v>480</v>
      </c>
    </row>
    <row r="1183" spans="2:13" ht="12.75">
      <c r="B1183" s="374">
        <v>5000</v>
      </c>
      <c r="C1183" s="43" t="s">
        <v>37</v>
      </c>
      <c r="D1183" s="1" t="s">
        <v>649</v>
      </c>
      <c r="E1183" s="1" t="s">
        <v>634</v>
      </c>
      <c r="F1183" s="67" t="s">
        <v>650</v>
      </c>
      <c r="G1183" s="36" t="s">
        <v>174</v>
      </c>
      <c r="H1183" s="8">
        <f t="shared" si="55"/>
        <v>-76000</v>
      </c>
      <c r="I1183" s="31">
        <f t="shared" si="54"/>
        <v>10.416666666666666</v>
      </c>
      <c r="K1183" t="s">
        <v>37</v>
      </c>
      <c r="M1183" s="2">
        <v>480</v>
      </c>
    </row>
    <row r="1184" spans="2:13" ht="12.75">
      <c r="B1184" s="374">
        <v>5000</v>
      </c>
      <c r="C1184" s="43" t="s">
        <v>37</v>
      </c>
      <c r="D1184" s="1" t="s">
        <v>26</v>
      </c>
      <c r="E1184" s="1" t="s">
        <v>634</v>
      </c>
      <c r="F1184" s="67" t="s">
        <v>651</v>
      </c>
      <c r="G1184" s="36" t="s">
        <v>169</v>
      </c>
      <c r="H1184" s="8">
        <f t="shared" si="55"/>
        <v>-81000</v>
      </c>
      <c r="I1184" s="31">
        <f t="shared" si="54"/>
        <v>10.416666666666666</v>
      </c>
      <c r="K1184" t="s">
        <v>37</v>
      </c>
      <c r="M1184" s="2">
        <v>480</v>
      </c>
    </row>
    <row r="1185" spans="2:13" ht="12.75">
      <c r="B1185" s="374">
        <v>2000</v>
      </c>
      <c r="C1185" s="43" t="s">
        <v>37</v>
      </c>
      <c r="D1185" s="1" t="s">
        <v>26</v>
      </c>
      <c r="E1185" s="1" t="s">
        <v>634</v>
      </c>
      <c r="F1185" s="67" t="s">
        <v>652</v>
      </c>
      <c r="G1185" s="36" t="s">
        <v>312</v>
      </c>
      <c r="H1185" s="8">
        <f t="shared" si="55"/>
        <v>-83000</v>
      </c>
      <c r="I1185" s="31">
        <f t="shared" si="54"/>
        <v>4.166666666666667</v>
      </c>
      <c r="K1185" t="s">
        <v>37</v>
      </c>
      <c r="M1185" s="2">
        <v>480</v>
      </c>
    </row>
    <row r="1186" spans="2:13" ht="12.75">
      <c r="B1186" s="374">
        <v>6000</v>
      </c>
      <c r="C1186" s="43" t="s">
        <v>37</v>
      </c>
      <c r="D1186" s="1" t="s">
        <v>26</v>
      </c>
      <c r="E1186" s="1" t="s">
        <v>634</v>
      </c>
      <c r="F1186" s="67" t="s">
        <v>653</v>
      </c>
      <c r="G1186" s="36" t="s">
        <v>211</v>
      </c>
      <c r="H1186" s="8">
        <f t="shared" si="55"/>
        <v>-89000</v>
      </c>
      <c r="I1186" s="31">
        <f t="shared" si="54"/>
        <v>12.5</v>
      </c>
      <c r="K1186" t="s">
        <v>37</v>
      </c>
      <c r="M1186" s="2">
        <v>480</v>
      </c>
    </row>
    <row r="1187" spans="2:13" ht="12.75">
      <c r="B1187" s="374">
        <v>9000</v>
      </c>
      <c r="C1187" s="43" t="s">
        <v>37</v>
      </c>
      <c r="D1187" s="1" t="s">
        <v>26</v>
      </c>
      <c r="E1187" s="1" t="s">
        <v>634</v>
      </c>
      <c r="F1187" s="67" t="s">
        <v>654</v>
      </c>
      <c r="G1187" s="36" t="s">
        <v>218</v>
      </c>
      <c r="H1187" s="8">
        <f t="shared" si="55"/>
        <v>-98000</v>
      </c>
      <c r="I1187" s="31">
        <f t="shared" si="54"/>
        <v>18.75</v>
      </c>
      <c r="K1187" t="s">
        <v>37</v>
      </c>
      <c r="M1187" s="2">
        <v>480</v>
      </c>
    </row>
    <row r="1188" spans="2:13" ht="12.75">
      <c r="B1188" s="374">
        <v>5000</v>
      </c>
      <c r="C1188" s="43" t="s">
        <v>37</v>
      </c>
      <c r="D1188" s="1" t="s">
        <v>26</v>
      </c>
      <c r="E1188" s="1" t="s">
        <v>634</v>
      </c>
      <c r="F1188" s="67" t="s">
        <v>655</v>
      </c>
      <c r="G1188" s="36" t="s">
        <v>220</v>
      </c>
      <c r="H1188" s="8">
        <f t="shared" si="55"/>
        <v>-103000</v>
      </c>
      <c r="I1188" s="31">
        <f t="shared" si="54"/>
        <v>10.416666666666666</v>
      </c>
      <c r="K1188" t="s">
        <v>37</v>
      </c>
      <c r="M1188" s="2">
        <v>480</v>
      </c>
    </row>
    <row r="1189" spans="2:13" ht="12.75">
      <c r="B1189" s="374">
        <v>5000</v>
      </c>
      <c r="C1189" s="43" t="s">
        <v>37</v>
      </c>
      <c r="D1189" s="1" t="s">
        <v>26</v>
      </c>
      <c r="E1189" s="1" t="s">
        <v>634</v>
      </c>
      <c r="F1189" s="67" t="s">
        <v>656</v>
      </c>
      <c r="G1189" s="36" t="s">
        <v>233</v>
      </c>
      <c r="H1189" s="8">
        <f t="shared" si="55"/>
        <v>-108000</v>
      </c>
      <c r="I1189" s="31">
        <f t="shared" si="54"/>
        <v>10.416666666666666</v>
      </c>
      <c r="K1189" t="s">
        <v>37</v>
      </c>
      <c r="M1189" s="2">
        <v>480</v>
      </c>
    </row>
    <row r="1190" spans="2:13" ht="12.75">
      <c r="B1190" s="374">
        <v>3000</v>
      </c>
      <c r="C1190" s="43" t="s">
        <v>37</v>
      </c>
      <c r="D1190" s="1" t="s">
        <v>26</v>
      </c>
      <c r="E1190" s="1" t="s">
        <v>634</v>
      </c>
      <c r="F1190" s="67" t="s">
        <v>657</v>
      </c>
      <c r="G1190" s="36" t="s">
        <v>236</v>
      </c>
      <c r="H1190" s="8">
        <f t="shared" si="55"/>
        <v>-111000</v>
      </c>
      <c r="I1190" s="31">
        <f t="shared" si="54"/>
        <v>6.25</v>
      </c>
      <c r="K1190" t="s">
        <v>37</v>
      </c>
      <c r="M1190" s="2">
        <v>480</v>
      </c>
    </row>
    <row r="1191" spans="2:13" ht="12.75">
      <c r="B1191" s="374">
        <v>3000</v>
      </c>
      <c r="C1191" s="43" t="s">
        <v>37</v>
      </c>
      <c r="D1191" s="1" t="s">
        <v>26</v>
      </c>
      <c r="E1191" s="1" t="s">
        <v>634</v>
      </c>
      <c r="F1191" s="67" t="s">
        <v>658</v>
      </c>
      <c r="G1191" s="36" t="s">
        <v>659</v>
      </c>
      <c r="H1191" s="8">
        <f t="shared" si="55"/>
        <v>-114000</v>
      </c>
      <c r="I1191" s="31">
        <f t="shared" si="54"/>
        <v>6.25</v>
      </c>
      <c r="K1191" t="s">
        <v>37</v>
      </c>
      <c r="M1191" s="2">
        <v>480</v>
      </c>
    </row>
    <row r="1192" spans="1:13" s="87" customFormat="1" ht="12.75">
      <c r="A1192" s="21"/>
      <c r="B1192" s="373">
        <f>SUM(B1169:B1191)</f>
        <v>114000</v>
      </c>
      <c r="C1192" s="90" t="s">
        <v>37</v>
      </c>
      <c r="D1192" s="21"/>
      <c r="E1192" s="21"/>
      <c r="F1192" s="27"/>
      <c r="G1192" s="27"/>
      <c r="H1192" s="88">
        <v>0</v>
      </c>
      <c r="I1192" s="86">
        <f t="shared" si="54"/>
        <v>237.5</v>
      </c>
      <c r="M1192" s="2">
        <v>480</v>
      </c>
    </row>
    <row r="1193" spans="2:13" ht="12.75">
      <c r="B1193" s="374"/>
      <c r="D1193" s="22"/>
      <c r="H1193" s="8">
        <f t="shared" si="55"/>
        <v>0</v>
      </c>
      <c r="I1193" s="31">
        <f t="shared" si="54"/>
        <v>0</v>
      </c>
      <c r="M1193" s="2">
        <v>480</v>
      </c>
    </row>
    <row r="1194" spans="2:13" ht="12.75">
      <c r="B1194" s="374"/>
      <c r="H1194" s="8">
        <f t="shared" si="55"/>
        <v>0</v>
      </c>
      <c r="I1194" s="31">
        <f t="shared" si="54"/>
        <v>0</v>
      </c>
      <c r="M1194" s="2">
        <v>480</v>
      </c>
    </row>
    <row r="1195" spans="2:13" ht="12.75">
      <c r="B1195" s="217">
        <v>1200</v>
      </c>
      <c r="C1195" s="1" t="s">
        <v>293</v>
      </c>
      <c r="D1195" s="22" t="s">
        <v>649</v>
      </c>
      <c r="F1195" s="36" t="s">
        <v>660</v>
      </c>
      <c r="G1195" s="41" t="s">
        <v>40</v>
      </c>
      <c r="H1195" s="8">
        <f t="shared" si="55"/>
        <v>-1200</v>
      </c>
      <c r="I1195" s="31">
        <f t="shared" si="54"/>
        <v>2.5</v>
      </c>
      <c r="K1195" t="s">
        <v>634</v>
      </c>
      <c r="M1195" s="2">
        <v>480</v>
      </c>
    </row>
    <row r="1196" spans="2:13" ht="12.75">
      <c r="B1196" s="217">
        <v>1000</v>
      </c>
      <c r="C1196" s="1" t="s">
        <v>293</v>
      </c>
      <c r="D1196" s="22" t="s">
        <v>649</v>
      </c>
      <c r="F1196" s="36" t="s">
        <v>660</v>
      </c>
      <c r="G1196" s="41" t="s">
        <v>44</v>
      </c>
      <c r="H1196" s="8">
        <f t="shared" si="55"/>
        <v>-2200</v>
      </c>
      <c r="I1196" s="31">
        <f t="shared" si="54"/>
        <v>2.0833333333333335</v>
      </c>
      <c r="K1196" t="s">
        <v>634</v>
      </c>
      <c r="M1196" s="2">
        <v>480</v>
      </c>
    </row>
    <row r="1197" spans="2:13" ht="12.75">
      <c r="B1197" s="217">
        <v>1500</v>
      </c>
      <c r="C1197" s="1" t="s">
        <v>293</v>
      </c>
      <c r="D1197" s="22" t="s">
        <v>649</v>
      </c>
      <c r="F1197" s="36" t="s">
        <v>660</v>
      </c>
      <c r="G1197" s="46" t="s">
        <v>47</v>
      </c>
      <c r="H1197" s="8">
        <f t="shared" si="55"/>
        <v>-3700</v>
      </c>
      <c r="I1197" s="31">
        <f t="shared" si="54"/>
        <v>3.125</v>
      </c>
      <c r="K1197" t="s">
        <v>634</v>
      </c>
      <c r="M1197" s="2">
        <v>480</v>
      </c>
    </row>
    <row r="1198" spans="2:13" ht="12.75">
      <c r="B1198" s="217">
        <v>1600</v>
      </c>
      <c r="C1198" s="1" t="s">
        <v>293</v>
      </c>
      <c r="D1198" s="22" t="s">
        <v>649</v>
      </c>
      <c r="F1198" s="36" t="s">
        <v>660</v>
      </c>
      <c r="G1198" s="40" t="s">
        <v>72</v>
      </c>
      <c r="H1198" s="8">
        <f t="shared" si="55"/>
        <v>-5300</v>
      </c>
      <c r="I1198" s="31">
        <f t="shared" si="54"/>
        <v>3.3333333333333335</v>
      </c>
      <c r="K1198" t="s">
        <v>634</v>
      </c>
      <c r="M1198" s="2">
        <v>480</v>
      </c>
    </row>
    <row r="1199" spans="1:13" s="25" customFormat="1" ht="12.75">
      <c r="A1199" s="22"/>
      <c r="B1199" s="217">
        <v>1800</v>
      </c>
      <c r="C1199" s="1" t="s">
        <v>293</v>
      </c>
      <c r="D1199" s="22" t="s">
        <v>649</v>
      </c>
      <c r="E1199" s="1"/>
      <c r="F1199" s="36" t="s">
        <v>660</v>
      </c>
      <c r="G1199" s="40" t="s">
        <v>75</v>
      </c>
      <c r="H1199" s="8">
        <f t="shared" si="55"/>
        <v>-7100</v>
      </c>
      <c r="I1199" s="31">
        <f t="shared" si="54"/>
        <v>3.75</v>
      </c>
      <c r="K1199" t="s">
        <v>634</v>
      </c>
      <c r="M1199" s="2">
        <v>480</v>
      </c>
    </row>
    <row r="1200" spans="2:13" ht="12.75">
      <c r="B1200" s="374">
        <v>2500</v>
      </c>
      <c r="C1200" s="1" t="s">
        <v>293</v>
      </c>
      <c r="D1200" s="22" t="s">
        <v>649</v>
      </c>
      <c r="F1200" s="36" t="s">
        <v>660</v>
      </c>
      <c r="G1200" s="36" t="s">
        <v>77</v>
      </c>
      <c r="H1200" s="8">
        <f t="shared" si="55"/>
        <v>-9600</v>
      </c>
      <c r="I1200" s="31">
        <f t="shared" si="54"/>
        <v>5.208333333333333</v>
      </c>
      <c r="K1200" t="s">
        <v>634</v>
      </c>
      <c r="M1200" s="2">
        <v>480</v>
      </c>
    </row>
    <row r="1201" spans="2:13" ht="12.75">
      <c r="B1201" s="374">
        <v>1000</v>
      </c>
      <c r="C1201" s="1" t="s">
        <v>293</v>
      </c>
      <c r="D1201" s="22" t="s">
        <v>649</v>
      </c>
      <c r="F1201" s="36" t="s">
        <v>660</v>
      </c>
      <c r="G1201" s="36" t="s">
        <v>93</v>
      </c>
      <c r="H1201" s="8">
        <f t="shared" si="55"/>
        <v>-10600</v>
      </c>
      <c r="I1201" s="31">
        <f t="shared" si="54"/>
        <v>2.0833333333333335</v>
      </c>
      <c r="K1201" t="s">
        <v>634</v>
      </c>
      <c r="M1201" s="2">
        <v>480</v>
      </c>
    </row>
    <row r="1202" spans="2:13" ht="12.75">
      <c r="B1202" s="374">
        <v>800</v>
      </c>
      <c r="C1202" s="1" t="s">
        <v>293</v>
      </c>
      <c r="D1202" s="22" t="s">
        <v>649</v>
      </c>
      <c r="F1202" s="36" t="s">
        <v>660</v>
      </c>
      <c r="G1202" s="36" t="s">
        <v>105</v>
      </c>
      <c r="H1202" s="8">
        <f t="shared" si="55"/>
        <v>-11400</v>
      </c>
      <c r="I1202" s="31">
        <f t="shared" si="54"/>
        <v>1.6666666666666667</v>
      </c>
      <c r="K1202" t="s">
        <v>634</v>
      </c>
      <c r="M1202" s="2">
        <v>480</v>
      </c>
    </row>
    <row r="1203" spans="2:14" ht="12.75">
      <c r="B1203" s="376">
        <v>1200</v>
      </c>
      <c r="C1203" s="1" t="s">
        <v>293</v>
      </c>
      <c r="D1203" s="22" t="s">
        <v>649</v>
      </c>
      <c r="F1203" s="36" t="s">
        <v>660</v>
      </c>
      <c r="G1203" s="36" t="s">
        <v>107</v>
      </c>
      <c r="H1203" s="8">
        <f t="shared" si="55"/>
        <v>-12600</v>
      </c>
      <c r="I1203" s="31">
        <f t="shared" si="54"/>
        <v>2.5</v>
      </c>
      <c r="J1203" s="47"/>
      <c r="K1203" t="s">
        <v>634</v>
      </c>
      <c r="L1203" s="47"/>
      <c r="M1203" s="2">
        <v>480</v>
      </c>
      <c r="N1203" s="49"/>
    </row>
    <row r="1204" spans="2:13" ht="12.75">
      <c r="B1204" s="374">
        <v>1400</v>
      </c>
      <c r="C1204" s="1" t="s">
        <v>293</v>
      </c>
      <c r="D1204" s="22" t="s">
        <v>649</v>
      </c>
      <c r="F1204" s="36" t="s">
        <v>660</v>
      </c>
      <c r="G1204" s="36" t="s">
        <v>122</v>
      </c>
      <c r="H1204" s="8">
        <f t="shared" si="55"/>
        <v>-14000</v>
      </c>
      <c r="I1204" s="31">
        <f t="shared" si="54"/>
        <v>2.9166666666666665</v>
      </c>
      <c r="K1204" t="s">
        <v>634</v>
      </c>
      <c r="M1204" s="2">
        <v>480</v>
      </c>
    </row>
    <row r="1205" spans="2:13" ht="12.75">
      <c r="B1205" s="374">
        <v>1300</v>
      </c>
      <c r="C1205" s="1" t="s">
        <v>293</v>
      </c>
      <c r="D1205" s="22" t="s">
        <v>649</v>
      </c>
      <c r="F1205" s="36" t="s">
        <v>660</v>
      </c>
      <c r="G1205" s="36" t="s">
        <v>128</v>
      </c>
      <c r="H1205" s="8">
        <f t="shared" si="55"/>
        <v>-15300</v>
      </c>
      <c r="I1205" s="31">
        <f t="shared" si="54"/>
        <v>2.7083333333333335</v>
      </c>
      <c r="K1205" t="s">
        <v>634</v>
      </c>
      <c r="M1205" s="2">
        <v>480</v>
      </c>
    </row>
    <row r="1206" spans="2:13" ht="12.75">
      <c r="B1206" s="374">
        <v>1500</v>
      </c>
      <c r="C1206" s="1" t="s">
        <v>293</v>
      </c>
      <c r="D1206" s="22" t="s">
        <v>649</v>
      </c>
      <c r="F1206" s="36" t="s">
        <v>660</v>
      </c>
      <c r="G1206" s="36" t="s">
        <v>150</v>
      </c>
      <c r="H1206" s="8">
        <f t="shared" si="55"/>
        <v>-16800</v>
      </c>
      <c r="I1206" s="31">
        <f t="shared" si="54"/>
        <v>3.125</v>
      </c>
      <c r="K1206" t="s">
        <v>634</v>
      </c>
      <c r="M1206" s="2">
        <v>480</v>
      </c>
    </row>
    <row r="1207" spans="2:13" ht="12.75">
      <c r="B1207" s="217">
        <v>1200</v>
      </c>
      <c r="C1207" s="1" t="s">
        <v>293</v>
      </c>
      <c r="D1207" s="22" t="s">
        <v>649</v>
      </c>
      <c r="F1207" s="36" t="s">
        <v>660</v>
      </c>
      <c r="G1207" s="36" t="s">
        <v>176</v>
      </c>
      <c r="H1207" s="8">
        <f t="shared" si="55"/>
        <v>-18000</v>
      </c>
      <c r="I1207" s="31">
        <f t="shared" si="54"/>
        <v>2.5</v>
      </c>
      <c r="K1207" t="s">
        <v>634</v>
      </c>
      <c r="M1207" s="2">
        <v>480</v>
      </c>
    </row>
    <row r="1208" spans="2:13" ht="12.75">
      <c r="B1208" s="217">
        <v>1000</v>
      </c>
      <c r="C1208" s="1" t="s">
        <v>293</v>
      </c>
      <c r="D1208" s="22" t="s">
        <v>649</v>
      </c>
      <c r="F1208" s="36" t="s">
        <v>660</v>
      </c>
      <c r="G1208" s="36" t="s">
        <v>165</v>
      </c>
      <c r="H1208" s="8">
        <f t="shared" si="55"/>
        <v>-19000</v>
      </c>
      <c r="I1208" s="31">
        <f t="shared" si="54"/>
        <v>2.0833333333333335</v>
      </c>
      <c r="K1208" t="s">
        <v>634</v>
      </c>
      <c r="M1208" s="2">
        <v>480</v>
      </c>
    </row>
    <row r="1209" spans="2:13" ht="12.75">
      <c r="B1209" s="217">
        <v>1500</v>
      </c>
      <c r="C1209" s="1" t="s">
        <v>293</v>
      </c>
      <c r="D1209" s="22" t="s">
        <v>649</v>
      </c>
      <c r="F1209" s="36" t="s">
        <v>660</v>
      </c>
      <c r="G1209" s="36" t="s">
        <v>167</v>
      </c>
      <c r="H1209" s="8">
        <f t="shared" si="55"/>
        <v>-20500</v>
      </c>
      <c r="I1209" s="31">
        <f t="shared" si="54"/>
        <v>3.125</v>
      </c>
      <c r="K1209" t="s">
        <v>634</v>
      </c>
      <c r="M1209" s="2">
        <v>480</v>
      </c>
    </row>
    <row r="1210" spans="2:13" ht="12.75">
      <c r="B1210" s="217">
        <v>1600</v>
      </c>
      <c r="C1210" s="1" t="s">
        <v>293</v>
      </c>
      <c r="D1210" s="22" t="s">
        <v>649</v>
      </c>
      <c r="F1210" s="36" t="s">
        <v>660</v>
      </c>
      <c r="G1210" s="36" t="s">
        <v>174</v>
      </c>
      <c r="H1210" s="8">
        <f t="shared" si="55"/>
        <v>-22100</v>
      </c>
      <c r="I1210" s="31">
        <f t="shared" si="54"/>
        <v>3.3333333333333335</v>
      </c>
      <c r="K1210" t="s">
        <v>634</v>
      </c>
      <c r="M1210" s="2">
        <v>480</v>
      </c>
    </row>
    <row r="1211" spans="2:13" ht="12.75">
      <c r="B1211" s="217">
        <v>1800</v>
      </c>
      <c r="C1211" s="1" t="s">
        <v>293</v>
      </c>
      <c r="D1211" s="22" t="s">
        <v>649</v>
      </c>
      <c r="F1211" s="36" t="s">
        <v>660</v>
      </c>
      <c r="G1211" s="36" t="s">
        <v>169</v>
      </c>
      <c r="H1211" s="8">
        <f t="shared" si="55"/>
        <v>-23900</v>
      </c>
      <c r="I1211" s="31">
        <f t="shared" si="54"/>
        <v>3.75</v>
      </c>
      <c r="K1211" t="s">
        <v>634</v>
      </c>
      <c r="M1211" s="2">
        <v>480</v>
      </c>
    </row>
    <row r="1212" spans="2:13" ht="12.75">
      <c r="B1212" s="374">
        <v>2500</v>
      </c>
      <c r="C1212" s="1" t="s">
        <v>293</v>
      </c>
      <c r="D1212" s="22" t="s">
        <v>649</v>
      </c>
      <c r="F1212" s="36" t="s">
        <v>660</v>
      </c>
      <c r="G1212" s="36" t="s">
        <v>312</v>
      </c>
      <c r="H1212" s="8">
        <f t="shared" si="55"/>
        <v>-26400</v>
      </c>
      <c r="I1212" s="31">
        <f t="shared" si="54"/>
        <v>5.208333333333333</v>
      </c>
      <c r="K1212" t="s">
        <v>634</v>
      </c>
      <c r="M1212" s="2">
        <v>480</v>
      </c>
    </row>
    <row r="1213" spans="2:13" ht="12.75">
      <c r="B1213" s="374">
        <v>1000</v>
      </c>
      <c r="C1213" s="1" t="s">
        <v>293</v>
      </c>
      <c r="D1213" s="22" t="s">
        <v>649</v>
      </c>
      <c r="F1213" s="36" t="s">
        <v>660</v>
      </c>
      <c r="G1213" s="36" t="s">
        <v>211</v>
      </c>
      <c r="H1213" s="8">
        <f t="shared" si="55"/>
        <v>-27400</v>
      </c>
      <c r="I1213" s="31">
        <f t="shared" si="54"/>
        <v>2.0833333333333335</v>
      </c>
      <c r="K1213" t="s">
        <v>634</v>
      </c>
      <c r="M1213" s="2">
        <v>480</v>
      </c>
    </row>
    <row r="1214" spans="2:13" ht="12.75">
      <c r="B1214" s="374">
        <v>800</v>
      </c>
      <c r="C1214" s="1" t="s">
        <v>293</v>
      </c>
      <c r="D1214" s="22" t="s">
        <v>649</v>
      </c>
      <c r="F1214" s="36" t="s">
        <v>660</v>
      </c>
      <c r="G1214" s="36" t="s">
        <v>171</v>
      </c>
      <c r="H1214" s="8">
        <f t="shared" si="55"/>
        <v>-28200</v>
      </c>
      <c r="I1214" s="31">
        <f t="shared" si="54"/>
        <v>1.6666666666666667</v>
      </c>
      <c r="K1214" t="s">
        <v>634</v>
      </c>
      <c r="M1214" s="2">
        <v>480</v>
      </c>
    </row>
    <row r="1215" spans="2:13" ht="12.75">
      <c r="B1215" s="376">
        <v>1200</v>
      </c>
      <c r="C1215" s="1" t="s">
        <v>293</v>
      </c>
      <c r="D1215" s="22" t="s">
        <v>649</v>
      </c>
      <c r="F1215" s="36" t="s">
        <v>660</v>
      </c>
      <c r="G1215" s="36" t="s">
        <v>218</v>
      </c>
      <c r="H1215" s="8">
        <f t="shared" si="55"/>
        <v>-29400</v>
      </c>
      <c r="I1215" s="31">
        <f aca="true" t="shared" si="56" ref="I1215:I1275">+B1215/M1215</f>
        <v>2.5</v>
      </c>
      <c r="K1215" t="s">
        <v>634</v>
      </c>
      <c r="M1215" s="2">
        <v>480</v>
      </c>
    </row>
    <row r="1216" spans="2:13" ht="12.75">
      <c r="B1216" s="374">
        <v>1400</v>
      </c>
      <c r="C1216" s="1" t="s">
        <v>293</v>
      </c>
      <c r="D1216" s="22" t="s">
        <v>649</v>
      </c>
      <c r="F1216" s="36" t="s">
        <v>660</v>
      </c>
      <c r="G1216" s="36" t="s">
        <v>220</v>
      </c>
      <c r="H1216" s="8">
        <f t="shared" si="55"/>
        <v>-30800</v>
      </c>
      <c r="I1216" s="31">
        <f t="shared" si="56"/>
        <v>2.9166666666666665</v>
      </c>
      <c r="K1216" t="s">
        <v>634</v>
      </c>
      <c r="M1216" s="2">
        <v>480</v>
      </c>
    </row>
    <row r="1217" spans="2:13" ht="12.75">
      <c r="B1217" s="374">
        <v>1300</v>
      </c>
      <c r="C1217" s="1" t="s">
        <v>293</v>
      </c>
      <c r="D1217" s="22" t="s">
        <v>649</v>
      </c>
      <c r="F1217" s="36" t="s">
        <v>660</v>
      </c>
      <c r="G1217" s="36" t="s">
        <v>233</v>
      </c>
      <c r="H1217" s="8">
        <f t="shared" si="55"/>
        <v>-32100</v>
      </c>
      <c r="I1217" s="31">
        <f t="shared" si="56"/>
        <v>2.7083333333333335</v>
      </c>
      <c r="K1217" t="s">
        <v>634</v>
      </c>
      <c r="M1217" s="2">
        <v>480</v>
      </c>
    </row>
    <row r="1218" spans="2:13" ht="12.75">
      <c r="B1218" s="374">
        <v>1500</v>
      </c>
      <c r="C1218" s="1" t="s">
        <v>293</v>
      </c>
      <c r="D1218" s="22" t="s">
        <v>649</v>
      </c>
      <c r="F1218" s="36" t="s">
        <v>660</v>
      </c>
      <c r="G1218" s="36" t="s">
        <v>236</v>
      </c>
      <c r="H1218" s="8">
        <f t="shared" si="55"/>
        <v>-33600</v>
      </c>
      <c r="I1218" s="31">
        <f t="shared" si="56"/>
        <v>3.125</v>
      </c>
      <c r="K1218" t="s">
        <v>634</v>
      </c>
      <c r="M1218" s="2">
        <v>480</v>
      </c>
    </row>
    <row r="1219" spans="1:13" s="87" customFormat="1" ht="12.75">
      <c r="A1219" s="21"/>
      <c r="B1219" s="373">
        <f>SUM(B1195:B1218)</f>
        <v>33600</v>
      </c>
      <c r="C1219" s="21" t="s">
        <v>293</v>
      </c>
      <c r="D1219" s="21"/>
      <c r="E1219" s="21"/>
      <c r="F1219" s="27"/>
      <c r="G1219" s="27"/>
      <c r="H1219" s="88">
        <v>0</v>
      </c>
      <c r="I1219" s="86">
        <f t="shared" si="56"/>
        <v>70</v>
      </c>
      <c r="K1219" s="87" t="s">
        <v>634</v>
      </c>
      <c r="M1219" s="2">
        <v>480</v>
      </c>
    </row>
    <row r="1220" spans="2:13" ht="12.75">
      <c r="B1220" s="374"/>
      <c r="H1220" s="8">
        <f>H1219-B1220</f>
        <v>0</v>
      </c>
      <c r="I1220" s="31">
        <f t="shared" si="56"/>
        <v>0</v>
      </c>
      <c r="M1220" s="2">
        <v>480</v>
      </c>
    </row>
    <row r="1221" spans="2:13" ht="12.75">
      <c r="B1221" s="374"/>
      <c r="H1221" s="8">
        <f>H1220-B1221</f>
        <v>0</v>
      </c>
      <c r="I1221" s="31">
        <f t="shared" si="56"/>
        <v>0</v>
      </c>
      <c r="M1221" s="2">
        <v>480</v>
      </c>
    </row>
    <row r="1222" spans="2:13" ht="12.75">
      <c r="B1222" s="217">
        <v>800000</v>
      </c>
      <c r="C1222" s="1" t="s">
        <v>661</v>
      </c>
      <c r="D1222" s="1" t="s">
        <v>649</v>
      </c>
      <c r="E1222" s="1" t="s">
        <v>662</v>
      </c>
      <c r="F1222" s="66" t="s">
        <v>280</v>
      </c>
      <c r="G1222" s="41" t="s">
        <v>122</v>
      </c>
      <c r="H1222" s="8">
        <f>H1221-B1222</f>
        <v>-800000</v>
      </c>
      <c r="I1222" s="31">
        <f t="shared" si="56"/>
        <v>1666.6666666666667</v>
      </c>
      <c r="M1222" s="2">
        <v>480</v>
      </c>
    </row>
    <row r="1223" spans="1:13" ht="12.75">
      <c r="A1223" s="21"/>
      <c r="B1223" s="373">
        <f>SUM(B1222:B1222)</f>
        <v>800000</v>
      </c>
      <c r="C1223" s="21" t="s">
        <v>604</v>
      </c>
      <c r="D1223" s="21"/>
      <c r="E1223" s="21"/>
      <c r="F1223" s="137"/>
      <c r="G1223" s="27"/>
      <c r="H1223" s="88">
        <v>0</v>
      </c>
      <c r="I1223" s="86">
        <f t="shared" si="56"/>
        <v>1666.6666666666667</v>
      </c>
      <c r="J1223" s="87"/>
      <c r="K1223" s="87"/>
      <c r="L1223" s="87"/>
      <c r="M1223" s="2">
        <v>480</v>
      </c>
    </row>
    <row r="1224" spans="2:13" ht="12.75">
      <c r="B1224" s="51"/>
      <c r="C1224" s="4"/>
      <c r="H1224" s="8">
        <f aca="true" t="shared" si="57" ref="H1224:H1275">H1223-B1224</f>
        <v>0</v>
      </c>
      <c r="I1224" s="31">
        <f t="shared" si="56"/>
        <v>0</v>
      </c>
      <c r="M1224" s="2">
        <v>480</v>
      </c>
    </row>
    <row r="1225" spans="2:13" ht="12.75">
      <c r="B1225" s="51"/>
      <c r="H1225" s="8">
        <f t="shared" si="57"/>
        <v>0</v>
      </c>
      <c r="I1225" s="31">
        <f t="shared" si="56"/>
        <v>0</v>
      </c>
      <c r="M1225" s="2">
        <v>480</v>
      </c>
    </row>
    <row r="1226" spans="2:13" ht="12.75">
      <c r="B1226" s="10"/>
      <c r="H1226" s="8">
        <f t="shared" si="57"/>
        <v>0</v>
      </c>
      <c r="I1226" s="31">
        <f t="shared" si="56"/>
        <v>0</v>
      </c>
      <c r="M1226" s="2">
        <v>480</v>
      </c>
    </row>
    <row r="1227" spans="2:13" ht="12.75">
      <c r="B1227" s="51"/>
      <c r="H1227" s="8">
        <f t="shared" si="57"/>
        <v>0</v>
      </c>
      <c r="I1227" s="31">
        <f t="shared" si="56"/>
        <v>0</v>
      </c>
      <c r="M1227" s="2">
        <v>480</v>
      </c>
    </row>
    <row r="1228" spans="1:13" ht="13.5" thickBot="1">
      <c r="A1228" s="71"/>
      <c r="B1228" s="77">
        <f>+B1274+B1315+B1339+B1355+B1360+B1365+B1375+B1369</f>
        <v>723231</v>
      </c>
      <c r="C1228" s="68"/>
      <c r="D1228" s="70" t="s">
        <v>433</v>
      </c>
      <c r="E1228" s="68"/>
      <c r="F1228" s="102"/>
      <c r="G1228" s="103"/>
      <c r="H1228" s="139">
        <f t="shared" si="57"/>
        <v>-723231</v>
      </c>
      <c r="I1228" s="75">
        <f t="shared" si="56"/>
        <v>1506.73125</v>
      </c>
      <c r="J1228" s="76"/>
      <c r="K1228" s="76"/>
      <c r="L1228" s="76"/>
      <c r="M1228" s="2">
        <v>480</v>
      </c>
    </row>
    <row r="1229" spans="2:13" ht="12.75">
      <c r="B1229" s="51"/>
      <c r="H1229" s="8">
        <v>0</v>
      </c>
      <c r="I1229" s="31">
        <f t="shared" si="56"/>
        <v>0</v>
      </c>
      <c r="M1229" s="2">
        <v>480</v>
      </c>
    </row>
    <row r="1230" spans="2:13" ht="12.75">
      <c r="B1230" s="51"/>
      <c r="H1230" s="8">
        <f t="shared" si="57"/>
        <v>0</v>
      </c>
      <c r="I1230" s="31">
        <f t="shared" si="56"/>
        <v>0</v>
      </c>
      <c r="M1230" s="2">
        <v>480</v>
      </c>
    </row>
    <row r="1231" spans="2:13" ht="12.75">
      <c r="B1231" s="374">
        <v>2500</v>
      </c>
      <c r="C1231" s="43" t="s">
        <v>37</v>
      </c>
      <c r="D1231" s="22" t="s">
        <v>29</v>
      </c>
      <c r="E1231" s="1" t="s">
        <v>663</v>
      </c>
      <c r="F1231" s="67" t="s">
        <v>664</v>
      </c>
      <c r="G1231" s="36" t="s">
        <v>40</v>
      </c>
      <c r="H1231" s="8">
        <f t="shared" si="57"/>
        <v>-2500</v>
      </c>
      <c r="I1231" s="31">
        <f t="shared" si="56"/>
        <v>5.208333333333333</v>
      </c>
      <c r="K1231" t="s">
        <v>37</v>
      </c>
      <c r="M1231" s="2">
        <v>480</v>
      </c>
    </row>
    <row r="1232" spans="2:13" ht="12.75">
      <c r="B1232" s="374">
        <v>2500</v>
      </c>
      <c r="C1232" s="43" t="s">
        <v>37</v>
      </c>
      <c r="D1232" s="22" t="s">
        <v>29</v>
      </c>
      <c r="E1232" s="1" t="s">
        <v>663</v>
      </c>
      <c r="F1232" s="67" t="s">
        <v>665</v>
      </c>
      <c r="G1232" s="36" t="s">
        <v>44</v>
      </c>
      <c r="H1232" s="8">
        <f t="shared" si="57"/>
        <v>-5000</v>
      </c>
      <c r="I1232" s="31">
        <f t="shared" si="56"/>
        <v>5.208333333333333</v>
      </c>
      <c r="K1232" t="s">
        <v>37</v>
      </c>
      <c r="M1232" s="2">
        <v>480</v>
      </c>
    </row>
    <row r="1233" spans="2:13" ht="12.75">
      <c r="B1233" s="374">
        <v>2500</v>
      </c>
      <c r="C1233" s="43" t="s">
        <v>37</v>
      </c>
      <c r="D1233" s="22" t="s">
        <v>29</v>
      </c>
      <c r="E1233" s="1" t="s">
        <v>663</v>
      </c>
      <c r="F1233" s="67" t="s">
        <v>666</v>
      </c>
      <c r="G1233" s="36" t="s">
        <v>47</v>
      </c>
      <c r="H1233" s="8">
        <f t="shared" si="57"/>
        <v>-7500</v>
      </c>
      <c r="I1233" s="31">
        <f t="shared" si="56"/>
        <v>5.208333333333333</v>
      </c>
      <c r="K1233" t="s">
        <v>37</v>
      </c>
      <c r="M1233" s="2">
        <v>480</v>
      </c>
    </row>
    <row r="1234" spans="2:13" ht="12.75">
      <c r="B1234" s="374">
        <v>2500</v>
      </c>
      <c r="C1234" s="43" t="s">
        <v>37</v>
      </c>
      <c r="D1234" s="22" t="s">
        <v>29</v>
      </c>
      <c r="E1234" s="1" t="s">
        <v>663</v>
      </c>
      <c r="F1234" s="67" t="s">
        <v>667</v>
      </c>
      <c r="G1234" s="36" t="s">
        <v>72</v>
      </c>
      <c r="H1234" s="8">
        <f t="shared" si="57"/>
        <v>-10000</v>
      </c>
      <c r="I1234" s="31">
        <f t="shared" si="56"/>
        <v>5.208333333333333</v>
      </c>
      <c r="K1234" t="s">
        <v>37</v>
      </c>
      <c r="M1234" s="2">
        <v>480</v>
      </c>
    </row>
    <row r="1235" spans="2:13" ht="12.75">
      <c r="B1235" s="374">
        <v>2500</v>
      </c>
      <c r="C1235" s="43" t="s">
        <v>37</v>
      </c>
      <c r="D1235" s="1" t="s">
        <v>29</v>
      </c>
      <c r="E1235" s="1" t="s">
        <v>663</v>
      </c>
      <c r="F1235" s="67" t="s">
        <v>668</v>
      </c>
      <c r="G1235" s="36" t="s">
        <v>75</v>
      </c>
      <c r="H1235" s="8">
        <f t="shared" si="57"/>
        <v>-12500</v>
      </c>
      <c r="I1235" s="31">
        <f t="shared" si="56"/>
        <v>5.208333333333333</v>
      </c>
      <c r="K1235" t="s">
        <v>37</v>
      </c>
      <c r="M1235" s="2">
        <v>480</v>
      </c>
    </row>
    <row r="1236" spans="2:13" ht="12.75">
      <c r="B1236" s="374">
        <v>2500</v>
      </c>
      <c r="C1236" s="43" t="s">
        <v>37</v>
      </c>
      <c r="D1236" s="1" t="s">
        <v>29</v>
      </c>
      <c r="E1236" s="1" t="s">
        <v>663</v>
      </c>
      <c r="F1236" s="67" t="s">
        <v>669</v>
      </c>
      <c r="G1236" s="36" t="s">
        <v>77</v>
      </c>
      <c r="H1236" s="8">
        <f t="shared" si="57"/>
        <v>-15000</v>
      </c>
      <c r="I1236" s="31">
        <f t="shared" si="56"/>
        <v>5.208333333333333</v>
      </c>
      <c r="K1236" t="s">
        <v>37</v>
      </c>
      <c r="M1236" s="2">
        <v>480</v>
      </c>
    </row>
    <row r="1237" spans="2:13" ht="12.75">
      <c r="B1237" s="374">
        <v>2500</v>
      </c>
      <c r="C1237" s="43" t="s">
        <v>37</v>
      </c>
      <c r="D1237" s="1" t="s">
        <v>29</v>
      </c>
      <c r="E1237" s="1" t="s">
        <v>663</v>
      </c>
      <c r="F1237" s="67" t="s">
        <v>670</v>
      </c>
      <c r="G1237" s="36" t="s">
        <v>157</v>
      </c>
      <c r="H1237" s="8">
        <f t="shared" si="57"/>
        <v>-17500</v>
      </c>
      <c r="I1237" s="31">
        <f t="shared" si="56"/>
        <v>5.208333333333333</v>
      </c>
      <c r="K1237" t="s">
        <v>37</v>
      </c>
      <c r="M1237" s="2">
        <v>480</v>
      </c>
    </row>
    <row r="1238" spans="2:13" ht="12.75">
      <c r="B1238" s="374">
        <v>5000</v>
      </c>
      <c r="C1238" s="43" t="s">
        <v>37</v>
      </c>
      <c r="D1238" s="1" t="s">
        <v>29</v>
      </c>
      <c r="E1238" s="1" t="s">
        <v>663</v>
      </c>
      <c r="F1238" s="67" t="s">
        <v>671</v>
      </c>
      <c r="G1238" s="36" t="s">
        <v>93</v>
      </c>
      <c r="H1238" s="8">
        <f t="shared" si="57"/>
        <v>-22500</v>
      </c>
      <c r="I1238" s="31">
        <f t="shared" si="56"/>
        <v>10.416666666666666</v>
      </c>
      <c r="K1238" t="s">
        <v>37</v>
      </c>
      <c r="M1238" s="2">
        <v>480</v>
      </c>
    </row>
    <row r="1239" spans="2:13" ht="12.75">
      <c r="B1239" s="374">
        <v>2500</v>
      </c>
      <c r="C1239" s="43" t="s">
        <v>37</v>
      </c>
      <c r="D1239" s="1" t="s">
        <v>29</v>
      </c>
      <c r="E1239" s="1" t="s">
        <v>663</v>
      </c>
      <c r="F1239" s="67" t="s">
        <v>672</v>
      </c>
      <c r="G1239" s="36" t="s">
        <v>105</v>
      </c>
      <c r="H1239" s="8">
        <f t="shared" si="57"/>
        <v>-25000</v>
      </c>
      <c r="I1239" s="31">
        <f t="shared" si="56"/>
        <v>5.208333333333333</v>
      </c>
      <c r="K1239" t="s">
        <v>37</v>
      </c>
      <c r="M1239" s="2">
        <v>480</v>
      </c>
    </row>
    <row r="1240" spans="2:13" ht="12.75">
      <c r="B1240" s="374">
        <v>2500</v>
      </c>
      <c r="C1240" s="43" t="s">
        <v>37</v>
      </c>
      <c r="D1240" s="1" t="s">
        <v>29</v>
      </c>
      <c r="E1240" s="1" t="s">
        <v>663</v>
      </c>
      <c r="F1240" s="67" t="s">
        <v>673</v>
      </c>
      <c r="G1240" s="36" t="s">
        <v>107</v>
      </c>
      <c r="H1240" s="8">
        <f t="shared" si="57"/>
        <v>-27500</v>
      </c>
      <c r="I1240" s="31">
        <f t="shared" si="56"/>
        <v>5.208333333333333</v>
      </c>
      <c r="K1240" t="s">
        <v>37</v>
      </c>
      <c r="M1240" s="2">
        <v>480</v>
      </c>
    </row>
    <row r="1241" spans="2:13" ht="12.75">
      <c r="B1241" s="374">
        <v>2500</v>
      </c>
      <c r="C1241" s="43" t="s">
        <v>37</v>
      </c>
      <c r="D1241" s="1" t="s">
        <v>29</v>
      </c>
      <c r="E1241" s="1" t="s">
        <v>663</v>
      </c>
      <c r="F1241" s="67" t="s">
        <v>674</v>
      </c>
      <c r="G1241" s="36" t="s">
        <v>122</v>
      </c>
      <c r="H1241" s="8">
        <f t="shared" si="57"/>
        <v>-30000</v>
      </c>
      <c r="I1241" s="31">
        <f t="shared" si="56"/>
        <v>5.208333333333333</v>
      </c>
      <c r="K1241" t="s">
        <v>37</v>
      </c>
      <c r="M1241" s="2">
        <v>480</v>
      </c>
    </row>
    <row r="1242" spans="2:13" ht="12.75">
      <c r="B1242" s="374">
        <v>2500</v>
      </c>
      <c r="C1242" s="43" t="s">
        <v>37</v>
      </c>
      <c r="D1242" s="1" t="s">
        <v>29</v>
      </c>
      <c r="E1242" s="1" t="s">
        <v>663</v>
      </c>
      <c r="F1242" s="67" t="s">
        <v>675</v>
      </c>
      <c r="G1242" s="36" t="s">
        <v>128</v>
      </c>
      <c r="H1242" s="8">
        <f t="shared" si="57"/>
        <v>-32500</v>
      </c>
      <c r="I1242" s="31">
        <f t="shared" si="56"/>
        <v>5.208333333333333</v>
      </c>
      <c r="K1242" t="s">
        <v>37</v>
      </c>
      <c r="M1242" s="2">
        <v>480</v>
      </c>
    </row>
    <row r="1243" spans="2:13" ht="12.75">
      <c r="B1243" s="374">
        <v>2500</v>
      </c>
      <c r="C1243" s="43" t="s">
        <v>37</v>
      </c>
      <c r="D1243" s="1" t="s">
        <v>29</v>
      </c>
      <c r="E1243" s="1" t="s">
        <v>663</v>
      </c>
      <c r="F1243" s="67" t="s">
        <v>676</v>
      </c>
      <c r="G1243" s="36" t="s">
        <v>150</v>
      </c>
      <c r="H1243" s="8">
        <f t="shared" si="57"/>
        <v>-35000</v>
      </c>
      <c r="I1243" s="31">
        <f t="shared" si="56"/>
        <v>5.208333333333333</v>
      </c>
      <c r="K1243" t="s">
        <v>37</v>
      </c>
      <c r="M1243" s="2">
        <v>480</v>
      </c>
    </row>
    <row r="1244" spans="2:13" ht="12.75">
      <c r="B1244" s="374">
        <v>2500</v>
      </c>
      <c r="C1244" s="43" t="s">
        <v>37</v>
      </c>
      <c r="D1244" s="1" t="s">
        <v>29</v>
      </c>
      <c r="E1244" s="1" t="s">
        <v>663</v>
      </c>
      <c r="F1244" s="67" t="s">
        <v>677</v>
      </c>
      <c r="G1244" s="36" t="s">
        <v>151</v>
      </c>
      <c r="H1244" s="8">
        <f t="shared" si="57"/>
        <v>-37500</v>
      </c>
      <c r="I1244" s="31">
        <f t="shared" si="56"/>
        <v>5.208333333333333</v>
      </c>
      <c r="K1244" t="s">
        <v>37</v>
      </c>
      <c r="M1244" s="2">
        <v>480</v>
      </c>
    </row>
    <row r="1245" spans="2:13" ht="12.75">
      <c r="B1245" s="374">
        <v>2500</v>
      </c>
      <c r="C1245" s="43" t="s">
        <v>37</v>
      </c>
      <c r="D1245" s="1" t="s">
        <v>29</v>
      </c>
      <c r="E1245" s="1" t="s">
        <v>663</v>
      </c>
      <c r="F1245" s="67" t="s">
        <v>678</v>
      </c>
      <c r="G1245" s="36" t="s">
        <v>176</v>
      </c>
      <c r="H1245" s="8">
        <f t="shared" si="57"/>
        <v>-40000</v>
      </c>
      <c r="I1245" s="31">
        <f t="shared" si="56"/>
        <v>5.208333333333333</v>
      </c>
      <c r="K1245" t="s">
        <v>37</v>
      </c>
      <c r="M1245" s="2">
        <v>480</v>
      </c>
    </row>
    <row r="1246" spans="2:13" ht="12.75">
      <c r="B1246" s="374">
        <v>2500</v>
      </c>
      <c r="C1246" s="43" t="s">
        <v>37</v>
      </c>
      <c r="D1246" s="1" t="s">
        <v>29</v>
      </c>
      <c r="E1246" s="1" t="s">
        <v>663</v>
      </c>
      <c r="F1246" s="67" t="s">
        <v>679</v>
      </c>
      <c r="G1246" s="36" t="s">
        <v>165</v>
      </c>
      <c r="H1246" s="8">
        <f t="shared" si="57"/>
        <v>-42500</v>
      </c>
      <c r="I1246" s="31">
        <f t="shared" si="56"/>
        <v>5.208333333333333</v>
      </c>
      <c r="K1246" t="s">
        <v>37</v>
      </c>
      <c r="M1246" s="2">
        <v>480</v>
      </c>
    </row>
    <row r="1247" spans="2:13" ht="12.75">
      <c r="B1247" s="374">
        <v>2500</v>
      </c>
      <c r="C1247" s="43" t="s">
        <v>37</v>
      </c>
      <c r="D1247" s="1" t="s">
        <v>29</v>
      </c>
      <c r="E1247" s="1" t="s">
        <v>663</v>
      </c>
      <c r="F1247" s="67" t="s">
        <v>680</v>
      </c>
      <c r="G1247" s="36" t="s">
        <v>169</v>
      </c>
      <c r="H1247" s="8">
        <f t="shared" si="57"/>
        <v>-45000</v>
      </c>
      <c r="I1247" s="31">
        <f t="shared" si="56"/>
        <v>5.208333333333333</v>
      </c>
      <c r="K1247" t="s">
        <v>37</v>
      </c>
      <c r="M1247" s="2">
        <v>480</v>
      </c>
    </row>
    <row r="1248" spans="2:13" ht="12.75">
      <c r="B1248" s="374">
        <v>2500</v>
      </c>
      <c r="C1248" s="43" t="s">
        <v>37</v>
      </c>
      <c r="D1248" s="1" t="s">
        <v>29</v>
      </c>
      <c r="E1248" s="1" t="s">
        <v>663</v>
      </c>
      <c r="F1248" s="67" t="s">
        <v>681</v>
      </c>
      <c r="G1248" s="36" t="s">
        <v>220</v>
      </c>
      <c r="H1248" s="8">
        <f t="shared" si="57"/>
        <v>-47500</v>
      </c>
      <c r="I1248" s="31">
        <f t="shared" si="56"/>
        <v>5.208333333333333</v>
      </c>
      <c r="K1248" t="s">
        <v>37</v>
      </c>
      <c r="M1248" s="2">
        <v>480</v>
      </c>
    </row>
    <row r="1249" spans="2:13" ht="12.75">
      <c r="B1249" s="374">
        <v>2500</v>
      </c>
      <c r="C1249" s="43" t="s">
        <v>37</v>
      </c>
      <c r="D1249" s="1" t="s">
        <v>29</v>
      </c>
      <c r="E1249" s="1" t="s">
        <v>663</v>
      </c>
      <c r="F1249" s="67" t="s">
        <v>682</v>
      </c>
      <c r="G1249" s="36" t="s">
        <v>233</v>
      </c>
      <c r="H1249" s="8">
        <f t="shared" si="57"/>
        <v>-50000</v>
      </c>
      <c r="I1249" s="31">
        <f t="shared" si="56"/>
        <v>5.208333333333333</v>
      </c>
      <c r="K1249" t="s">
        <v>37</v>
      </c>
      <c r="M1249" s="2">
        <v>480</v>
      </c>
    </row>
    <row r="1250" spans="2:13" ht="12.75">
      <c r="B1250" s="217">
        <v>5000</v>
      </c>
      <c r="C1250" s="43" t="s">
        <v>37</v>
      </c>
      <c r="D1250" s="22" t="s">
        <v>29</v>
      </c>
      <c r="E1250" s="22" t="s">
        <v>683</v>
      </c>
      <c r="F1250" s="67" t="s">
        <v>684</v>
      </c>
      <c r="G1250" s="40" t="s">
        <v>40</v>
      </c>
      <c r="H1250" s="8">
        <f t="shared" si="57"/>
        <v>-55000</v>
      </c>
      <c r="I1250" s="31">
        <f t="shared" si="56"/>
        <v>10.416666666666666</v>
      </c>
      <c r="K1250" t="s">
        <v>37</v>
      </c>
      <c r="M1250" s="2">
        <v>480</v>
      </c>
    </row>
    <row r="1251" spans="2:13" ht="12.75">
      <c r="B1251" s="374">
        <v>2500</v>
      </c>
      <c r="C1251" s="43" t="s">
        <v>37</v>
      </c>
      <c r="D1251" s="22" t="s">
        <v>29</v>
      </c>
      <c r="E1251" s="1" t="s">
        <v>683</v>
      </c>
      <c r="F1251" s="67" t="s">
        <v>685</v>
      </c>
      <c r="G1251" s="36" t="s">
        <v>44</v>
      </c>
      <c r="H1251" s="8">
        <f t="shared" si="57"/>
        <v>-57500</v>
      </c>
      <c r="I1251" s="31">
        <f t="shared" si="56"/>
        <v>5.208333333333333</v>
      </c>
      <c r="K1251" t="s">
        <v>37</v>
      </c>
      <c r="M1251" s="2">
        <v>480</v>
      </c>
    </row>
    <row r="1252" spans="2:13" ht="12.75">
      <c r="B1252" s="374">
        <v>2500</v>
      </c>
      <c r="C1252" s="43" t="s">
        <v>37</v>
      </c>
      <c r="D1252" s="22" t="s">
        <v>29</v>
      </c>
      <c r="E1252" s="1" t="s">
        <v>683</v>
      </c>
      <c r="F1252" s="67" t="s">
        <v>686</v>
      </c>
      <c r="G1252" s="36" t="s">
        <v>47</v>
      </c>
      <c r="H1252" s="8">
        <f t="shared" si="57"/>
        <v>-60000</v>
      </c>
      <c r="I1252" s="31">
        <f t="shared" si="56"/>
        <v>5.208333333333333</v>
      </c>
      <c r="K1252" t="s">
        <v>37</v>
      </c>
      <c r="M1252" s="2">
        <v>480</v>
      </c>
    </row>
    <row r="1253" spans="2:13" ht="12.75">
      <c r="B1253" s="374">
        <v>2500</v>
      </c>
      <c r="C1253" s="43" t="s">
        <v>37</v>
      </c>
      <c r="D1253" s="22" t="s">
        <v>29</v>
      </c>
      <c r="E1253" s="1" t="s">
        <v>683</v>
      </c>
      <c r="F1253" s="67" t="s">
        <v>687</v>
      </c>
      <c r="G1253" s="36" t="s">
        <v>72</v>
      </c>
      <c r="H1253" s="8">
        <f t="shared" si="57"/>
        <v>-62500</v>
      </c>
      <c r="I1253" s="31">
        <f t="shared" si="56"/>
        <v>5.208333333333333</v>
      </c>
      <c r="K1253" t="s">
        <v>37</v>
      </c>
      <c r="M1253" s="2">
        <v>480</v>
      </c>
    </row>
    <row r="1254" spans="2:13" ht="12.75">
      <c r="B1254" s="374">
        <v>2500</v>
      </c>
      <c r="C1254" s="43" t="s">
        <v>37</v>
      </c>
      <c r="D1254" s="1" t="s">
        <v>29</v>
      </c>
      <c r="E1254" s="1" t="s">
        <v>683</v>
      </c>
      <c r="F1254" s="67" t="s">
        <v>688</v>
      </c>
      <c r="G1254" s="36" t="s">
        <v>689</v>
      </c>
      <c r="H1254" s="8">
        <f t="shared" si="57"/>
        <v>-65000</v>
      </c>
      <c r="I1254" s="31">
        <f t="shared" si="56"/>
        <v>5.208333333333333</v>
      </c>
      <c r="K1254" t="s">
        <v>37</v>
      </c>
      <c r="M1254" s="2">
        <v>480</v>
      </c>
    </row>
    <row r="1255" spans="2:13" ht="12.75">
      <c r="B1255" s="217">
        <v>5000</v>
      </c>
      <c r="C1255" s="43" t="s">
        <v>37</v>
      </c>
      <c r="D1255" s="1" t="s">
        <v>29</v>
      </c>
      <c r="E1255" s="1" t="s">
        <v>683</v>
      </c>
      <c r="F1255" s="67" t="s">
        <v>690</v>
      </c>
      <c r="G1255" s="36" t="s">
        <v>77</v>
      </c>
      <c r="H1255" s="8">
        <f t="shared" si="57"/>
        <v>-70000</v>
      </c>
      <c r="I1255" s="31">
        <f t="shared" si="56"/>
        <v>10.416666666666666</v>
      </c>
      <c r="K1255" t="s">
        <v>37</v>
      </c>
      <c r="M1255" s="2">
        <v>480</v>
      </c>
    </row>
    <row r="1256" spans="2:13" ht="12.75">
      <c r="B1256" s="374">
        <v>2500</v>
      </c>
      <c r="C1256" s="43" t="s">
        <v>37</v>
      </c>
      <c r="D1256" s="1" t="s">
        <v>29</v>
      </c>
      <c r="E1256" s="1" t="s">
        <v>683</v>
      </c>
      <c r="F1256" s="67" t="s">
        <v>691</v>
      </c>
      <c r="G1256" s="36" t="s">
        <v>157</v>
      </c>
      <c r="H1256" s="8">
        <f t="shared" si="57"/>
        <v>-72500</v>
      </c>
      <c r="I1256" s="31">
        <f t="shared" si="56"/>
        <v>5.208333333333333</v>
      </c>
      <c r="K1256" t="s">
        <v>37</v>
      </c>
      <c r="M1256" s="2">
        <v>480</v>
      </c>
    </row>
    <row r="1257" spans="2:13" ht="12.75">
      <c r="B1257" s="374">
        <v>5000</v>
      </c>
      <c r="C1257" s="43" t="s">
        <v>37</v>
      </c>
      <c r="D1257" s="1" t="s">
        <v>29</v>
      </c>
      <c r="E1257" s="1" t="s">
        <v>683</v>
      </c>
      <c r="F1257" s="67" t="s">
        <v>692</v>
      </c>
      <c r="G1257" s="36" t="s">
        <v>93</v>
      </c>
      <c r="H1257" s="8">
        <f t="shared" si="57"/>
        <v>-77500</v>
      </c>
      <c r="I1257" s="31">
        <f t="shared" si="56"/>
        <v>10.416666666666666</v>
      </c>
      <c r="K1257" t="s">
        <v>37</v>
      </c>
      <c r="M1257" s="2">
        <v>480</v>
      </c>
    </row>
    <row r="1258" spans="2:13" ht="12.75">
      <c r="B1258" s="374">
        <v>2500</v>
      </c>
      <c r="C1258" s="43" t="s">
        <v>37</v>
      </c>
      <c r="D1258" s="1" t="s">
        <v>29</v>
      </c>
      <c r="E1258" s="1" t="s">
        <v>683</v>
      </c>
      <c r="F1258" s="67" t="s">
        <v>693</v>
      </c>
      <c r="G1258" s="36" t="s">
        <v>105</v>
      </c>
      <c r="H1258" s="8">
        <f t="shared" si="57"/>
        <v>-80000</v>
      </c>
      <c r="I1258" s="31">
        <f t="shared" si="56"/>
        <v>5.208333333333333</v>
      </c>
      <c r="K1258" t="s">
        <v>37</v>
      </c>
      <c r="M1258" s="2">
        <v>480</v>
      </c>
    </row>
    <row r="1259" spans="2:13" ht="12.75">
      <c r="B1259" s="374">
        <v>2500</v>
      </c>
      <c r="C1259" s="43" t="s">
        <v>37</v>
      </c>
      <c r="D1259" s="1" t="s">
        <v>29</v>
      </c>
      <c r="E1259" s="1" t="s">
        <v>683</v>
      </c>
      <c r="F1259" s="67" t="s">
        <v>694</v>
      </c>
      <c r="G1259" s="36" t="s">
        <v>107</v>
      </c>
      <c r="H1259" s="8">
        <f t="shared" si="57"/>
        <v>-82500</v>
      </c>
      <c r="I1259" s="31">
        <f t="shared" si="56"/>
        <v>5.208333333333333</v>
      </c>
      <c r="K1259" t="s">
        <v>37</v>
      </c>
      <c r="M1259" s="2">
        <v>480</v>
      </c>
    </row>
    <row r="1260" spans="2:13" ht="12.75">
      <c r="B1260" s="374">
        <v>3000</v>
      </c>
      <c r="C1260" s="43" t="s">
        <v>37</v>
      </c>
      <c r="D1260" s="1" t="s">
        <v>29</v>
      </c>
      <c r="E1260" s="1" t="s">
        <v>683</v>
      </c>
      <c r="F1260" s="67" t="s">
        <v>695</v>
      </c>
      <c r="G1260" s="36" t="s">
        <v>128</v>
      </c>
      <c r="H1260" s="8">
        <f t="shared" si="57"/>
        <v>-85500</v>
      </c>
      <c r="I1260" s="31">
        <f t="shared" si="56"/>
        <v>6.25</v>
      </c>
      <c r="K1260" t="s">
        <v>37</v>
      </c>
      <c r="M1260" s="2">
        <v>480</v>
      </c>
    </row>
    <row r="1261" spans="2:13" ht="12.75">
      <c r="B1261" s="374">
        <v>3000</v>
      </c>
      <c r="C1261" s="43" t="s">
        <v>37</v>
      </c>
      <c r="D1261" s="1" t="s">
        <v>29</v>
      </c>
      <c r="E1261" s="1" t="s">
        <v>683</v>
      </c>
      <c r="F1261" s="67" t="s">
        <v>696</v>
      </c>
      <c r="G1261" s="36" t="s">
        <v>176</v>
      </c>
      <c r="H1261" s="8">
        <f t="shared" si="57"/>
        <v>-88500</v>
      </c>
      <c r="I1261" s="31">
        <f t="shared" si="56"/>
        <v>6.25</v>
      </c>
      <c r="K1261" t="s">
        <v>37</v>
      </c>
      <c r="M1261" s="2">
        <v>480</v>
      </c>
    </row>
    <row r="1262" spans="2:13" ht="12.75">
      <c r="B1262" s="374">
        <v>3000</v>
      </c>
      <c r="C1262" s="43" t="s">
        <v>37</v>
      </c>
      <c r="D1262" s="1" t="s">
        <v>29</v>
      </c>
      <c r="E1262" s="1" t="s">
        <v>683</v>
      </c>
      <c r="F1262" s="67" t="s">
        <v>697</v>
      </c>
      <c r="G1262" s="36" t="s">
        <v>165</v>
      </c>
      <c r="H1262" s="8">
        <f t="shared" si="57"/>
        <v>-91500</v>
      </c>
      <c r="I1262" s="31">
        <f t="shared" si="56"/>
        <v>6.25</v>
      </c>
      <c r="K1262" t="s">
        <v>37</v>
      </c>
      <c r="M1262" s="2">
        <v>480</v>
      </c>
    </row>
    <row r="1263" spans="2:13" ht="12.75">
      <c r="B1263" s="374">
        <v>5000</v>
      </c>
      <c r="C1263" s="43" t="s">
        <v>37</v>
      </c>
      <c r="D1263" s="1" t="s">
        <v>29</v>
      </c>
      <c r="E1263" s="1" t="s">
        <v>683</v>
      </c>
      <c r="F1263" s="67" t="s">
        <v>698</v>
      </c>
      <c r="G1263" s="36" t="s">
        <v>167</v>
      </c>
      <c r="H1263" s="8">
        <f t="shared" si="57"/>
        <v>-96500</v>
      </c>
      <c r="I1263" s="31">
        <f t="shared" si="56"/>
        <v>10.416666666666666</v>
      </c>
      <c r="K1263" t="s">
        <v>37</v>
      </c>
      <c r="M1263" s="2">
        <v>480</v>
      </c>
    </row>
    <row r="1264" spans="2:13" ht="12.75">
      <c r="B1264" s="374">
        <v>2500</v>
      </c>
      <c r="C1264" s="43" t="s">
        <v>37</v>
      </c>
      <c r="D1264" s="1" t="s">
        <v>29</v>
      </c>
      <c r="E1264" s="1" t="s">
        <v>683</v>
      </c>
      <c r="F1264" s="67" t="s">
        <v>699</v>
      </c>
      <c r="G1264" s="36" t="s">
        <v>174</v>
      </c>
      <c r="H1264" s="8">
        <f t="shared" si="57"/>
        <v>-99000</v>
      </c>
      <c r="I1264" s="31">
        <f t="shared" si="56"/>
        <v>5.208333333333333</v>
      </c>
      <c r="K1264" t="s">
        <v>37</v>
      </c>
      <c r="M1264" s="2">
        <v>480</v>
      </c>
    </row>
    <row r="1265" spans="2:13" ht="12.75">
      <c r="B1265" s="375">
        <v>2500</v>
      </c>
      <c r="C1265" s="43" t="s">
        <v>37</v>
      </c>
      <c r="D1265" s="1" t="s">
        <v>29</v>
      </c>
      <c r="E1265" s="1" t="s">
        <v>683</v>
      </c>
      <c r="F1265" s="67" t="s">
        <v>700</v>
      </c>
      <c r="G1265" s="36" t="s">
        <v>169</v>
      </c>
      <c r="H1265" s="8">
        <f t="shared" si="57"/>
        <v>-101500</v>
      </c>
      <c r="I1265" s="31">
        <f t="shared" si="56"/>
        <v>5.208333333333333</v>
      </c>
      <c r="K1265" t="s">
        <v>37</v>
      </c>
      <c r="M1265" s="2">
        <v>480</v>
      </c>
    </row>
    <row r="1266" spans="2:13" ht="12.75">
      <c r="B1266" s="217">
        <v>2500</v>
      </c>
      <c r="C1266" s="43" t="s">
        <v>37</v>
      </c>
      <c r="D1266" s="1" t="s">
        <v>29</v>
      </c>
      <c r="E1266" s="1" t="s">
        <v>683</v>
      </c>
      <c r="F1266" s="67" t="s">
        <v>701</v>
      </c>
      <c r="G1266" s="36" t="s">
        <v>312</v>
      </c>
      <c r="H1266" s="8">
        <f t="shared" si="57"/>
        <v>-104000</v>
      </c>
      <c r="I1266" s="31">
        <f t="shared" si="56"/>
        <v>5.208333333333333</v>
      </c>
      <c r="K1266" t="s">
        <v>37</v>
      </c>
      <c r="M1266" s="2">
        <v>480</v>
      </c>
    </row>
    <row r="1267" spans="2:13" ht="12.75">
      <c r="B1267" s="374">
        <v>2500</v>
      </c>
      <c r="C1267" s="43" t="s">
        <v>37</v>
      </c>
      <c r="D1267" s="1" t="s">
        <v>29</v>
      </c>
      <c r="E1267" s="1" t="s">
        <v>683</v>
      </c>
      <c r="F1267" s="67" t="s">
        <v>702</v>
      </c>
      <c r="G1267" s="36" t="s">
        <v>211</v>
      </c>
      <c r="H1267" s="8">
        <f t="shared" si="57"/>
        <v>-106500</v>
      </c>
      <c r="I1267" s="31">
        <f t="shared" si="56"/>
        <v>5.208333333333333</v>
      </c>
      <c r="K1267" t="s">
        <v>37</v>
      </c>
      <c r="M1267" s="2">
        <v>480</v>
      </c>
    </row>
    <row r="1268" spans="2:13" ht="12.75">
      <c r="B1268" s="374">
        <v>2500</v>
      </c>
      <c r="C1268" s="43" t="s">
        <v>37</v>
      </c>
      <c r="D1268" s="1" t="s">
        <v>29</v>
      </c>
      <c r="E1268" s="1" t="s">
        <v>683</v>
      </c>
      <c r="F1268" s="67" t="s">
        <v>703</v>
      </c>
      <c r="G1268" s="36" t="s">
        <v>171</v>
      </c>
      <c r="H1268" s="8">
        <f t="shared" si="57"/>
        <v>-109000</v>
      </c>
      <c r="I1268" s="31">
        <f t="shared" si="56"/>
        <v>5.208333333333333</v>
      </c>
      <c r="K1268" t="s">
        <v>37</v>
      </c>
      <c r="M1268" s="2">
        <v>480</v>
      </c>
    </row>
    <row r="1269" spans="2:13" ht="12.75">
      <c r="B1269" s="374">
        <v>2500</v>
      </c>
      <c r="C1269" s="43" t="s">
        <v>37</v>
      </c>
      <c r="D1269" s="1" t="s">
        <v>29</v>
      </c>
      <c r="E1269" s="1" t="s">
        <v>683</v>
      </c>
      <c r="F1269" s="67" t="s">
        <v>704</v>
      </c>
      <c r="G1269" s="36" t="s">
        <v>218</v>
      </c>
      <c r="H1269" s="8">
        <f t="shared" si="57"/>
        <v>-111500</v>
      </c>
      <c r="I1269" s="31">
        <f t="shared" si="56"/>
        <v>5.208333333333333</v>
      </c>
      <c r="K1269" t="s">
        <v>37</v>
      </c>
      <c r="M1269" s="2">
        <v>480</v>
      </c>
    </row>
    <row r="1270" spans="2:13" ht="12.75">
      <c r="B1270" s="374">
        <v>2500</v>
      </c>
      <c r="C1270" s="43" t="s">
        <v>37</v>
      </c>
      <c r="D1270" s="1" t="s">
        <v>29</v>
      </c>
      <c r="E1270" s="1" t="s">
        <v>683</v>
      </c>
      <c r="F1270" s="67" t="s">
        <v>705</v>
      </c>
      <c r="G1270" s="36" t="s">
        <v>220</v>
      </c>
      <c r="H1270" s="8">
        <f t="shared" si="57"/>
        <v>-114000</v>
      </c>
      <c r="I1270" s="31">
        <f t="shared" si="56"/>
        <v>5.208333333333333</v>
      </c>
      <c r="K1270" t="s">
        <v>37</v>
      </c>
      <c r="M1270" s="2">
        <v>480</v>
      </c>
    </row>
    <row r="1271" spans="2:13" ht="12.75">
      <c r="B1271" s="217">
        <v>2500</v>
      </c>
      <c r="C1271" s="43" t="s">
        <v>37</v>
      </c>
      <c r="D1271" s="1" t="s">
        <v>29</v>
      </c>
      <c r="E1271" s="1" t="s">
        <v>683</v>
      </c>
      <c r="F1271" s="67" t="s">
        <v>706</v>
      </c>
      <c r="G1271" s="36" t="s">
        <v>233</v>
      </c>
      <c r="H1271" s="8">
        <f t="shared" si="57"/>
        <v>-116500</v>
      </c>
      <c r="I1271" s="31">
        <f t="shared" si="56"/>
        <v>5.208333333333333</v>
      </c>
      <c r="K1271" t="s">
        <v>37</v>
      </c>
      <c r="M1271" s="2">
        <v>480</v>
      </c>
    </row>
    <row r="1272" spans="2:13" ht="12.75">
      <c r="B1272" s="217">
        <v>2500</v>
      </c>
      <c r="C1272" s="43" t="s">
        <v>37</v>
      </c>
      <c r="D1272" s="1" t="s">
        <v>29</v>
      </c>
      <c r="E1272" s="1" t="s">
        <v>819</v>
      </c>
      <c r="F1272" s="67" t="s">
        <v>707</v>
      </c>
      <c r="G1272" s="36" t="s">
        <v>233</v>
      </c>
      <c r="H1272" s="8">
        <f t="shared" si="57"/>
        <v>-119000</v>
      </c>
      <c r="I1272" s="31">
        <f t="shared" si="56"/>
        <v>5.208333333333333</v>
      </c>
      <c r="K1272" t="s">
        <v>37</v>
      </c>
      <c r="M1272" s="2">
        <v>480</v>
      </c>
    </row>
    <row r="1273" spans="2:13" ht="12.75">
      <c r="B1273" s="374">
        <v>2500</v>
      </c>
      <c r="C1273" s="43" t="s">
        <v>37</v>
      </c>
      <c r="D1273" s="1" t="s">
        <v>29</v>
      </c>
      <c r="E1273" s="1" t="s">
        <v>683</v>
      </c>
      <c r="F1273" s="67" t="s">
        <v>708</v>
      </c>
      <c r="G1273" s="36" t="s">
        <v>236</v>
      </c>
      <c r="H1273" s="8">
        <f t="shared" si="57"/>
        <v>-121500</v>
      </c>
      <c r="I1273" s="31">
        <f t="shared" si="56"/>
        <v>5.208333333333333</v>
      </c>
      <c r="K1273" t="s">
        <v>37</v>
      </c>
      <c r="M1273" s="2">
        <v>480</v>
      </c>
    </row>
    <row r="1274" spans="1:13" s="87" customFormat="1" ht="12.75">
      <c r="A1274" s="21"/>
      <c r="B1274" s="373">
        <f>SUM(B1231:B1273)</f>
        <v>121500</v>
      </c>
      <c r="C1274" s="21" t="s">
        <v>0</v>
      </c>
      <c r="D1274" s="21"/>
      <c r="E1274" s="21"/>
      <c r="F1274" s="27"/>
      <c r="G1274" s="27"/>
      <c r="H1274" s="88">
        <v>0</v>
      </c>
      <c r="I1274" s="86">
        <f t="shared" si="56"/>
        <v>253.125</v>
      </c>
      <c r="M1274" s="2">
        <v>480</v>
      </c>
    </row>
    <row r="1275" spans="2:13" ht="12.75">
      <c r="B1275" s="374"/>
      <c r="H1275" s="8">
        <f t="shared" si="57"/>
        <v>0</v>
      </c>
      <c r="I1275" s="31">
        <f t="shared" si="56"/>
        <v>0</v>
      </c>
      <c r="M1275" s="2">
        <v>480</v>
      </c>
    </row>
    <row r="1276" spans="2:13" ht="12.75">
      <c r="B1276" s="374"/>
      <c r="H1276" s="8">
        <f>H1275-B1276</f>
        <v>0</v>
      </c>
      <c r="I1276" s="31">
        <f>+B1276/M1276</f>
        <v>0</v>
      </c>
      <c r="M1276" s="2">
        <v>480</v>
      </c>
    </row>
    <row r="1277" spans="2:13" ht="12.75">
      <c r="B1277" s="217">
        <v>1600</v>
      </c>
      <c r="C1277" s="43" t="s">
        <v>292</v>
      </c>
      <c r="D1277" s="22" t="s">
        <v>433</v>
      </c>
      <c r="E1277" s="43" t="s">
        <v>293</v>
      </c>
      <c r="F1277" s="36" t="s">
        <v>709</v>
      </c>
      <c r="G1277" s="41" t="s">
        <v>40</v>
      </c>
      <c r="H1277" s="8">
        <f aca="true" t="shared" si="58" ref="H1277:H1316">H1276-B1277</f>
        <v>-1600</v>
      </c>
      <c r="I1277" s="31">
        <f aca="true" t="shared" si="59" ref="I1277:I1316">+B1277/M1277</f>
        <v>3.3333333333333335</v>
      </c>
      <c r="K1277" t="s">
        <v>663</v>
      </c>
      <c r="M1277" s="2">
        <v>480</v>
      </c>
    </row>
    <row r="1278" spans="2:13" ht="12.75">
      <c r="B1278" s="217">
        <v>1200</v>
      </c>
      <c r="C1278" s="22" t="s">
        <v>292</v>
      </c>
      <c r="D1278" s="22" t="s">
        <v>433</v>
      </c>
      <c r="E1278" s="45" t="s">
        <v>293</v>
      </c>
      <c r="F1278" s="36" t="s">
        <v>709</v>
      </c>
      <c r="G1278" s="46" t="s">
        <v>44</v>
      </c>
      <c r="H1278" s="8">
        <f t="shared" si="58"/>
        <v>-2800</v>
      </c>
      <c r="I1278" s="31">
        <f t="shared" si="59"/>
        <v>2.5</v>
      </c>
      <c r="K1278" t="s">
        <v>663</v>
      </c>
      <c r="M1278" s="2">
        <v>480</v>
      </c>
    </row>
    <row r="1279" spans="2:13" ht="12.75">
      <c r="B1279" s="217">
        <v>1400</v>
      </c>
      <c r="C1279" s="22" t="s">
        <v>292</v>
      </c>
      <c r="D1279" s="22" t="s">
        <v>433</v>
      </c>
      <c r="E1279" s="22" t="s">
        <v>293</v>
      </c>
      <c r="F1279" s="36" t="s">
        <v>709</v>
      </c>
      <c r="G1279" s="40" t="s">
        <v>47</v>
      </c>
      <c r="H1279" s="8">
        <f t="shared" si="58"/>
        <v>-4200</v>
      </c>
      <c r="I1279" s="31">
        <f t="shared" si="59"/>
        <v>2.9166666666666665</v>
      </c>
      <c r="K1279" t="s">
        <v>663</v>
      </c>
      <c r="M1279" s="2">
        <v>480</v>
      </c>
    </row>
    <row r="1280" spans="2:13" ht="12.75">
      <c r="B1280" s="217">
        <v>1000</v>
      </c>
      <c r="C1280" s="22" t="s">
        <v>292</v>
      </c>
      <c r="D1280" s="22" t="s">
        <v>433</v>
      </c>
      <c r="E1280" s="22" t="s">
        <v>293</v>
      </c>
      <c r="F1280" s="36" t="s">
        <v>709</v>
      </c>
      <c r="G1280" s="40" t="s">
        <v>72</v>
      </c>
      <c r="H1280" s="8">
        <f t="shared" si="58"/>
        <v>-5200</v>
      </c>
      <c r="I1280" s="31">
        <f t="shared" si="59"/>
        <v>2.0833333333333335</v>
      </c>
      <c r="J1280" s="25"/>
      <c r="K1280" t="s">
        <v>663</v>
      </c>
      <c r="L1280" s="25"/>
      <c r="M1280" s="2">
        <v>480</v>
      </c>
    </row>
    <row r="1281" spans="2:13" ht="12.75">
      <c r="B1281" s="374">
        <v>1500</v>
      </c>
      <c r="C1281" s="1" t="s">
        <v>292</v>
      </c>
      <c r="D1281" s="22" t="s">
        <v>433</v>
      </c>
      <c r="E1281" s="1" t="s">
        <v>293</v>
      </c>
      <c r="F1281" s="36" t="s">
        <v>709</v>
      </c>
      <c r="G1281" s="36" t="s">
        <v>75</v>
      </c>
      <c r="H1281" s="8">
        <f t="shared" si="58"/>
        <v>-6700</v>
      </c>
      <c r="I1281" s="31">
        <f t="shared" si="59"/>
        <v>3.125</v>
      </c>
      <c r="K1281" t="s">
        <v>663</v>
      </c>
      <c r="M1281" s="2">
        <v>480</v>
      </c>
    </row>
    <row r="1282" spans="2:13" ht="12.75">
      <c r="B1282" s="376">
        <v>1600</v>
      </c>
      <c r="C1282" s="48" t="s">
        <v>292</v>
      </c>
      <c r="D1282" s="22" t="s">
        <v>433</v>
      </c>
      <c r="E1282" s="48" t="s">
        <v>293</v>
      </c>
      <c r="F1282" s="36" t="s">
        <v>709</v>
      </c>
      <c r="G1282" s="36" t="s">
        <v>93</v>
      </c>
      <c r="H1282" s="8">
        <f t="shared" si="58"/>
        <v>-8300</v>
      </c>
      <c r="I1282" s="31">
        <f t="shared" si="59"/>
        <v>3.3333333333333335</v>
      </c>
      <c r="J1282" s="47"/>
      <c r="K1282" t="s">
        <v>663</v>
      </c>
      <c r="L1282" s="47"/>
      <c r="M1282" s="2">
        <v>480</v>
      </c>
    </row>
    <row r="1283" spans="2:13" ht="12.75">
      <c r="B1283" s="374">
        <v>1000</v>
      </c>
      <c r="C1283" s="1" t="s">
        <v>292</v>
      </c>
      <c r="D1283" s="22" t="s">
        <v>433</v>
      </c>
      <c r="E1283" s="1" t="s">
        <v>293</v>
      </c>
      <c r="F1283" s="36" t="s">
        <v>709</v>
      </c>
      <c r="G1283" s="36" t="s">
        <v>105</v>
      </c>
      <c r="H1283" s="8">
        <f t="shared" si="58"/>
        <v>-9300</v>
      </c>
      <c r="I1283" s="31">
        <f t="shared" si="59"/>
        <v>2.0833333333333335</v>
      </c>
      <c r="K1283" t="s">
        <v>663</v>
      </c>
      <c r="M1283" s="2">
        <v>480</v>
      </c>
    </row>
    <row r="1284" spans="2:13" ht="12.75">
      <c r="B1284" s="374">
        <v>1200</v>
      </c>
      <c r="C1284" s="1" t="s">
        <v>292</v>
      </c>
      <c r="D1284" s="22" t="s">
        <v>433</v>
      </c>
      <c r="E1284" s="1" t="s">
        <v>293</v>
      </c>
      <c r="F1284" s="36" t="s">
        <v>709</v>
      </c>
      <c r="G1284" s="36" t="s">
        <v>107</v>
      </c>
      <c r="H1284" s="8">
        <f t="shared" si="58"/>
        <v>-10500</v>
      </c>
      <c r="I1284" s="31">
        <f t="shared" si="59"/>
        <v>2.5</v>
      </c>
      <c r="K1284" t="s">
        <v>663</v>
      </c>
      <c r="M1284" s="2">
        <v>480</v>
      </c>
    </row>
    <row r="1285" spans="2:13" ht="12.75">
      <c r="B1285" s="374">
        <v>1000</v>
      </c>
      <c r="C1285" s="1" t="s">
        <v>292</v>
      </c>
      <c r="D1285" s="22" t="s">
        <v>433</v>
      </c>
      <c r="E1285" s="1" t="s">
        <v>293</v>
      </c>
      <c r="F1285" s="36" t="s">
        <v>709</v>
      </c>
      <c r="G1285" s="36" t="s">
        <v>122</v>
      </c>
      <c r="H1285" s="8">
        <f t="shared" si="58"/>
        <v>-11500</v>
      </c>
      <c r="I1285" s="31">
        <f t="shared" si="59"/>
        <v>2.0833333333333335</v>
      </c>
      <c r="K1285" t="s">
        <v>663</v>
      </c>
      <c r="M1285" s="2">
        <v>480</v>
      </c>
    </row>
    <row r="1286" spans="2:13" ht="12.75">
      <c r="B1286" s="374">
        <v>1600</v>
      </c>
      <c r="C1286" s="1" t="s">
        <v>292</v>
      </c>
      <c r="D1286" s="22" t="s">
        <v>433</v>
      </c>
      <c r="E1286" s="1" t="s">
        <v>293</v>
      </c>
      <c r="F1286" s="36" t="s">
        <v>709</v>
      </c>
      <c r="G1286" s="36" t="s">
        <v>128</v>
      </c>
      <c r="H1286" s="8">
        <f t="shared" si="58"/>
        <v>-13100</v>
      </c>
      <c r="I1286" s="31">
        <f t="shared" si="59"/>
        <v>3.3333333333333335</v>
      </c>
      <c r="K1286" t="s">
        <v>663</v>
      </c>
      <c r="M1286" s="2">
        <v>480</v>
      </c>
    </row>
    <row r="1287" spans="2:13" ht="12.75">
      <c r="B1287" s="374">
        <v>1300</v>
      </c>
      <c r="C1287" s="1" t="s">
        <v>292</v>
      </c>
      <c r="D1287" s="22" t="s">
        <v>433</v>
      </c>
      <c r="E1287" s="1" t="s">
        <v>293</v>
      </c>
      <c r="F1287" s="36" t="s">
        <v>709</v>
      </c>
      <c r="G1287" s="36" t="s">
        <v>176</v>
      </c>
      <c r="H1287" s="8">
        <f t="shared" si="58"/>
        <v>-14400</v>
      </c>
      <c r="I1287" s="31">
        <f t="shared" si="59"/>
        <v>2.7083333333333335</v>
      </c>
      <c r="K1287" t="s">
        <v>663</v>
      </c>
      <c r="M1287" s="2">
        <v>480</v>
      </c>
    </row>
    <row r="1288" spans="2:13" ht="12.75">
      <c r="B1288" s="374">
        <v>1000</v>
      </c>
      <c r="C1288" s="1" t="s">
        <v>292</v>
      </c>
      <c r="D1288" s="22" t="s">
        <v>433</v>
      </c>
      <c r="E1288" s="1" t="s">
        <v>293</v>
      </c>
      <c r="F1288" s="36" t="s">
        <v>709</v>
      </c>
      <c r="G1288" s="36" t="s">
        <v>165</v>
      </c>
      <c r="H1288" s="8">
        <f t="shared" si="58"/>
        <v>-15400</v>
      </c>
      <c r="I1288" s="31">
        <f t="shared" si="59"/>
        <v>2.0833333333333335</v>
      </c>
      <c r="K1288" t="s">
        <v>663</v>
      </c>
      <c r="M1288" s="2">
        <v>480</v>
      </c>
    </row>
    <row r="1289" spans="2:13" ht="12.75">
      <c r="B1289" s="374">
        <v>1500</v>
      </c>
      <c r="C1289" s="1" t="s">
        <v>292</v>
      </c>
      <c r="D1289" s="22" t="s">
        <v>433</v>
      </c>
      <c r="E1289" s="1" t="s">
        <v>293</v>
      </c>
      <c r="F1289" s="36" t="s">
        <v>709</v>
      </c>
      <c r="G1289" s="36" t="s">
        <v>167</v>
      </c>
      <c r="H1289" s="8">
        <f t="shared" si="58"/>
        <v>-16900</v>
      </c>
      <c r="I1289" s="31">
        <f t="shared" si="59"/>
        <v>3.125</v>
      </c>
      <c r="K1289" t="s">
        <v>663</v>
      </c>
      <c r="M1289" s="2">
        <v>480</v>
      </c>
    </row>
    <row r="1290" spans="2:13" ht="12.75">
      <c r="B1290" s="374">
        <v>1000</v>
      </c>
      <c r="C1290" s="1" t="s">
        <v>292</v>
      </c>
      <c r="D1290" s="22" t="s">
        <v>433</v>
      </c>
      <c r="E1290" s="1" t="s">
        <v>293</v>
      </c>
      <c r="F1290" s="36" t="s">
        <v>709</v>
      </c>
      <c r="G1290" s="36" t="s">
        <v>211</v>
      </c>
      <c r="H1290" s="8">
        <f t="shared" si="58"/>
        <v>-17900</v>
      </c>
      <c r="I1290" s="31">
        <f t="shared" si="59"/>
        <v>2.0833333333333335</v>
      </c>
      <c r="K1290" t="s">
        <v>663</v>
      </c>
      <c r="M1290" s="2">
        <v>480</v>
      </c>
    </row>
    <row r="1291" spans="2:13" ht="12.75">
      <c r="B1291" s="374">
        <v>800</v>
      </c>
      <c r="C1291" s="1" t="s">
        <v>292</v>
      </c>
      <c r="D1291" s="22" t="s">
        <v>433</v>
      </c>
      <c r="E1291" s="1" t="s">
        <v>293</v>
      </c>
      <c r="F1291" s="36" t="s">
        <v>709</v>
      </c>
      <c r="G1291" s="36" t="s">
        <v>171</v>
      </c>
      <c r="H1291" s="8">
        <f t="shared" si="58"/>
        <v>-18700</v>
      </c>
      <c r="I1291" s="31">
        <f t="shared" si="59"/>
        <v>1.6666666666666667</v>
      </c>
      <c r="K1291" t="s">
        <v>663</v>
      </c>
      <c r="M1291" s="2">
        <v>480</v>
      </c>
    </row>
    <row r="1292" spans="2:13" ht="12.75">
      <c r="B1292" s="374">
        <v>1300</v>
      </c>
      <c r="C1292" s="1" t="s">
        <v>292</v>
      </c>
      <c r="D1292" s="22" t="s">
        <v>433</v>
      </c>
      <c r="E1292" s="1" t="s">
        <v>293</v>
      </c>
      <c r="F1292" s="36" t="s">
        <v>709</v>
      </c>
      <c r="G1292" s="36" t="s">
        <v>218</v>
      </c>
      <c r="H1292" s="8">
        <f t="shared" si="58"/>
        <v>-20000</v>
      </c>
      <c r="I1292" s="31">
        <f t="shared" si="59"/>
        <v>2.7083333333333335</v>
      </c>
      <c r="K1292" t="s">
        <v>663</v>
      </c>
      <c r="M1292" s="2">
        <v>480</v>
      </c>
    </row>
    <row r="1293" spans="2:13" ht="12.75">
      <c r="B1293" s="374">
        <v>1600</v>
      </c>
      <c r="C1293" s="1" t="s">
        <v>292</v>
      </c>
      <c r="D1293" s="22" t="s">
        <v>433</v>
      </c>
      <c r="E1293" s="1" t="s">
        <v>293</v>
      </c>
      <c r="F1293" s="36" t="s">
        <v>709</v>
      </c>
      <c r="G1293" s="36" t="s">
        <v>220</v>
      </c>
      <c r="H1293" s="8">
        <f t="shared" si="58"/>
        <v>-21600</v>
      </c>
      <c r="I1293" s="31">
        <f t="shared" si="59"/>
        <v>3.3333333333333335</v>
      </c>
      <c r="K1293" t="s">
        <v>663</v>
      </c>
      <c r="M1293" s="2">
        <v>480</v>
      </c>
    </row>
    <row r="1294" spans="2:13" ht="12.75">
      <c r="B1294" s="374">
        <v>1400</v>
      </c>
      <c r="C1294" s="1" t="s">
        <v>292</v>
      </c>
      <c r="D1294" s="22" t="s">
        <v>433</v>
      </c>
      <c r="E1294" s="1" t="s">
        <v>293</v>
      </c>
      <c r="F1294" s="36" t="s">
        <v>709</v>
      </c>
      <c r="G1294" s="36" t="s">
        <v>233</v>
      </c>
      <c r="H1294" s="8">
        <f t="shared" si="58"/>
        <v>-23000</v>
      </c>
      <c r="I1294" s="31">
        <f t="shared" si="59"/>
        <v>2.9166666666666665</v>
      </c>
      <c r="K1294" t="s">
        <v>663</v>
      </c>
      <c r="M1294" s="2">
        <v>480</v>
      </c>
    </row>
    <row r="1295" spans="2:13" ht="12.75">
      <c r="B1295" s="217">
        <v>1700</v>
      </c>
      <c r="C1295" s="22" t="s">
        <v>56</v>
      </c>
      <c r="D1295" s="22" t="s">
        <v>29</v>
      </c>
      <c r="E1295" s="22" t="s">
        <v>205</v>
      </c>
      <c r="F1295" s="36" t="s">
        <v>710</v>
      </c>
      <c r="G1295" s="40" t="s">
        <v>40</v>
      </c>
      <c r="H1295" s="8">
        <f t="shared" si="58"/>
        <v>-24700</v>
      </c>
      <c r="I1295" s="31">
        <f t="shared" si="59"/>
        <v>3.5416666666666665</v>
      </c>
      <c r="J1295" s="25"/>
      <c r="K1295" t="s">
        <v>711</v>
      </c>
      <c r="L1295" s="25"/>
      <c r="M1295" s="2">
        <v>480</v>
      </c>
    </row>
    <row r="1296" spans="2:13" ht="12.75">
      <c r="B1296" s="374">
        <v>1700</v>
      </c>
      <c r="C1296" s="1" t="s">
        <v>56</v>
      </c>
      <c r="D1296" s="22" t="s">
        <v>29</v>
      </c>
      <c r="E1296" s="1" t="s">
        <v>205</v>
      </c>
      <c r="F1296" s="36" t="s">
        <v>710</v>
      </c>
      <c r="G1296" s="36" t="s">
        <v>44</v>
      </c>
      <c r="H1296" s="8">
        <f t="shared" si="58"/>
        <v>-26400</v>
      </c>
      <c r="I1296" s="31">
        <f t="shared" si="59"/>
        <v>3.5416666666666665</v>
      </c>
      <c r="K1296" t="s">
        <v>711</v>
      </c>
      <c r="M1296" s="2">
        <v>480</v>
      </c>
    </row>
    <row r="1297" spans="2:13" ht="12.75">
      <c r="B1297" s="374">
        <v>1600</v>
      </c>
      <c r="C1297" s="1" t="s">
        <v>56</v>
      </c>
      <c r="D1297" s="22" t="s">
        <v>29</v>
      </c>
      <c r="E1297" s="1" t="s">
        <v>205</v>
      </c>
      <c r="F1297" s="36" t="s">
        <v>710</v>
      </c>
      <c r="G1297" s="36" t="s">
        <v>47</v>
      </c>
      <c r="H1297" s="8">
        <f t="shared" si="58"/>
        <v>-28000</v>
      </c>
      <c r="I1297" s="31">
        <f t="shared" si="59"/>
        <v>3.3333333333333335</v>
      </c>
      <c r="K1297" t="s">
        <v>711</v>
      </c>
      <c r="M1297" s="2">
        <v>480</v>
      </c>
    </row>
    <row r="1298" spans="2:13" ht="12.75">
      <c r="B1298" s="374">
        <v>1800</v>
      </c>
      <c r="C1298" s="1" t="s">
        <v>56</v>
      </c>
      <c r="D1298" s="22" t="s">
        <v>29</v>
      </c>
      <c r="E1298" s="1" t="s">
        <v>205</v>
      </c>
      <c r="F1298" s="36" t="s">
        <v>710</v>
      </c>
      <c r="G1298" s="36" t="s">
        <v>72</v>
      </c>
      <c r="H1298" s="8">
        <f t="shared" si="58"/>
        <v>-29800</v>
      </c>
      <c r="I1298" s="31">
        <f t="shared" si="59"/>
        <v>3.75</v>
      </c>
      <c r="K1298" t="s">
        <v>711</v>
      </c>
      <c r="M1298" s="2">
        <v>480</v>
      </c>
    </row>
    <row r="1299" spans="2:13" ht="12.75">
      <c r="B1299" s="374">
        <v>1200</v>
      </c>
      <c r="C1299" s="1" t="s">
        <v>56</v>
      </c>
      <c r="D1299" s="22" t="s">
        <v>29</v>
      </c>
      <c r="E1299" s="1" t="s">
        <v>205</v>
      </c>
      <c r="F1299" s="36" t="s">
        <v>710</v>
      </c>
      <c r="G1299" s="36" t="s">
        <v>77</v>
      </c>
      <c r="H1299" s="8">
        <f t="shared" si="58"/>
        <v>-31000</v>
      </c>
      <c r="I1299" s="31">
        <f t="shared" si="59"/>
        <v>2.5</v>
      </c>
      <c r="K1299" t="s">
        <v>711</v>
      </c>
      <c r="M1299" s="2">
        <v>480</v>
      </c>
    </row>
    <row r="1300" spans="2:13" ht="12.75">
      <c r="B1300" s="374">
        <v>1600</v>
      </c>
      <c r="C1300" s="1" t="s">
        <v>56</v>
      </c>
      <c r="D1300" s="22" t="s">
        <v>29</v>
      </c>
      <c r="E1300" s="1" t="s">
        <v>205</v>
      </c>
      <c r="F1300" s="36" t="s">
        <v>710</v>
      </c>
      <c r="G1300" s="36" t="s">
        <v>93</v>
      </c>
      <c r="H1300" s="8">
        <f t="shared" si="58"/>
        <v>-32600</v>
      </c>
      <c r="I1300" s="31">
        <f t="shared" si="59"/>
        <v>3.3333333333333335</v>
      </c>
      <c r="K1300" t="s">
        <v>711</v>
      </c>
      <c r="M1300" s="2">
        <v>480</v>
      </c>
    </row>
    <row r="1301" spans="2:13" ht="12.75">
      <c r="B1301" s="374">
        <v>1500</v>
      </c>
      <c r="C1301" s="1" t="s">
        <v>56</v>
      </c>
      <c r="D1301" s="22" t="s">
        <v>29</v>
      </c>
      <c r="E1301" s="1" t="s">
        <v>205</v>
      </c>
      <c r="F1301" s="36" t="s">
        <v>710</v>
      </c>
      <c r="G1301" s="36" t="s">
        <v>105</v>
      </c>
      <c r="H1301" s="8">
        <f t="shared" si="58"/>
        <v>-34100</v>
      </c>
      <c r="I1301" s="31">
        <f t="shared" si="59"/>
        <v>3.125</v>
      </c>
      <c r="K1301" t="s">
        <v>711</v>
      </c>
      <c r="M1301" s="2">
        <v>480</v>
      </c>
    </row>
    <row r="1302" spans="2:13" ht="12.75">
      <c r="B1302" s="374">
        <v>1000</v>
      </c>
      <c r="C1302" s="1" t="s">
        <v>56</v>
      </c>
      <c r="D1302" s="22" t="s">
        <v>29</v>
      </c>
      <c r="E1302" s="1" t="s">
        <v>205</v>
      </c>
      <c r="F1302" s="36" t="s">
        <v>710</v>
      </c>
      <c r="G1302" s="36" t="s">
        <v>122</v>
      </c>
      <c r="H1302" s="8">
        <f t="shared" si="58"/>
        <v>-35100</v>
      </c>
      <c r="I1302" s="31">
        <f t="shared" si="59"/>
        <v>2.0833333333333335</v>
      </c>
      <c r="K1302" t="s">
        <v>711</v>
      </c>
      <c r="M1302" s="2">
        <v>480</v>
      </c>
    </row>
    <row r="1303" spans="2:13" ht="12.75">
      <c r="B1303" s="374">
        <v>1900</v>
      </c>
      <c r="C1303" s="1" t="s">
        <v>56</v>
      </c>
      <c r="D1303" s="22" t="s">
        <v>29</v>
      </c>
      <c r="E1303" s="1" t="s">
        <v>205</v>
      </c>
      <c r="F1303" s="36" t="s">
        <v>710</v>
      </c>
      <c r="G1303" s="36" t="s">
        <v>128</v>
      </c>
      <c r="H1303" s="8">
        <f t="shared" si="58"/>
        <v>-37000</v>
      </c>
      <c r="I1303" s="31">
        <f t="shared" si="59"/>
        <v>3.9583333333333335</v>
      </c>
      <c r="K1303" t="s">
        <v>711</v>
      </c>
      <c r="M1303" s="2">
        <v>480</v>
      </c>
    </row>
    <row r="1304" spans="2:13" ht="12.75">
      <c r="B1304" s="374">
        <v>1600</v>
      </c>
      <c r="C1304" s="1" t="s">
        <v>56</v>
      </c>
      <c r="D1304" s="22" t="s">
        <v>29</v>
      </c>
      <c r="E1304" s="1" t="s">
        <v>205</v>
      </c>
      <c r="F1304" s="36" t="s">
        <v>710</v>
      </c>
      <c r="G1304" s="36" t="s">
        <v>150</v>
      </c>
      <c r="H1304" s="8">
        <f t="shared" si="58"/>
        <v>-38600</v>
      </c>
      <c r="I1304" s="31">
        <f t="shared" si="59"/>
        <v>3.3333333333333335</v>
      </c>
      <c r="K1304" t="s">
        <v>711</v>
      </c>
      <c r="M1304" s="2">
        <v>480</v>
      </c>
    </row>
    <row r="1305" spans="2:13" ht="12.75">
      <c r="B1305" s="374">
        <v>1700</v>
      </c>
      <c r="C1305" s="1" t="s">
        <v>56</v>
      </c>
      <c r="D1305" s="22" t="s">
        <v>29</v>
      </c>
      <c r="E1305" s="1" t="s">
        <v>205</v>
      </c>
      <c r="F1305" s="36" t="s">
        <v>710</v>
      </c>
      <c r="G1305" s="36" t="s">
        <v>165</v>
      </c>
      <c r="H1305" s="8">
        <f t="shared" si="58"/>
        <v>-40300</v>
      </c>
      <c r="I1305" s="31">
        <f t="shared" si="59"/>
        <v>3.5416666666666665</v>
      </c>
      <c r="K1305" t="s">
        <v>711</v>
      </c>
      <c r="M1305" s="2">
        <v>480</v>
      </c>
    </row>
    <row r="1306" spans="2:13" ht="12.75">
      <c r="B1306" s="374">
        <v>1500</v>
      </c>
      <c r="C1306" s="1" t="s">
        <v>56</v>
      </c>
      <c r="D1306" s="22" t="s">
        <v>29</v>
      </c>
      <c r="E1306" s="1" t="s">
        <v>205</v>
      </c>
      <c r="F1306" s="36" t="s">
        <v>710</v>
      </c>
      <c r="G1306" s="36" t="s">
        <v>174</v>
      </c>
      <c r="H1306" s="8">
        <f t="shared" si="58"/>
        <v>-41800</v>
      </c>
      <c r="I1306" s="31">
        <f t="shared" si="59"/>
        <v>3.125</v>
      </c>
      <c r="K1306" t="s">
        <v>711</v>
      </c>
      <c r="M1306" s="2">
        <v>480</v>
      </c>
    </row>
    <row r="1307" spans="2:13" ht="12.75">
      <c r="B1307" s="374">
        <v>1650</v>
      </c>
      <c r="C1307" s="1" t="s">
        <v>56</v>
      </c>
      <c r="D1307" s="22" t="s">
        <v>29</v>
      </c>
      <c r="E1307" s="1" t="s">
        <v>205</v>
      </c>
      <c r="F1307" s="36" t="s">
        <v>710</v>
      </c>
      <c r="G1307" s="36" t="s">
        <v>169</v>
      </c>
      <c r="H1307" s="8">
        <f t="shared" si="58"/>
        <v>-43450</v>
      </c>
      <c r="I1307" s="31">
        <f t="shared" si="59"/>
        <v>3.4375</v>
      </c>
      <c r="K1307" t="s">
        <v>711</v>
      </c>
      <c r="M1307" s="2">
        <v>480</v>
      </c>
    </row>
    <row r="1308" spans="2:13" ht="12.75">
      <c r="B1308" s="374">
        <v>1600</v>
      </c>
      <c r="C1308" s="1" t="s">
        <v>56</v>
      </c>
      <c r="D1308" s="22" t="s">
        <v>29</v>
      </c>
      <c r="E1308" s="1" t="s">
        <v>205</v>
      </c>
      <c r="F1308" s="36" t="s">
        <v>710</v>
      </c>
      <c r="G1308" s="36" t="s">
        <v>312</v>
      </c>
      <c r="H1308" s="8">
        <f t="shared" si="58"/>
        <v>-45050</v>
      </c>
      <c r="I1308" s="31">
        <f t="shared" si="59"/>
        <v>3.3333333333333335</v>
      </c>
      <c r="K1308" t="s">
        <v>711</v>
      </c>
      <c r="M1308" s="2">
        <v>480</v>
      </c>
    </row>
    <row r="1309" spans="2:13" ht="12.75">
      <c r="B1309" s="374">
        <v>1400</v>
      </c>
      <c r="C1309" s="1" t="s">
        <v>56</v>
      </c>
      <c r="D1309" s="22" t="s">
        <v>29</v>
      </c>
      <c r="E1309" s="1" t="s">
        <v>205</v>
      </c>
      <c r="F1309" s="36" t="s">
        <v>710</v>
      </c>
      <c r="G1309" s="36" t="s">
        <v>211</v>
      </c>
      <c r="H1309" s="8">
        <f t="shared" si="58"/>
        <v>-46450</v>
      </c>
      <c r="I1309" s="31">
        <f t="shared" si="59"/>
        <v>2.9166666666666665</v>
      </c>
      <c r="K1309" t="s">
        <v>711</v>
      </c>
      <c r="M1309" s="2">
        <v>480</v>
      </c>
    </row>
    <row r="1310" spans="2:13" ht="12.75">
      <c r="B1310" s="374">
        <v>1600</v>
      </c>
      <c r="C1310" s="1" t="s">
        <v>56</v>
      </c>
      <c r="D1310" s="22" t="s">
        <v>29</v>
      </c>
      <c r="E1310" s="1" t="s">
        <v>205</v>
      </c>
      <c r="F1310" s="36" t="s">
        <v>710</v>
      </c>
      <c r="G1310" s="36" t="s">
        <v>171</v>
      </c>
      <c r="H1310" s="8">
        <f t="shared" si="58"/>
        <v>-48050</v>
      </c>
      <c r="I1310" s="31">
        <f t="shared" si="59"/>
        <v>3.3333333333333335</v>
      </c>
      <c r="K1310" t="s">
        <v>711</v>
      </c>
      <c r="M1310" s="2">
        <v>480</v>
      </c>
    </row>
    <row r="1311" spans="2:13" ht="12.75">
      <c r="B1311" s="374">
        <v>1500</v>
      </c>
      <c r="C1311" s="1" t="s">
        <v>56</v>
      </c>
      <c r="D1311" s="22" t="s">
        <v>29</v>
      </c>
      <c r="E1311" s="1" t="s">
        <v>205</v>
      </c>
      <c r="F1311" s="36" t="s">
        <v>710</v>
      </c>
      <c r="G1311" s="36" t="s">
        <v>218</v>
      </c>
      <c r="H1311" s="8">
        <f t="shared" si="58"/>
        <v>-49550</v>
      </c>
      <c r="I1311" s="31">
        <f t="shared" si="59"/>
        <v>3.125</v>
      </c>
      <c r="K1311" t="s">
        <v>711</v>
      </c>
      <c r="M1311" s="2">
        <v>480</v>
      </c>
    </row>
    <row r="1312" spans="2:13" ht="12.75">
      <c r="B1312" s="374">
        <v>1200</v>
      </c>
      <c r="C1312" s="1" t="s">
        <v>56</v>
      </c>
      <c r="D1312" s="22" t="s">
        <v>29</v>
      </c>
      <c r="E1312" s="1" t="s">
        <v>205</v>
      </c>
      <c r="F1312" s="36" t="s">
        <v>710</v>
      </c>
      <c r="G1312" s="36" t="s">
        <v>220</v>
      </c>
      <c r="H1312" s="8">
        <f t="shared" si="58"/>
        <v>-50750</v>
      </c>
      <c r="I1312" s="31">
        <f t="shared" si="59"/>
        <v>2.5</v>
      </c>
      <c r="K1312" t="s">
        <v>711</v>
      </c>
      <c r="M1312" s="2">
        <v>480</v>
      </c>
    </row>
    <row r="1313" spans="2:13" ht="12.75">
      <c r="B1313" s="374">
        <v>1300</v>
      </c>
      <c r="C1313" s="1" t="s">
        <v>56</v>
      </c>
      <c r="D1313" s="22" t="s">
        <v>29</v>
      </c>
      <c r="E1313" s="1" t="s">
        <v>205</v>
      </c>
      <c r="F1313" s="36" t="s">
        <v>710</v>
      </c>
      <c r="G1313" s="36" t="s">
        <v>233</v>
      </c>
      <c r="H1313" s="8">
        <f t="shared" si="58"/>
        <v>-52050</v>
      </c>
      <c r="I1313" s="31">
        <f t="shared" si="59"/>
        <v>2.7083333333333335</v>
      </c>
      <c r="K1313" t="s">
        <v>711</v>
      </c>
      <c r="M1313" s="2">
        <v>480</v>
      </c>
    </row>
    <row r="1314" spans="2:13" ht="12.75">
      <c r="B1314" s="374">
        <v>1400</v>
      </c>
      <c r="C1314" s="1" t="s">
        <v>56</v>
      </c>
      <c r="D1314" s="22" t="s">
        <v>29</v>
      </c>
      <c r="E1314" s="1" t="s">
        <v>205</v>
      </c>
      <c r="F1314" s="36" t="s">
        <v>710</v>
      </c>
      <c r="G1314" s="36" t="s">
        <v>236</v>
      </c>
      <c r="H1314" s="8">
        <f t="shared" si="58"/>
        <v>-53450</v>
      </c>
      <c r="I1314" s="31">
        <f t="shared" si="59"/>
        <v>2.9166666666666665</v>
      </c>
      <c r="K1314" t="s">
        <v>711</v>
      </c>
      <c r="M1314" s="2">
        <v>480</v>
      </c>
    </row>
    <row r="1315" spans="1:13" s="87" customFormat="1" ht="12.75">
      <c r="A1315" s="21"/>
      <c r="B1315" s="373">
        <f>SUM(B1277:B1314)</f>
        <v>53450</v>
      </c>
      <c r="C1315" s="21"/>
      <c r="D1315" s="21"/>
      <c r="E1315" s="21" t="s">
        <v>293</v>
      </c>
      <c r="F1315" s="27"/>
      <c r="G1315" s="27"/>
      <c r="H1315" s="88">
        <v>0</v>
      </c>
      <c r="I1315" s="86">
        <f t="shared" si="59"/>
        <v>111.35416666666667</v>
      </c>
      <c r="M1315" s="2">
        <v>480</v>
      </c>
    </row>
    <row r="1316" spans="2:13" ht="12.75">
      <c r="B1316" s="51"/>
      <c r="H1316" s="8">
        <f t="shared" si="58"/>
        <v>0</v>
      </c>
      <c r="I1316" s="31">
        <f t="shared" si="59"/>
        <v>0</v>
      </c>
      <c r="M1316" s="2">
        <v>480</v>
      </c>
    </row>
    <row r="1317" spans="2:13" ht="12.75">
      <c r="B1317" s="51"/>
      <c r="H1317" s="8">
        <f>H1316-B1317</f>
        <v>0</v>
      </c>
      <c r="I1317" s="31">
        <f>+B1317/M1317</f>
        <v>0</v>
      </c>
      <c r="M1317" s="2">
        <v>480</v>
      </c>
    </row>
    <row r="1318" spans="2:13" ht="12.75">
      <c r="B1318" s="212">
        <v>5000</v>
      </c>
      <c r="C1318" s="1" t="s">
        <v>712</v>
      </c>
      <c r="D1318" s="22" t="s">
        <v>433</v>
      </c>
      <c r="E1318" s="1" t="s">
        <v>433</v>
      </c>
      <c r="F1318" s="36" t="s">
        <v>713</v>
      </c>
      <c r="G1318" s="36" t="s">
        <v>75</v>
      </c>
      <c r="H1318" s="8">
        <f aca="true" t="shared" si="60" ref="H1318:H1340">H1317-B1318</f>
        <v>-5000</v>
      </c>
      <c r="I1318" s="31">
        <f aca="true" t="shared" si="61" ref="I1318:I1340">+B1318/M1318</f>
        <v>10.416666666666666</v>
      </c>
      <c r="K1318" t="s">
        <v>663</v>
      </c>
      <c r="M1318" s="2">
        <v>480</v>
      </c>
    </row>
    <row r="1319" spans="2:13" ht="12.75">
      <c r="B1319" s="212">
        <v>5000</v>
      </c>
      <c r="C1319" s="1" t="s">
        <v>712</v>
      </c>
      <c r="D1319" s="22" t="s">
        <v>433</v>
      </c>
      <c r="E1319" s="1" t="s">
        <v>433</v>
      </c>
      <c r="F1319" s="36" t="s">
        <v>714</v>
      </c>
      <c r="G1319" s="36" t="s">
        <v>128</v>
      </c>
      <c r="H1319" s="8">
        <f t="shared" si="60"/>
        <v>-10000</v>
      </c>
      <c r="I1319" s="31">
        <f t="shared" si="61"/>
        <v>10.416666666666666</v>
      </c>
      <c r="K1319" t="s">
        <v>663</v>
      </c>
      <c r="M1319" s="2">
        <v>480</v>
      </c>
    </row>
    <row r="1320" spans="2:13" ht="12.75">
      <c r="B1320" s="212">
        <v>5000</v>
      </c>
      <c r="C1320" s="1" t="s">
        <v>712</v>
      </c>
      <c r="D1320" s="22" t="s">
        <v>433</v>
      </c>
      <c r="E1320" s="1" t="s">
        <v>433</v>
      </c>
      <c r="F1320" s="36" t="s">
        <v>715</v>
      </c>
      <c r="G1320" s="36" t="s">
        <v>169</v>
      </c>
      <c r="H1320" s="8">
        <f t="shared" si="60"/>
        <v>-15000</v>
      </c>
      <c r="I1320" s="31">
        <f t="shared" si="61"/>
        <v>10.416666666666666</v>
      </c>
      <c r="K1320" t="s">
        <v>663</v>
      </c>
      <c r="M1320" s="2">
        <v>480</v>
      </c>
    </row>
    <row r="1321" spans="2:13" ht="12.75">
      <c r="B1321" s="212">
        <v>5000</v>
      </c>
      <c r="C1321" s="1" t="s">
        <v>712</v>
      </c>
      <c r="D1321" s="22" t="s">
        <v>433</v>
      </c>
      <c r="E1321" s="1" t="s">
        <v>433</v>
      </c>
      <c r="F1321" s="36" t="s">
        <v>716</v>
      </c>
      <c r="G1321" s="36" t="s">
        <v>233</v>
      </c>
      <c r="H1321" s="8">
        <f t="shared" si="60"/>
        <v>-20000</v>
      </c>
      <c r="I1321" s="31">
        <f t="shared" si="61"/>
        <v>10.416666666666666</v>
      </c>
      <c r="K1321" t="s">
        <v>663</v>
      </c>
      <c r="M1321" s="2">
        <v>480</v>
      </c>
    </row>
    <row r="1322" spans="2:13" ht="12.75">
      <c r="B1322" s="212">
        <v>15000</v>
      </c>
      <c r="C1322" s="22" t="s">
        <v>717</v>
      </c>
      <c r="D1322" s="22" t="s">
        <v>29</v>
      </c>
      <c r="E1322" s="1" t="s">
        <v>29</v>
      </c>
      <c r="F1322" s="36" t="s">
        <v>718</v>
      </c>
      <c r="G1322" s="36" t="s">
        <v>44</v>
      </c>
      <c r="H1322" s="8">
        <f t="shared" si="60"/>
        <v>-35000</v>
      </c>
      <c r="I1322" s="31">
        <f t="shared" si="61"/>
        <v>31.25</v>
      </c>
      <c r="K1322" t="s">
        <v>711</v>
      </c>
      <c r="M1322" s="2">
        <v>480</v>
      </c>
    </row>
    <row r="1323" spans="2:13" ht="12.75">
      <c r="B1323" s="212">
        <v>15000</v>
      </c>
      <c r="C1323" s="1" t="s">
        <v>719</v>
      </c>
      <c r="D1323" s="22" t="s">
        <v>29</v>
      </c>
      <c r="E1323" s="1" t="s">
        <v>29</v>
      </c>
      <c r="F1323" s="36" t="s">
        <v>718</v>
      </c>
      <c r="G1323" s="36" t="s">
        <v>44</v>
      </c>
      <c r="H1323" s="8">
        <f t="shared" si="60"/>
        <v>-50000</v>
      </c>
      <c r="I1323" s="31">
        <f t="shared" si="61"/>
        <v>31.25</v>
      </c>
      <c r="K1323" t="s">
        <v>711</v>
      </c>
      <c r="M1323" s="2">
        <v>480</v>
      </c>
    </row>
    <row r="1324" spans="1:13" s="25" customFormat="1" ht="12.75">
      <c r="A1324" s="22"/>
      <c r="B1324" s="386">
        <v>1000</v>
      </c>
      <c r="C1324" s="48" t="s">
        <v>816</v>
      </c>
      <c r="D1324" s="22" t="s">
        <v>29</v>
      </c>
      <c r="E1324" s="48" t="s">
        <v>29</v>
      </c>
      <c r="F1324" s="40" t="s">
        <v>720</v>
      </c>
      <c r="G1324" s="40" t="s">
        <v>47</v>
      </c>
      <c r="H1324" s="39">
        <f t="shared" si="60"/>
        <v>-51000</v>
      </c>
      <c r="I1324" s="89">
        <f t="shared" si="61"/>
        <v>2.0833333333333335</v>
      </c>
      <c r="J1324" s="48"/>
      <c r="K1324" s="25" t="s">
        <v>711</v>
      </c>
      <c r="L1324" s="48"/>
      <c r="M1324" s="50">
        <v>480</v>
      </c>
    </row>
    <row r="1325" spans="2:13" ht="12.75">
      <c r="B1325" s="212">
        <v>500</v>
      </c>
      <c r="C1325" s="1" t="s">
        <v>721</v>
      </c>
      <c r="D1325" s="22" t="s">
        <v>29</v>
      </c>
      <c r="E1325" s="1" t="s">
        <v>29</v>
      </c>
      <c r="F1325" s="36" t="s">
        <v>722</v>
      </c>
      <c r="G1325" s="36" t="s">
        <v>75</v>
      </c>
      <c r="H1325" s="8">
        <f t="shared" si="60"/>
        <v>-51500</v>
      </c>
      <c r="I1325" s="31">
        <f t="shared" si="61"/>
        <v>1.0416666666666667</v>
      </c>
      <c r="K1325" t="s">
        <v>711</v>
      </c>
      <c r="M1325" s="2">
        <v>480</v>
      </c>
    </row>
    <row r="1326" spans="2:13" ht="12.75">
      <c r="B1326" s="212">
        <v>2800</v>
      </c>
      <c r="C1326" s="1" t="s">
        <v>723</v>
      </c>
      <c r="D1326" s="22" t="s">
        <v>29</v>
      </c>
      <c r="E1326" s="1" t="s">
        <v>29</v>
      </c>
      <c r="F1326" s="36" t="s">
        <v>724</v>
      </c>
      <c r="G1326" s="36" t="s">
        <v>75</v>
      </c>
      <c r="H1326" s="8">
        <f t="shared" si="60"/>
        <v>-54300</v>
      </c>
      <c r="I1326" s="31">
        <f t="shared" si="61"/>
        <v>5.833333333333333</v>
      </c>
      <c r="K1326" t="s">
        <v>711</v>
      </c>
      <c r="M1326" s="2">
        <v>480</v>
      </c>
    </row>
    <row r="1327" spans="2:13" ht="12.75">
      <c r="B1327" s="212">
        <v>15000</v>
      </c>
      <c r="C1327" s="1" t="s">
        <v>717</v>
      </c>
      <c r="D1327" s="22" t="s">
        <v>29</v>
      </c>
      <c r="E1327" s="1" t="s">
        <v>29</v>
      </c>
      <c r="F1327" s="36" t="s">
        <v>725</v>
      </c>
      <c r="G1327" s="36" t="s">
        <v>105</v>
      </c>
      <c r="H1327" s="8">
        <f t="shared" si="60"/>
        <v>-69300</v>
      </c>
      <c r="I1327" s="31">
        <f t="shared" si="61"/>
        <v>31.25</v>
      </c>
      <c r="K1327" t="s">
        <v>711</v>
      </c>
      <c r="M1327" s="2">
        <v>480</v>
      </c>
    </row>
    <row r="1328" spans="2:13" ht="12.75">
      <c r="B1328" s="212">
        <v>750</v>
      </c>
      <c r="C1328" s="1" t="s">
        <v>726</v>
      </c>
      <c r="D1328" s="22" t="s">
        <v>29</v>
      </c>
      <c r="E1328" s="1" t="s">
        <v>29</v>
      </c>
      <c r="F1328" s="36" t="s">
        <v>727</v>
      </c>
      <c r="G1328" s="36" t="s">
        <v>107</v>
      </c>
      <c r="H1328" s="8">
        <f t="shared" si="60"/>
        <v>-70050</v>
      </c>
      <c r="I1328" s="31">
        <f t="shared" si="61"/>
        <v>1.5625</v>
      </c>
      <c r="K1328" t="s">
        <v>711</v>
      </c>
      <c r="M1328" s="2">
        <v>480</v>
      </c>
    </row>
    <row r="1329" spans="2:13" ht="12.75">
      <c r="B1329" s="212">
        <v>1475</v>
      </c>
      <c r="C1329" s="1" t="s">
        <v>728</v>
      </c>
      <c r="D1329" s="22" t="s">
        <v>29</v>
      </c>
      <c r="E1329" s="1" t="s">
        <v>29</v>
      </c>
      <c r="F1329" s="151" t="s">
        <v>729</v>
      </c>
      <c r="G1329" s="36" t="s">
        <v>128</v>
      </c>
      <c r="H1329" s="8">
        <f t="shared" si="60"/>
        <v>-71525</v>
      </c>
      <c r="I1329" s="31">
        <f t="shared" si="61"/>
        <v>3.0729166666666665</v>
      </c>
      <c r="K1329" t="s">
        <v>711</v>
      </c>
      <c r="M1329" s="2">
        <v>480</v>
      </c>
    </row>
    <row r="1330" spans="2:13" ht="12.75">
      <c r="B1330" s="212">
        <v>2375</v>
      </c>
      <c r="C1330" s="1" t="s">
        <v>730</v>
      </c>
      <c r="D1330" s="22" t="s">
        <v>29</v>
      </c>
      <c r="E1330" s="1" t="s">
        <v>29</v>
      </c>
      <c r="F1330" s="151" t="s">
        <v>729</v>
      </c>
      <c r="G1330" s="36" t="s">
        <v>128</v>
      </c>
      <c r="H1330" s="8">
        <f t="shared" si="60"/>
        <v>-73900</v>
      </c>
      <c r="I1330" s="31">
        <f t="shared" si="61"/>
        <v>4.947916666666667</v>
      </c>
      <c r="J1330" s="25"/>
      <c r="K1330" t="s">
        <v>711</v>
      </c>
      <c r="M1330" s="2">
        <v>480</v>
      </c>
    </row>
    <row r="1331" spans="2:13" ht="12.75">
      <c r="B1331" s="212">
        <v>1000</v>
      </c>
      <c r="C1331" s="1" t="s">
        <v>731</v>
      </c>
      <c r="D1331" s="22" t="s">
        <v>29</v>
      </c>
      <c r="E1331" s="1" t="s">
        <v>29</v>
      </c>
      <c r="F1331" s="151" t="s">
        <v>729</v>
      </c>
      <c r="G1331" s="36" t="s">
        <v>128</v>
      </c>
      <c r="H1331" s="8">
        <f t="shared" si="60"/>
        <v>-74900</v>
      </c>
      <c r="I1331" s="31">
        <f t="shared" si="61"/>
        <v>2.0833333333333335</v>
      </c>
      <c r="K1331" t="s">
        <v>711</v>
      </c>
      <c r="M1331" s="2">
        <v>480</v>
      </c>
    </row>
    <row r="1332" spans="2:13" ht="12.75">
      <c r="B1332" s="212">
        <v>2250</v>
      </c>
      <c r="C1332" s="1" t="s">
        <v>732</v>
      </c>
      <c r="D1332" s="22" t="s">
        <v>29</v>
      </c>
      <c r="E1332" s="1" t="s">
        <v>29</v>
      </c>
      <c r="F1332" s="151" t="s">
        <v>729</v>
      </c>
      <c r="G1332" s="36" t="s">
        <v>128</v>
      </c>
      <c r="H1332" s="8">
        <f t="shared" si="60"/>
        <v>-77150</v>
      </c>
      <c r="I1332" s="31">
        <f t="shared" si="61"/>
        <v>4.6875</v>
      </c>
      <c r="K1332" t="s">
        <v>711</v>
      </c>
      <c r="M1332" s="2">
        <v>480</v>
      </c>
    </row>
    <row r="1333" spans="2:13" ht="12.75">
      <c r="B1333" s="212">
        <v>1300</v>
      </c>
      <c r="C1333" s="1" t="s">
        <v>733</v>
      </c>
      <c r="D1333" s="22" t="s">
        <v>29</v>
      </c>
      <c r="E1333" s="1" t="s">
        <v>29</v>
      </c>
      <c r="F1333" s="151" t="s">
        <v>729</v>
      </c>
      <c r="G1333" s="36" t="s">
        <v>128</v>
      </c>
      <c r="H1333" s="8">
        <f t="shared" si="60"/>
        <v>-78450</v>
      </c>
      <c r="I1333" s="31">
        <f t="shared" si="61"/>
        <v>2.7083333333333335</v>
      </c>
      <c r="K1333" t="s">
        <v>711</v>
      </c>
      <c r="M1333" s="2">
        <v>480</v>
      </c>
    </row>
    <row r="1334" spans="2:13" ht="12.75">
      <c r="B1334" s="212">
        <v>2800</v>
      </c>
      <c r="C1334" s="1" t="s">
        <v>723</v>
      </c>
      <c r="D1334" s="22" t="s">
        <v>29</v>
      </c>
      <c r="E1334" s="1" t="s">
        <v>29</v>
      </c>
      <c r="F1334" s="36" t="s">
        <v>734</v>
      </c>
      <c r="G1334" s="36" t="s">
        <v>167</v>
      </c>
      <c r="H1334" s="8">
        <f t="shared" si="60"/>
        <v>-81250</v>
      </c>
      <c r="I1334" s="31">
        <f t="shared" si="61"/>
        <v>5.833333333333333</v>
      </c>
      <c r="K1334" t="s">
        <v>711</v>
      </c>
      <c r="M1334" s="2">
        <v>480</v>
      </c>
    </row>
    <row r="1335" spans="2:13" ht="12.75">
      <c r="B1335" s="212">
        <v>250</v>
      </c>
      <c r="C1335" s="1" t="s">
        <v>735</v>
      </c>
      <c r="D1335" s="22" t="s">
        <v>29</v>
      </c>
      <c r="E1335" s="1" t="s">
        <v>29</v>
      </c>
      <c r="F1335" s="36" t="s">
        <v>734</v>
      </c>
      <c r="G1335" s="36" t="s">
        <v>167</v>
      </c>
      <c r="H1335" s="8">
        <f t="shared" si="60"/>
        <v>-81500</v>
      </c>
      <c r="I1335" s="31">
        <f t="shared" si="61"/>
        <v>0.5208333333333334</v>
      </c>
      <c r="K1335" t="s">
        <v>711</v>
      </c>
      <c r="M1335" s="2">
        <v>480</v>
      </c>
    </row>
    <row r="1336" spans="2:13" ht="12.75">
      <c r="B1336" s="212">
        <v>2500</v>
      </c>
      <c r="C1336" s="1" t="s">
        <v>736</v>
      </c>
      <c r="D1336" s="22" t="s">
        <v>29</v>
      </c>
      <c r="E1336" s="1" t="s">
        <v>29</v>
      </c>
      <c r="F1336" s="36" t="s">
        <v>737</v>
      </c>
      <c r="G1336" s="36" t="s">
        <v>236</v>
      </c>
      <c r="H1336" s="8">
        <f t="shared" si="60"/>
        <v>-84000</v>
      </c>
      <c r="I1336" s="31">
        <f t="shared" si="61"/>
        <v>5.208333333333333</v>
      </c>
      <c r="K1336" t="s">
        <v>711</v>
      </c>
      <c r="M1336" s="2">
        <v>480</v>
      </c>
    </row>
    <row r="1337" spans="2:13" ht="12.75">
      <c r="B1337" s="212">
        <v>3000</v>
      </c>
      <c r="C1337" s="1" t="s">
        <v>738</v>
      </c>
      <c r="D1337" s="22" t="s">
        <v>29</v>
      </c>
      <c r="E1337" s="1" t="s">
        <v>29</v>
      </c>
      <c r="F1337" s="36" t="s">
        <v>739</v>
      </c>
      <c r="G1337" s="36" t="s">
        <v>236</v>
      </c>
      <c r="H1337" s="8">
        <f t="shared" si="60"/>
        <v>-87000</v>
      </c>
      <c r="I1337" s="31">
        <f t="shared" si="61"/>
        <v>6.25</v>
      </c>
      <c r="K1337" t="s">
        <v>711</v>
      </c>
      <c r="M1337" s="2">
        <v>480</v>
      </c>
    </row>
    <row r="1338" spans="1:13" s="25" customFormat="1" ht="12.75">
      <c r="A1338" s="22"/>
      <c r="B1338" s="386">
        <v>20000</v>
      </c>
      <c r="C1338" s="22" t="s">
        <v>815</v>
      </c>
      <c r="D1338" s="22" t="s">
        <v>433</v>
      </c>
      <c r="E1338" s="22" t="s">
        <v>433</v>
      </c>
      <c r="F1338" s="40" t="s">
        <v>740</v>
      </c>
      <c r="G1338" s="40" t="s">
        <v>312</v>
      </c>
      <c r="H1338" s="39">
        <f t="shared" si="60"/>
        <v>-107000</v>
      </c>
      <c r="I1338" s="89">
        <f t="shared" si="61"/>
        <v>41.666666666666664</v>
      </c>
      <c r="K1338" s="25" t="s">
        <v>482</v>
      </c>
      <c r="M1338" s="2">
        <v>480</v>
      </c>
    </row>
    <row r="1339" spans="1:13" s="87" customFormat="1" ht="12.75">
      <c r="A1339" s="21"/>
      <c r="B1339" s="387">
        <f>SUM(B1318:B1338)</f>
        <v>107000</v>
      </c>
      <c r="C1339" s="21"/>
      <c r="D1339" s="21"/>
      <c r="E1339" s="21" t="s">
        <v>433</v>
      </c>
      <c r="F1339" s="27"/>
      <c r="G1339" s="27"/>
      <c r="H1339" s="88">
        <v>0</v>
      </c>
      <c r="I1339" s="86">
        <f t="shared" si="61"/>
        <v>222.91666666666666</v>
      </c>
      <c r="M1339" s="2">
        <v>480</v>
      </c>
    </row>
    <row r="1340" spans="2:13" ht="12.75">
      <c r="B1340" s="51"/>
      <c r="H1340" s="8">
        <f t="shared" si="60"/>
        <v>0</v>
      </c>
      <c r="I1340" s="31">
        <f t="shared" si="61"/>
        <v>0</v>
      </c>
      <c r="M1340" s="2">
        <v>480</v>
      </c>
    </row>
    <row r="1341" spans="2:13" ht="12.75">
      <c r="B1341" s="51"/>
      <c r="H1341" s="8">
        <f>H1340-B1341</f>
        <v>0</v>
      </c>
      <c r="I1341" s="31">
        <f>+B1341/M1341</f>
        <v>0</v>
      </c>
      <c r="M1341" s="2">
        <v>480</v>
      </c>
    </row>
    <row r="1342" spans="2:13" ht="12.75">
      <c r="B1342" s="217">
        <v>500</v>
      </c>
      <c r="C1342" s="1" t="s">
        <v>741</v>
      </c>
      <c r="D1342" s="22" t="s">
        <v>29</v>
      </c>
      <c r="E1342" s="1" t="s">
        <v>742</v>
      </c>
      <c r="F1342" s="36" t="s">
        <v>743</v>
      </c>
      <c r="G1342" s="41" t="s">
        <v>40</v>
      </c>
      <c r="H1342" s="8">
        <f aca="true" t="shared" si="62" ref="H1342:H1357">H1341-B1342</f>
        <v>-500</v>
      </c>
      <c r="I1342" s="31">
        <f aca="true" t="shared" si="63" ref="I1342:I1376">+B1342/M1342</f>
        <v>1.0416666666666667</v>
      </c>
      <c r="K1342" t="s">
        <v>711</v>
      </c>
      <c r="M1342" s="2">
        <v>480</v>
      </c>
    </row>
    <row r="1343" spans="2:13" ht="12.75">
      <c r="B1343" s="217">
        <v>1600</v>
      </c>
      <c r="C1343" s="43" t="s">
        <v>741</v>
      </c>
      <c r="D1343" s="22" t="s">
        <v>29</v>
      </c>
      <c r="E1343" s="43" t="s">
        <v>742</v>
      </c>
      <c r="F1343" s="36" t="s">
        <v>744</v>
      </c>
      <c r="G1343" s="41" t="s">
        <v>40</v>
      </c>
      <c r="H1343" s="8">
        <f t="shared" si="62"/>
        <v>-2100</v>
      </c>
      <c r="I1343" s="31">
        <f t="shared" si="63"/>
        <v>3.3333333333333335</v>
      </c>
      <c r="K1343" t="s">
        <v>711</v>
      </c>
      <c r="M1343" s="2">
        <v>480</v>
      </c>
    </row>
    <row r="1344" spans="2:13" ht="12.75">
      <c r="B1344" s="217">
        <v>1200</v>
      </c>
      <c r="C1344" s="22" t="s">
        <v>741</v>
      </c>
      <c r="D1344" s="22" t="s">
        <v>29</v>
      </c>
      <c r="E1344" s="45" t="s">
        <v>742</v>
      </c>
      <c r="F1344" s="36" t="s">
        <v>745</v>
      </c>
      <c r="G1344" s="46" t="s">
        <v>40</v>
      </c>
      <c r="H1344" s="8">
        <f t="shared" si="62"/>
        <v>-3300</v>
      </c>
      <c r="I1344" s="31">
        <f t="shared" si="63"/>
        <v>2.5</v>
      </c>
      <c r="K1344" t="s">
        <v>711</v>
      </c>
      <c r="M1344" s="2">
        <v>480</v>
      </c>
    </row>
    <row r="1345" spans="2:13" ht="12.75">
      <c r="B1345" s="217">
        <v>1300</v>
      </c>
      <c r="C1345" s="22" t="s">
        <v>741</v>
      </c>
      <c r="D1345" s="22" t="s">
        <v>29</v>
      </c>
      <c r="E1345" s="22" t="s">
        <v>742</v>
      </c>
      <c r="F1345" s="36" t="s">
        <v>746</v>
      </c>
      <c r="G1345" s="40" t="s">
        <v>747</v>
      </c>
      <c r="H1345" s="8">
        <f t="shared" si="62"/>
        <v>-4600</v>
      </c>
      <c r="I1345" s="31">
        <f t="shared" si="63"/>
        <v>2.7083333333333335</v>
      </c>
      <c r="K1345" t="s">
        <v>711</v>
      </c>
      <c r="M1345" s="2">
        <v>480</v>
      </c>
    </row>
    <row r="1346" spans="2:13" ht="12.75">
      <c r="B1346" s="217">
        <v>1000</v>
      </c>
      <c r="C1346" s="1" t="s">
        <v>741</v>
      </c>
      <c r="D1346" s="22" t="s">
        <v>29</v>
      </c>
      <c r="E1346" s="1" t="s">
        <v>742</v>
      </c>
      <c r="F1346" s="36" t="s">
        <v>748</v>
      </c>
      <c r="G1346" s="36" t="s">
        <v>105</v>
      </c>
      <c r="H1346" s="8">
        <f t="shared" si="62"/>
        <v>-5600</v>
      </c>
      <c r="I1346" s="31">
        <f t="shared" si="63"/>
        <v>2.0833333333333335</v>
      </c>
      <c r="K1346" t="s">
        <v>711</v>
      </c>
      <c r="M1346" s="2">
        <v>480</v>
      </c>
    </row>
    <row r="1347" spans="2:13" ht="12.75">
      <c r="B1347" s="217">
        <v>500</v>
      </c>
      <c r="C1347" s="1" t="s">
        <v>741</v>
      </c>
      <c r="D1347" s="22" t="s">
        <v>29</v>
      </c>
      <c r="E1347" s="1" t="s">
        <v>742</v>
      </c>
      <c r="F1347" s="36" t="s">
        <v>749</v>
      </c>
      <c r="G1347" s="36" t="s">
        <v>128</v>
      </c>
      <c r="H1347" s="8">
        <f t="shared" si="62"/>
        <v>-6100</v>
      </c>
      <c r="I1347" s="31">
        <f t="shared" si="63"/>
        <v>1.0416666666666667</v>
      </c>
      <c r="K1347" t="s">
        <v>711</v>
      </c>
      <c r="M1347" s="2">
        <v>480</v>
      </c>
    </row>
    <row r="1348" spans="2:13" ht="12.75">
      <c r="B1348" s="217">
        <v>500</v>
      </c>
      <c r="C1348" s="1" t="s">
        <v>741</v>
      </c>
      <c r="D1348" s="22" t="s">
        <v>29</v>
      </c>
      <c r="E1348" s="1" t="s">
        <v>742</v>
      </c>
      <c r="F1348" s="36" t="s">
        <v>750</v>
      </c>
      <c r="G1348" s="36" t="s">
        <v>128</v>
      </c>
      <c r="H1348" s="8">
        <f t="shared" si="62"/>
        <v>-6600</v>
      </c>
      <c r="I1348" s="31">
        <f t="shared" si="63"/>
        <v>1.0416666666666667</v>
      </c>
      <c r="K1348" t="s">
        <v>711</v>
      </c>
      <c r="M1348" s="2">
        <v>480</v>
      </c>
    </row>
    <row r="1349" spans="2:13" ht="12.75">
      <c r="B1349" s="217">
        <v>2200</v>
      </c>
      <c r="C1349" s="1" t="s">
        <v>741</v>
      </c>
      <c r="D1349" s="22" t="s">
        <v>29</v>
      </c>
      <c r="E1349" s="1" t="s">
        <v>742</v>
      </c>
      <c r="F1349" s="36" t="s">
        <v>751</v>
      </c>
      <c r="G1349" s="36" t="s">
        <v>128</v>
      </c>
      <c r="H1349" s="8">
        <f t="shared" si="62"/>
        <v>-8800</v>
      </c>
      <c r="I1349" s="31">
        <f t="shared" si="63"/>
        <v>4.583333333333333</v>
      </c>
      <c r="K1349" t="s">
        <v>711</v>
      </c>
      <c r="M1349" s="2">
        <v>480</v>
      </c>
    </row>
    <row r="1350" spans="2:13" ht="12.75">
      <c r="B1350" s="217">
        <v>1000</v>
      </c>
      <c r="C1350" s="1" t="s">
        <v>741</v>
      </c>
      <c r="D1350" s="22" t="s">
        <v>29</v>
      </c>
      <c r="E1350" s="1" t="s">
        <v>742</v>
      </c>
      <c r="F1350" s="36" t="s">
        <v>752</v>
      </c>
      <c r="G1350" s="36" t="s">
        <v>176</v>
      </c>
      <c r="H1350" s="8">
        <f t="shared" si="62"/>
        <v>-9800</v>
      </c>
      <c r="I1350" s="31">
        <f t="shared" si="63"/>
        <v>2.0833333333333335</v>
      </c>
      <c r="K1350" t="s">
        <v>711</v>
      </c>
      <c r="M1350" s="2">
        <v>480</v>
      </c>
    </row>
    <row r="1351" spans="2:13" ht="12.75">
      <c r="B1351" s="217">
        <v>1300</v>
      </c>
      <c r="C1351" s="1" t="s">
        <v>741</v>
      </c>
      <c r="D1351" s="22" t="s">
        <v>29</v>
      </c>
      <c r="E1351" s="1" t="s">
        <v>742</v>
      </c>
      <c r="F1351" s="36" t="s">
        <v>753</v>
      </c>
      <c r="G1351" s="36" t="s">
        <v>165</v>
      </c>
      <c r="H1351" s="8">
        <f t="shared" si="62"/>
        <v>-11100</v>
      </c>
      <c r="I1351" s="31">
        <f t="shared" si="63"/>
        <v>2.7083333333333335</v>
      </c>
      <c r="J1351" s="8"/>
      <c r="K1351" t="s">
        <v>711</v>
      </c>
      <c r="M1351" s="2">
        <v>480</v>
      </c>
    </row>
    <row r="1352" spans="2:13" ht="12.75">
      <c r="B1352" s="217">
        <v>500</v>
      </c>
      <c r="C1352" s="1" t="s">
        <v>741</v>
      </c>
      <c r="D1352" s="22" t="s">
        <v>29</v>
      </c>
      <c r="E1352" s="1" t="s">
        <v>742</v>
      </c>
      <c r="F1352" s="36" t="s">
        <v>754</v>
      </c>
      <c r="G1352" s="36" t="s">
        <v>165</v>
      </c>
      <c r="H1352" s="8">
        <f t="shared" si="62"/>
        <v>-11600</v>
      </c>
      <c r="I1352" s="31">
        <f t="shared" si="63"/>
        <v>1.0416666666666667</v>
      </c>
      <c r="K1352" t="s">
        <v>711</v>
      </c>
      <c r="M1352" s="2">
        <v>480</v>
      </c>
    </row>
    <row r="1353" spans="2:13" ht="12.75">
      <c r="B1353" s="374">
        <v>1200</v>
      </c>
      <c r="C1353" s="1" t="s">
        <v>741</v>
      </c>
      <c r="D1353" s="22" t="s">
        <v>29</v>
      </c>
      <c r="E1353" s="1" t="s">
        <v>742</v>
      </c>
      <c r="F1353" s="36" t="s">
        <v>755</v>
      </c>
      <c r="G1353" s="36" t="s">
        <v>165</v>
      </c>
      <c r="H1353" s="8">
        <f t="shared" si="62"/>
        <v>-12800</v>
      </c>
      <c r="I1353" s="31">
        <f t="shared" si="63"/>
        <v>2.5</v>
      </c>
      <c r="K1353" t="s">
        <v>711</v>
      </c>
      <c r="M1353" s="2">
        <v>480</v>
      </c>
    </row>
    <row r="1354" spans="2:13" ht="12.75">
      <c r="B1354" s="374">
        <v>500</v>
      </c>
      <c r="C1354" s="1" t="s">
        <v>741</v>
      </c>
      <c r="D1354" s="22" t="s">
        <v>29</v>
      </c>
      <c r="E1354" s="1" t="s">
        <v>742</v>
      </c>
      <c r="F1354" s="36" t="s">
        <v>756</v>
      </c>
      <c r="G1354" s="36" t="s">
        <v>220</v>
      </c>
      <c r="H1354" s="8">
        <f t="shared" si="62"/>
        <v>-13300</v>
      </c>
      <c r="I1354" s="31">
        <f t="shared" si="63"/>
        <v>1.0416666666666667</v>
      </c>
      <c r="K1354" t="s">
        <v>711</v>
      </c>
      <c r="M1354" s="2">
        <v>480</v>
      </c>
    </row>
    <row r="1355" spans="1:13" s="87" customFormat="1" ht="12.75">
      <c r="A1355" s="21"/>
      <c r="B1355" s="373">
        <f>SUM(B1342:B1354)</f>
        <v>13300</v>
      </c>
      <c r="C1355" s="21" t="s">
        <v>741</v>
      </c>
      <c r="D1355" s="21"/>
      <c r="E1355" s="21"/>
      <c r="F1355" s="27"/>
      <c r="G1355" s="27"/>
      <c r="H1355" s="88">
        <v>0</v>
      </c>
      <c r="I1355" s="86">
        <f t="shared" si="63"/>
        <v>27.708333333333332</v>
      </c>
      <c r="M1355" s="2">
        <v>480</v>
      </c>
    </row>
    <row r="1356" spans="2:13" ht="12.75">
      <c r="B1356" s="51"/>
      <c r="H1356" s="8">
        <f t="shared" si="62"/>
        <v>0</v>
      </c>
      <c r="I1356" s="31">
        <f t="shared" si="63"/>
        <v>0</v>
      </c>
      <c r="M1356" s="2">
        <v>480</v>
      </c>
    </row>
    <row r="1357" spans="2:13" ht="12.75">
      <c r="B1357" s="51"/>
      <c r="H1357" s="8">
        <f t="shared" si="62"/>
        <v>0</v>
      </c>
      <c r="I1357" s="31">
        <f t="shared" si="63"/>
        <v>0</v>
      </c>
      <c r="M1357" s="2">
        <v>480</v>
      </c>
    </row>
    <row r="1358" spans="2:13" ht="12.75">
      <c r="B1358" s="386">
        <v>0</v>
      </c>
      <c r="C1358" s="22" t="s">
        <v>757</v>
      </c>
      <c r="D1358" s="22" t="s">
        <v>433</v>
      </c>
      <c r="E1358" s="22" t="s">
        <v>758</v>
      </c>
      <c r="F1358" s="126" t="s">
        <v>280</v>
      </c>
      <c r="G1358" s="41" t="s">
        <v>533</v>
      </c>
      <c r="H1358" s="8">
        <f>H1357-B1358</f>
        <v>0</v>
      </c>
      <c r="I1358" s="31">
        <f t="shared" si="63"/>
        <v>0</v>
      </c>
      <c r="J1358" s="25"/>
      <c r="K1358" s="25"/>
      <c r="L1358" s="25"/>
      <c r="M1358" s="2">
        <v>480</v>
      </c>
    </row>
    <row r="1359" spans="2:13" ht="12.75">
      <c r="B1359" s="386">
        <v>6559</v>
      </c>
      <c r="C1359" s="22" t="s">
        <v>757</v>
      </c>
      <c r="D1359" s="22" t="s">
        <v>433</v>
      </c>
      <c r="E1359" s="22" t="s">
        <v>759</v>
      </c>
      <c r="F1359" s="126" t="s">
        <v>280</v>
      </c>
      <c r="G1359" s="41" t="s">
        <v>533</v>
      </c>
      <c r="H1359" s="8">
        <f>H1358-B1359</f>
        <v>-6559</v>
      </c>
      <c r="I1359" s="31">
        <f t="shared" si="63"/>
        <v>13.664583333333333</v>
      </c>
      <c r="J1359" s="25"/>
      <c r="K1359" s="25"/>
      <c r="L1359" s="25"/>
      <c r="M1359" s="2">
        <v>480</v>
      </c>
    </row>
    <row r="1360" spans="1:14" ht="12.75">
      <c r="A1360" s="21"/>
      <c r="B1360" s="387">
        <f>SUM(B1358:B1359)</f>
        <v>6559</v>
      </c>
      <c r="C1360" s="21" t="s">
        <v>757</v>
      </c>
      <c r="D1360" s="21"/>
      <c r="E1360" s="21"/>
      <c r="F1360" s="137"/>
      <c r="G1360" s="27"/>
      <c r="H1360" s="88">
        <v>0</v>
      </c>
      <c r="I1360" s="86">
        <f t="shared" si="63"/>
        <v>13.664583333333333</v>
      </c>
      <c r="J1360" s="87"/>
      <c r="K1360" s="87"/>
      <c r="L1360" s="87"/>
      <c r="M1360" s="2">
        <v>480</v>
      </c>
      <c r="N1360" s="49"/>
    </row>
    <row r="1361" spans="2:14" ht="12.75">
      <c r="B1361" s="212"/>
      <c r="F1361" s="67"/>
      <c r="H1361" s="8">
        <f>H1360-B1361</f>
        <v>0</v>
      </c>
      <c r="I1361" s="89">
        <f t="shared" si="63"/>
        <v>0</v>
      </c>
      <c r="M1361" s="2">
        <v>480</v>
      </c>
      <c r="N1361" s="49"/>
    </row>
    <row r="1362" spans="1:13" s="87" customFormat="1" ht="12.75">
      <c r="A1362" s="22"/>
      <c r="B1362" s="212"/>
      <c r="C1362" s="1"/>
      <c r="D1362" s="1"/>
      <c r="E1362" s="1"/>
      <c r="F1362" s="67"/>
      <c r="G1362" s="36"/>
      <c r="H1362" s="8">
        <f>H1361-B1362</f>
        <v>0</v>
      </c>
      <c r="I1362" s="31">
        <f t="shared" si="63"/>
        <v>0</v>
      </c>
      <c r="J1362"/>
      <c r="K1362"/>
      <c r="L1362"/>
      <c r="M1362" s="2">
        <v>480</v>
      </c>
    </row>
    <row r="1363" spans="1:13" s="25" customFormat="1" ht="12.75">
      <c r="A1363" s="22"/>
      <c r="B1363" s="212">
        <v>24441</v>
      </c>
      <c r="C1363" s="1" t="s">
        <v>760</v>
      </c>
      <c r="D1363" s="22" t="s">
        <v>433</v>
      </c>
      <c r="E1363" s="1" t="s">
        <v>761</v>
      </c>
      <c r="F1363" s="67" t="s">
        <v>762</v>
      </c>
      <c r="G1363" s="36" t="s">
        <v>72</v>
      </c>
      <c r="H1363" s="8">
        <v>-29641</v>
      </c>
      <c r="I1363" s="31">
        <v>48.882</v>
      </c>
      <c r="J1363"/>
      <c r="K1363" t="s">
        <v>663</v>
      </c>
      <c r="L1363"/>
      <c r="M1363" s="2">
        <v>480</v>
      </c>
    </row>
    <row r="1364" spans="1:13" s="25" customFormat="1" ht="12.75">
      <c r="A1364" s="22"/>
      <c r="B1364" s="212">
        <v>11081</v>
      </c>
      <c r="C1364" s="1" t="s">
        <v>763</v>
      </c>
      <c r="D1364" s="22" t="s">
        <v>433</v>
      </c>
      <c r="E1364" s="1" t="s">
        <v>761</v>
      </c>
      <c r="F1364" s="67" t="s">
        <v>764</v>
      </c>
      <c r="G1364" s="36" t="s">
        <v>105</v>
      </c>
      <c r="H1364" s="8">
        <v>-49822</v>
      </c>
      <c r="I1364" s="31">
        <v>22.162</v>
      </c>
      <c r="J1364"/>
      <c r="K1364" t="s">
        <v>663</v>
      </c>
      <c r="L1364"/>
      <c r="M1364" s="2">
        <v>480</v>
      </c>
    </row>
    <row r="1365" spans="1:13" ht="12.75">
      <c r="A1365" s="21"/>
      <c r="B1365" s="387">
        <f>SUM(B1363:B1364)</f>
        <v>35522</v>
      </c>
      <c r="C1365" s="21"/>
      <c r="D1365" s="21"/>
      <c r="E1365" s="21" t="s">
        <v>765</v>
      </c>
      <c r="F1365" s="129"/>
      <c r="G1365" s="27"/>
      <c r="H1365" s="88">
        <v>0</v>
      </c>
      <c r="I1365" s="86">
        <f t="shared" si="63"/>
        <v>74.00416666666666</v>
      </c>
      <c r="J1365" s="87"/>
      <c r="K1365" s="87"/>
      <c r="L1365" s="87"/>
      <c r="M1365" s="2">
        <v>480</v>
      </c>
    </row>
    <row r="1366" spans="2:13" ht="12.75">
      <c r="B1366" s="51"/>
      <c r="F1366" s="67"/>
      <c r="H1366" s="8">
        <f>H1365-B1366</f>
        <v>0</v>
      </c>
      <c r="I1366" s="31">
        <f t="shared" si="63"/>
        <v>0</v>
      </c>
      <c r="M1366" s="2">
        <v>480</v>
      </c>
    </row>
    <row r="1367" spans="2:13" ht="12.75">
      <c r="B1367" s="51"/>
      <c r="F1367" s="67"/>
      <c r="I1367" s="31"/>
      <c r="M1367" s="2">
        <v>480</v>
      </c>
    </row>
    <row r="1368" spans="1:13" ht="12.75">
      <c r="A1368" s="1"/>
      <c r="B1368" s="241">
        <v>20000</v>
      </c>
      <c r="C1368" s="48" t="s">
        <v>824</v>
      </c>
      <c r="D1368" s="22" t="s">
        <v>433</v>
      </c>
      <c r="E1368" s="48" t="s">
        <v>825</v>
      </c>
      <c r="F1368" s="36" t="s">
        <v>714</v>
      </c>
      <c r="G1368" s="36" t="s">
        <v>107</v>
      </c>
      <c r="H1368" s="8">
        <f>H1365-B1368</f>
        <v>-20000</v>
      </c>
      <c r="I1368" s="31">
        <f t="shared" si="63"/>
        <v>41.666666666666664</v>
      </c>
      <c r="K1368" t="s">
        <v>663</v>
      </c>
      <c r="M1368" s="2">
        <v>480</v>
      </c>
    </row>
    <row r="1369" spans="1:13" s="87" customFormat="1" ht="12.75">
      <c r="A1369" s="21"/>
      <c r="B1369" s="252">
        <f>SUM(B1368)</f>
        <v>20000</v>
      </c>
      <c r="C1369" s="21"/>
      <c r="D1369" s="21"/>
      <c r="E1369" s="412" t="s">
        <v>825</v>
      </c>
      <c r="F1369" s="129"/>
      <c r="G1369" s="27"/>
      <c r="H1369" s="88">
        <f>H1366-B1369</f>
        <v>-20000</v>
      </c>
      <c r="I1369" s="86">
        <f t="shared" si="63"/>
        <v>41.666666666666664</v>
      </c>
      <c r="M1369" s="2">
        <v>480</v>
      </c>
    </row>
    <row r="1370" spans="2:13" ht="12.75">
      <c r="B1370" s="51"/>
      <c r="F1370" s="67"/>
      <c r="I1370" s="31"/>
      <c r="M1370" s="2">
        <v>480</v>
      </c>
    </row>
    <row r="1371" spans="2:13" ht="12.75">
      <c r="B1371" s="51"/>
      <c r="F1371" s="67"/>
      <c r="I1371" s="31"/>
      <c r="M1371" s="2">
        <v>480</v>
      </c>
    </row>
    <row r="1372" spans="2:13" ht="12.75">
      <c r="B1372" s="217">
        <v>200000</v>
      </c>
      <c r="C1372" s="1" t="s">
        <v>663</v>
      </c>
      <c r="D1372" s="1" t="s">
        <v>29</v>
      </c>
      <c r="F1372" s="66" t="s">
        <v>280</v>
      </c>
      <c r="G1372" s="41" t="s">
        <v>457</v>
      </c>
      <c r="H1372" s="152">
        <f>H1369-B1372</f>
        <v>-220000</v>
      </c>
      <c r="I1372" s="31">
        <f t="shared" si="63"/>
        <v>416.6666666666667</v>
      </c>
      <c r="M1372" s="2">
        <v>480</v>
      </c>
    </row>
    <row r="1373" spans="2:13" ht="12.75">
      <c r="B1373" s="217">
        <v>25900</v>
      </c>
      <c r="C1373" s="1" t="s">
        <v>663</v>
      </c>
      <c r="D1373" s="1" t="s">
        <v>29</v>
      </c>
      <c r="E1373" s="1" t="s">
        <v>282</v>
      </c>
      <c r="F1373" s="66"/>
      <c r="G1373" s="41" t="s">
        <v>457</v>
      </c>
      <c r="H1373" s="152">
        <f>H1372-B1373</f>
        <v>-245900</v>
      </c>
      <c r="I1373" s="31">
        <f t="shared" si="63"/>
        <v>53.958333333333336</v>
      </c>
      <c r="M1373" s="2">
        <v>480</v>
      </c>
    </row>
    <row r="1374" spans="2:13" ht="12.75">
      <c r="B1374" s="217">
        <v>140000</v>
      </c>
      <c r="C1374" s="1" t="s">
        <v>683</v>
      </c>
      <c r="D1374" s="1" t="s">
        <v>29</v>
      </c>
      <c r="F1374" s="66" t="s">
        <v>280</v>
      </c>
      <c r="G1374" s="41" t="s">
        <v>457</v>
      </c>
      <c r="H1374" s="152">
        <f>H1373-B1374</f>
        <v>-385900</v>
      </c>
      <c r="I1374" s="31">
        <f t="shared" si="63"/>
        <v>291.6666666666667</v>
      </c>
      <c r="M1374" s="2">
        <v>480</v>
      </c>
    </row>
    <row r="1375" spans="1:13" ht="12.75">
      <c r="A1375" s="21"/>
      <c r="B1375" s="373">
        <f>SUM(B1372:B1374)</f>
        <v>365900</v>
      </c>
      <c r="C1375" s="21" t="s">
        <v>604</v>
      </c>
      <c r="D1375" s="21"/>
      <c r="E1375" s="21"/>
      <c r="F1375" s="137"/>
      <c r="G1375" s="27"/>
      <c r="H1375" s="138">
        <v>0</v>
      </c>
      <c r="I1375" s="86">
        <f t="shared" si="63"/>
        <v>762.2916666666666</v>
      </c>
      <c r="J1375" s="87"/>
      <c r="K1375" s="87"/>
      <c r="L1375" s="87"/>
      <c r="M1375" s="2">
        <v>480</v>
      </c>
    </row>
    <row r="1376" spans="2:13" ht="12.75">
      <c r="B1376" s="51"/>
      <c r="H1376" s="8">
        <f>H1375-B1376</f>
        <v>0</v>
      </c>
      <c r="I1376" s="31">
        <f t="shared" si="63"/>
        <v>0</v>
      </c>
      <c r="M1376" s="2">
        <v>480</v>
      </c>
    </row>
    <row r="1377" spans="2:13" ht="12.75">
      <c r="B1377" s="51"/>
      <c r="H1377" s="8">
        <f>H1376-B1377</f>
        <v>0</v>
      </c>
      <c r="I1377" s="31">
        <f>+B1377/M1377</f>
        <v>0</v>
      </c>
      <c r="M1377" s="2">
        <v>480</v>
      </c>
    </row>
    <row r="1378" spans="2:13" ht="12.75">
      <c r="B1378" s="51"/>
      <c r="H1378" s="8">
        <f>H1377-B1378</f>
        <v>0</v>
      </c>
      <c r="I1378" s="31">
        <f>+B1378/M1378</f>
        <v>0</v>
      </c>
      <c r="M1378" s="2">
        <v>480</v>
      </c>
    </row>
    <row r="1379" spans="2:13" ht="12.75">
      <c r="B1379" s="51"/>
      <c r="H1379" s="8">
        <f>H1378-B1379</f>
        <v>0</v>
      </c>
      <c r="I1379" s="31">
        <f>+B1379/M1379</f>
        <v>0</v>
      </c>
      <c r="M1379" s="2">
        <v>480</v>
      </c>
    </row>
    <row r="1380" spans="1:13" s="155" customFormat="1" ht="13.5" thickBot="1">
      <c r="A1380" s="71"/>
      <c r="B1380" s="69">
        <f>+B19</f>
        <v>5914291</v>
      </c>
      <c r="C1380" s="78" t="s">
        <v>766</v>
      </c>
      <c r="D1380" s="71"/>
      <c r="E1380" s="68"/>
      <c r="F1380" s="102"/>
      <c r="G1380" s="103"/>
      <c r="H1380" s="139"/>
      <c r="I1380" s="140"/>
      <c r="J1380" s="153"/>
      <c r="K1380" s="154">
        <v>480</v>
      </c>
      <c r="L1380" s="76"/>
      <c r="M1380" s="2">
        <v>480</v>
      </c>
    </row>
    <row r="1381" spans="1:13" s="155" customFormat="1" ht="12.75">
      <c r="A1381" s="22"/>
      <c r="B1381" s="42"/>
      <c r="C1381" s="22"/>
      <c r="D1381" s="22"/>
      <c r="E1381" s="45"/>
      <c r="F1381" s="66"/>
      <c r="G1381" s="46"/>
      <c r="H1381" s="8"/>
      <c r="I1381" s="31"/>
      <c r="J1381" s="31"/>
      <c r="K1381" s="50">
        <v>480</v>
      </c>
      <c r="L1381"/>
      <c r="M1381" s="2">
        <v>480</v>
      </c>
    </row>
    <row r="1382" spans="1:13" s="155" customFormat="1" ht="12.75">
      <c r="A1382" s="22"/>
      <c r="B1382" s="156" t="s">
        <v>767</v>
      </c>
      <c r="C1382" s="157" t="s">
        <v>768</v>
      </c>
      <c r="D1382" s="157"/>
      <c r="E1382" s="157"/>
      <c r="F1382" s="158"/>
      <c r="G1382" s="159"/>
      <c r="H1382" s="160"/>
      <c r="I1382" s="161" t="s">
        <v>16</v>
      </c>
      <c r="J1382" s="162"/>
      <c r="K1382" s="50">
        <v>480</v>
      </c>
      <c r="L1382"/>
      <c r="M1382" s="2">
        <v>480</v>
      </c>
    </row>
    <row r="1383" spans="1:13" s="87" customFormat="1" ht="12.75">
      <c r="A1383" s="163"/>
      <c r="B1383" s="164">
        <f>+B1375+B1355+B1315+B1274+B1166+B1157+B910+B905+B822+B810+B772+B752+B652+B621+B826</f>
        <v>2343000</v>
      </c>
      <c r="C1383" s="165" t="s">
        <v>769</v>
      </c>
      <c r="D1383" s="165" t="s">
        <v>770</v>
      </c>
      <c r="E1383" s="165" t="s">
        <v>771</v>
      </c>
      <c r="F1383" s="158"/>
      <c r="G1383" s="166"/>
      <c r="H1383" s="160">
        <f>H1382-B1383</f>
        <v>-2343000</v>
      </c>
      <c r="I1383" s="161">
        <f aca="true" t="shared" si="64" ref="I1383:I1388">+B1383/M1383</f>
        <v>4881.25</v>
      </c>
      <c r="J1383" s="162"/>
      <c r="K1383" s="50">
        <v>480</v>
      </c>
      <c r="L1383"/>
      <c r="M1383" s="2">
        <v>480</v>
      </c>
    </row>
    <row r="1384" spans="1:13" s="174" customFormat="1" ht="12.75">
      <c r="A1384" s="167"/>
      <c r="B1384" s="168">
        <f>+B1365+B1360+B1339+B1162+B1153+B1148+B1141+B1121+B1113+B1076+B1063+B1043+B1020+B1016+B842-B840+B1369</f>
        <v>1825626</v>
      </c>
      <c r="C1384" s="169" t="s">
        <v>772</v>
      </c>
      <c r="D1384" s="169" t="s">
        <v>770</v>
      </c>
      <c r="E1384" s="169" t="s">
        <v>771</v>
      </c>
      <c r="F1384" s="170"/>
      <c r="G1384" s="171"/>
      <c r="H1384" s="160">
        <f>H1383-B1384</f>
        <v>-4168626</v>
      </c>
      <c r="I1384" s="172">
        <f t="shared" si="64"/>
        <v>3803.3875</v>
      </c>
      <c r="J1384" s="173"/>
      <c r="K1384" s="50">
        <v>480</v>
      </c>
      <c r="L1384"/>
      <c r="M1384" s="2">
        <v>480</v>
      </c>
    </row>
    <row r="1385" spans="1:13" s="182" customFormat="1" ht="12.75">
      <c r="A1385" s="175"/>
      <c r="B1385" s="176">
        <f>+B22+B532</f>
        <v>1285665</v>
      </c>
      <c r="C1385" s="177" t="s">
        <v>773</v>
      </c>
      <c r="D1385" s="177" t="s">
        <v>770</v>
      </c>
      <c r="E1385" s="177" t="s">
        <v>771</v>
      </c>
      <c r="F1385" s="178"/>
      <c r="G1385" s="179"/>
      <c r="H1385" s="180">
        <f>H1383-B1385</f>
        <v>-3628665</v>
      </c>
      <c r="I1385" s="172">
        <f t="shared" si="64"/>
        <v>2678.46875</v>
      </c>
      <c r="J1385" s="181"/>
      <c r="K1385" s="50">
        <v>480</v>
      </c>
      <c r="L1385"/>
      <c r="M1385" s="2">
        <v>480</v>
      </c>
    </row>
    <row r="1386" spans="1:13" s="191" customFormat="1" ht="12.75">
      <c r="A1386" s="183"/>
      <c r="B1386" s="184">
        <f>+B1052+B1030+B1071</f>
        <v>175000</v>
      </c>
      <c r="C1386" s="185" t="s">
        <v>774</v>
      </c>
      <c r="D1386" s="185" t="s">
        <v>770</v>
      </c>
      <c r="E1386" s="185" t="s">
        <v>771</v>
      </c>
      <c r="F1386" s="186"/>
      <c r="G1386" s="187"/>
      <c r="H1386" s="188">
        <f>H1384-B1386</f>
        <v>-4343626</v>
      </c>
      <c r="I1386" s="189">
        <f t="shared" si="64"/>
        <v>364.5833333333333</v>
      </c>
      <c r="J1386" s="190"/>
      <c r="K1386" s="50">
        <v>480</v>
      </c>
      <c r="M1386" s="2">
        <v>480</v>
      </c>
    </row>
    <row r="1387" spans="1:13" s="200" customFormat="1" ht="12.75">
      <c r="A1387" s="192"/>
      <c r="B1387" s="193">
        <f>+B1005+B830+B840</f>
        <v>285000</v>
      </c>
      <c r="C1387" s="194" t="s">
        <v>775</v>
      </c>
      <c r="D1387" s="194" t="s">
        <v>770</v>
      </c>
      <c r="E1387" s="194" t="s">
        <v>771</v>
      </c>
      <c r="F1387" s="195"/>
      <c r="G1387" s="196"/>
      <c r="H1387" s="197">
        <f>H1385-B1387</f>
        <v>-3913665</v>
      </c>
      <c r="I1387" s="198">
        <f t="shared" si="64"/>
        <v>593.75</v>
      </c>
      <c r="J1387" s="199"/>
      <c r="K1387" s="50">
        <v>480</v>
      </c>
      <c r="M1387" s="2">
        <v>480</v>
      </c>
    </row>
    <row r="1388" spans="2:13" ht="12.75">
      <c r="B1388" s="63">
        <f>SUM(B1383:B1387)</f>
        <v>5914291</v>
      </c>
      <c r="C1388" s="201" t="s">
        <v>776</v>
      </c>
      <c r="D1388" s="202"/>
      <c r="E1388" s="202"/>
      <c r="F1388" s="158"/>
      <c r="G1388" s="203"/>
      <c r="H1388" s="180">
        <f>H1384-B1388</f>
        <v>-10082917</v>
      </c>
      <c r="I1388" s="161">
        <f t="shared" si="64"/>
        <v>12321.439583333333</v>
      </c>
      <c r="J1388" s="204"/>
      <c r="K1388" s="50">
        <v>480</v>
      </c>
      <c r="M1388" s="2">
        <v>480</v>
      </c>
    </row>
    <row r="1389" spans="2:13" ht="12.75">
      <c r="B1389" s="152"/>
      <c r="C1389" s="205"/>
      <c r="D1389" s="206"/>
      <c r="E1389" s="206"/>
      <c r="F1389" s="207"/>
      <c r="G1389" s="208"/>
      <c r="H1389" s="209"/>
      <c r="I1389" s="162"/>
      <c r="J1389" s="204"/>
      <c r="K1389" s="50"/>
      <c r="M1389" s="2"/>
    </row>
    <row r="1390" spans="2:13" ht="12.75">
      <c r="B1390" s="152"/>
      <c r="C1390" s="205"/>
      <c r="D1390" s="206"/>
      <c r="E1390" s="206"/>
      <c r="F1390" s="207"/>
      <c r="G1390" s="208"/>
      <c r="H1390" s="209"/>
      <c r="I1390" s="162"/>
      <c r="J1390" s="204"/>
      <c r="K1390" s="2"/>
      <c r="M1390" s="2"/>
    </row>
    <row r="1391" spans="2:13" ht="12.75">
      <c r="B1391" s="51"/>
      <c r="F1391" s="67"/>
      <c r="I1391" s="31"/>
      <c r="K1391" s="2"/>
      <c r="M1391" s="2"/>
    </row>
    <row r="1392" spans="1:13" s="25" customFormat="1" ht="12.75">
      <c r="A1392" s="167"/>
      <c r="B1392" s="51"/>
      <c r="C1392" s="210"/>
      <c r="D1392" s="210"/>
      <c r="E1392" s="167"/>
      <c r="F1392" s="126"/>
      <c r="G1392" s="211"/>
      <c r="H1392" s="212"/>
      <c r="I1392" s="213"/>
      <c r="J1392" s="214"/>
      <c r="K1392" s="215"/>
      <c r="L1392" s="216"/>
      <c r="M1392" s="215"/>
    </row>
    <row r="1393" spans="1:13" s="25" customFormat="1" ht="12.75">
      <c r="A1393" s="22"/>
      <c r="B1393" s="217">
        <v>2920625</v>
      </c>
      <c r="C1393" s="218" t="s">
        <v>777</v>
      </c>
      <c r="D1393" s="218" t="s">
        <v>778</v>
      </c>
      <c r="E1393" s="183"/>
      <c r="F1393" s="126"/>
      <c r="G1393" s="219"/>
      <c r="H1393" s="220">
        <f>H1392-B1393</f>
        <v>-2920625</v>
      </c>
      <c r="I1393" s="221">
        <f aca="true" t="shared" si="65" ref="I1393:I1403">+B1393/M1393</f>
        <v>6214.095744680851</v>
      </c>
      <c r="J1393" s="89"/>
      <c r="K1393" s="50">
        <v>470</v>
      </c>
      <c r="M1393" s="50">
        <v>470</v>
      </c>
    </row>
    <row r="1394" spans="1:13" s="25" customFormat="1" ht="12.75">
      <c r="A1394" s="22"/>
      <c r="B1394" s="217">
        <v>2975960</v>
      </c>
      <c r="C1394" s="218" t="s">
        <v>777</v>
      </c>
      <c r="D1394" s="218" t="s">
        <v>779</v>
      </c>
      <c r="E1394" s="183"/>
      <c r="F1394" s="126"/>
      <c r="G1394" s="219"/>
      <c r="H1394" s="220">
        <f>H1393-B1394</f>
        <v>-5896585</v>
      </c>
      <c r="I1394" s="221">
        <f t="shared" si="65"/>
        <v>6399.913978494624</v>
      </c>
      <c r="J1394" s="89"/>
      <c r="K1394" s="2">
        <v>465</v>
      </c>
      <c r="L1394"/>
      <c r="M1394" s="2">
        <v>465</v>
      </c>
    </row>
    <row r="1395" spans="1:13" s="25" customFormat="1" ht="12.75">
      <c r="A1395" s="22"/>
      <c r="B1395" s="217">
        <v>2225825</v>
      </c>
      <c r="C1395" s="218" t="s">
        <v>777</v>
      </c>
      <c r="D1395" s="218" t="s">
        <v>780</v>
      </c>
      <c r="E1395" s="183"/>
      <c r="F1395" s="126"/>
      <c r="G1395" s="219"/>
      <c r="H1395" s="220">
        <f>H1394-B1395</f>
        <v>-8122410</v>
      </c>
      <c r="I1395" s="221">
        <f t="shared" si="65"/>
        <v>4838.75</v>
      </c>
      <c r="J1395" s="89"/>
      <c r="K1395" s="2">
        <v>460</v>
      </c>
      <c r="L1395"/>
      <c r="M1395" s="2">
        <v>460</v>
      </c>
    </row>
    <row r="1396" spans="1:13" s="25" customFormat="1" ht="12.75">
      <c r="A1396" s="22"/>
      <c r="B1396" s="217">
        <v>-27914332</v>
      </c>
      <c r="C1396" s="218" t="s">
        <v>777</v>
      </c>
      <c r="D1396" s="218" t="s">
        <v>781</v>
      </c>
      <c r="E1396" s="183"/>
      <c r="F1396" s="126"/>
      <c r="G1396" s="219"/>
      <c r="H1396" s="220">
        <f>H1395-B1396</f>
        <v>19791922</v>
      </c>
      <c r="I1396" s="221">
        <f t="shared" si="65"/>
        <v>-62031.84888888889</v>
      </c>
      <c r="J1396" s="89"/>
      <c r="K1396" s="50">
        <v>450</v>
      </c>
      <c r="L1396"/>
      <c r="M1396" s="50">
        <v>450</v>
      </c>
    </row>
    <row r="1397" spans="1:13" s="25" customFormat="1" ht="12.75">
      <c r="A1397" s="22"/>
      <c r="B1397" s="217">
        <v>3385645</v>
      </c>
      <c r="C1397" s="218" t="s">
        <v>777</v>
      </c>
      <c r="D1397" s="218" t="s">
        <v>782</v>
      </c>
      <c r="E1397" s="183"/>
      <c r="F1397" s="126"/>
      <c r="G1397" s="219"/>
      <c r="H1397" s="220">
        <f>H1396-B1397</f>
        <v>16406277</v>
      </c>
      <c r="I1397" s="221">
        <f t="shared" si="65"/>
        <v>7523.655555555555</v>
      </c>
      <c r="J1397" s="89"/>
      <c r="K1397" s="50">
        <v>450</v>
      </c>
      <c r="L1397"/>
      <c r="M1397" s="50">
        <v>450</v>
      </c>
    </row>
    <row r="1398" spans="1:13" s="25" customFormat="1" ht="12.75">
      <c r="A1398" s="22"/>
      <c r="B1398" s="217">
        <v>2296200</v>
      </c>
      <c r="C1398" s="218" t="s">
        <v>777</v>
      </c>
      <c r="D1398" s="218" t="s">
        <v>783</v>
      </c>
      <c r="E1398" s="183"/>
      <c r="F1398" s="126"/>
      <c r="G1398" s="219"/>
      <c r="H1398" s="220">
        <f>H1396-B1398</f>
        <v>17495722</v>
      </c>
      <c r="I1398" s="221">
        <f t="shared" si="65"/>
        <v>5160</v>
      </c>
      <c r="J1398" s="89"/>
      <c r="K1398" s="50">
        <v>445</v>
      </c>
      <c r="L1398"/>
      <c r="M1398" s="50">
        <v>445</v>
      </c>
    </row>
    <row r="1399" spans="1:13" s="25" customFormat="1" ht="12.75">
      <c r="A1399" s="22"/>
      <c r="B1399" s="217">
        <v>2679368</v>
      </c>
      <c r="C1399" s="218" t="s">
        <v>777</v>
      </c>
      <c r="D1399" s="218" t="s">
        <v>784</v>
      </c>
      <c r="E1399" s="183"/>
      <c r="F1399" s="126"/>
      <c r="G1399" s="219"/>
      <c r="H1399" s="220">
        <f>H1397-B1399</f>
        <v>13726909</v>
      </c>
      <c r="I1399" s="221">
        <f t="shared" si="65"/>
        <v>6089.472727272727</v>
      </c>
      <c r="J1399" s="89"/>
      <c r="K1399" s="50">
        <v>440</v>
      </c>
      <c r="L1399"/>
      <c r="M1399" s="50">
        <v>440</v>
      </c>
    </row>
    <row r="1400" spans="1:13" s="25" customFormat="1" ht="12.75">
      <c r="A1400" s="22"/>
      <c r="B1400" s="217">
        <v>2927650</v>
      </c>
      <c r="C1400" s="218" t="s">
        <v>777</v>
      </c>
      <c r="D1400" s="218" t="s">
        <v>785</v>
      </c>
      <c r="E1400" s="183"/>
      <c r="F1400" s="126"/>
      <c r="G1400" s="219"/>
      <c r="H1400" s="220">
        <f>H1398-B1400</f>
        <v>14568072</v>
      </c>
      <c r="I1400" s="221">
        <f>+B1400/M1400</f>
        <v>6505.888888888889</v>
      </c>
      <c r="J1400" s="89"/>
      <c r="K1400" s="50">
        <v>450</v>
      </c>
      <c r="M1400" s="50">
        <v>450</v>
      </c>
    </row>
    <row r="1401" spans="1:13" s="25" customFormat="1" ht="12.75">
      <c r="A1401" s="22"/>
      <c r="B1401" s="217">
        <v>2741675</v>
      </c>
      <c r="C1401" s="218" t="s">
        <v>777</v>
      </c>
      <c r="D1401" s="218" t="s">
        <v>786</v>
      </c>
      <c r="E1401" s="183"/>
      <c r="F1401" s="126"/>
      <c r="G1401" s="219"/>
      <c r="H1401" s="220">
        <f>H1399-B1401</f>
        <v>10985234</v>
      </c>
      <c r="I1401" s="221">
        <f>+B1401/M1401</f>
        <v>5960.163043478261</v>
      </c>
      <c r="J1401" s="89"/>
      <c r="K1401" s="222">
        <v>460</v>
      </c>
      <c r="L1401" s="223"/>
      <c r="M1401" s="222">
        <v>460</v>
      </c>
    </row>
    <row r="1402" spans="1:13" s="25" customFormat="1" ht="12.75">
      <c r="A1402" s="22"/>
      <c r="B1402" s="217">
        <f>+B1383</f>
        <v>2343000</v>
      </c>
      <c r="C1402" s="218" t="s">
        <v>777</v>
      </c>
      <c r="D1402" s="218" t="s">
        <v>787</v>
      </c>
      <c r="E1402" s="183"/>
      <c r="F1402" s="126"/>
      <c r="G1402" s="219"/>
      <c r="H1402" s="220">
        <f>H1400-B1402</f>
        <v>12225072</v>
      </c>
      <c r="I1402" s="221">
        <f>+B1402/M1402</f>
        <v>4881.25</v>
      </c>
      <c r="J1402" s="89"/>
      <c r="K1402" s="222">
        <v>480</v>
      </c>
      <c r="L1402" s="223"/>
      <c r="M1402" s="222">
        <v>480</v>
      </c>
    </row>
    <row r="1403" spans="1:13" s="25" customFormat="1" ht="12.75">
      <c r="A1403" s="21"/>
      <c r="B1403" s="224">
        <f>SUM(B1393:B1402)</f>
        <v>-3418384</v>
      </c>
      <c r="C1403" s="225" t="s">
        <v>777</v>
      </c>
      <c r="D1403" s="225" t="s">
        <v>788</v>
      </c>
      <c r="E1403" s="226"/>
      <c r="F1403" s="137"/>
      <c r="G1403" s="227"/>
      <c r="H1403" s="228">
        <f>H1393-B1403</f>
        <v>497759</v>
      </c>
      <c r="I1403" s="86">
        <f t="shared" si="65"/>
        <v>-7121.633333333333</v>
      </c>
      <c r="J1403" s="229"/>
      <c r="K1403" s="230">
        <v>480</v>
      </c>
      <c r="L1403" s="230"/>
      <c r="M1403" s="230">
        <v>480</v>
      </c>
    </row>
    <row r="1404" spans="1:13" s="25" customFormat="1" ht="12.75">
      <c r="A1404" s="22"/>
      <c r="B1404" s="42"/>
      <c r="C1404" s="231"/>
      <c r="D1404" s="231"/>
      <c r="E1404" s="231"/>
      <c r="F1404" s="126"/>
      <c r="G1404" s="232"/>
      <c r="H1404" s="39"/>
      <c r="I1404" s="89"/>
      <c r="J1404" s="89"/>
      <c r="K1404" s="50"/>
      <c r="M1404" s="50"/>
    </row>
    <row r="1405" spans="2:6" ht="12.75">
      <c r="B1405" s="51"/>
      <c r="F1405" s="66"/>
    </row>
    <row r="1406" spans="1:13" s="25" customFormat="1" ht="12.75">
      <c r="A1406" s="233"/>
      <c r="B1406" s="234"/>
      <c r="C1406" s="233"/>
      <c r="D1406" s="233"/>
      <c r="E1406" s="233"/>
      <c r="F1406" s="235"/>
      <c r="G1406" s="236"/>
      <c r="H1406" s="237"/>
      <c r="I1406" s="238"/>
      <c r="J1406" s="239"/>
      <c r="K1406" s="50"/>
      <c r="M1406" s="50"/>
    </row>
    <row r="1407" spans="1:13" s="249" customFormat="1" ht="12.75">
      <c r="A1407" s="242"/>
      <c r="B1407" s="241">
        <v>-24325231</v>
      </c>
      <c r="C1407" s="242" t="s">
        <v>772</v>
      </c>
      <c r="D1407" s="240" t="s">
        <v>789</v>
      </c>
      <c r="E1407" s="240"/>
      <c r="F1407" s="243"/>
      <c r="G1407" s="244"/>
      <c r="H1407" s="245">
        <f aca="true" t="shared" si="66" ref="H1407:H1418">H1406-B1407</f>
        <v>24325231</v>
      </c>
      <c r="I1407" s="246">
        <f aca="true" t="shared" si="67" ref="I1407:I1419">+B1407/M1407</f>
        <v>-48168.77425742574</v>
      </c>
      <c r="J1407" s="247"/>
      <c r="K1407" s="247">
        <v>505</v>
      </c>
      <c r="L1407" s="247"/>
      <c r="M1407" s="248">
        <v>505</v>
      </c>
    </row>
    <row r="1408" spans="1:13" s="249" customFormat="1" ht="12.75">
      <c r="A1408" s="242"/>
      <c r="B1408" s="241">
        <v>2162305</v>
      </c>
      <c r="C1408" s="242" t="s">
        <v>772</v>
      </c>
      <c r="D1408" s="240" t="s">
        <v>790</v>
      </c>
      <c r="E1408" s="240"/>
      <c r="F1408" s="243"/>
      <c r="G1408" s="244"/>
      <c r="H1408" s="245">
        <f t="shared" si="66"/>
        <v>22162926</v>
      </c>
      <c r="I1408" s="246">
        <f t="shared" si="67"/>
        <v>4412.867346938776</v>
      </c>
      <c r="J1408" s="247"/>
      <c r="K1408" s="247">
        <v>490</v>
      </c>
      <c r="L1408" s="247"/>
      <c r="M1408" s="248">
        <v>490</v>
      </c>
    </row>
    <row r="1409" spans="1:13" s="249" customFormat="1" ht="12.75">
      <c r="A1409" s="242"/>
      <c r="B1409" s="241">
        <v>1077240</v>
      </c>
      <c r="C1409" s="242" t="s">
        <v>772</v>
      </c>
      <c r="D1409" s="240" t="s">
        <v>791</v>
      </c>
      <c r="E1409" s="240"/>
      <c r="F1409" s="243"/>
      <c r="G1409" s="244"/>
      <c r="H1409" s="245">
        <f t="shared" si="66"/>
        <v>21085686</v>
      </c>
      <c r="I1409" s="246">
        <f t="shared" si="67"/>
        <v>2267.8736842105263</v>
      </c>
      <c r="J1409" s="247"/>
      <c r="K1409" s="247">
        <v>475</v>
      </c>
      <c r="L1409" s="247"/>
      <c r="M1409" s="248">
        <v>475</v>
      </c>
    </row>
    <row r="1410" spans="1:13" s="249" customFormat="1" ht="12.75">
      <c r="A1410" s="242"/>
      <c r="B1410" s="241">
        <v>2382135</v>
      </c>
      <c r="C1410" s="242" t="s">
        <v>772</v>
      </c>
      <c r="D1410" s="240" t="s">
        <v>778</v>
      </c>
      <c r="E1410" s="240"/>
      <c r="F1410" s="243"/>
      <c r="G1410" s="244"/>
      <c r="H1410" s="245">
        <f t="shared" si="66"/>
        <v>18703551</v>
      </c>
      <c r="I1410" s="246">
        <f t="shared" si="67"/>
        <v>5068.372340425532</v>
      </c>
      <c r="J1410" s="247"/>
      <c r="K1410" s="247">
        <v>470</v>
      </c>
      <c r="L1410" s="247"/>
      <c r="M1410" s="248">
        <v>470</v>
      </c>
    </row>
    <row r="1411" spans="1:13" s="249" customFormat="1" ht="12.75">
      <c r="A1411" s="242"/>
      <c r="B1411" s="245">
        <v>2634195</v>
      </c>
      <c r="C1411" s="242" t="s">
        <v>772</v>
      </c>
      <c r="D1411" s="240" t="s">
        <v>779</v>
      </c>
      <c r="E1411" s="240"/>
      <c r="F1411" s="243"/>
      <c r="G1411" s="244"/>
      <c r="H1411" s="245">
        <f t="shared" si="66"/>
        <v>16069356</v>
      </c>
      <c r="I1411" s="246">
        <f t="shared" si="67"/>
        <v>5664.935483870968</v>
      </c>
      <c r="J1411" s="247"/>
      <c r="K1411" s="2">
        <v>465</v>
      </c>
      <c r="L1411"/>
      <c r="M1411" s="2">
        <v>465</v>
      </c>
    </row>
    <row r="1412" spans="1:13" s="249" customFormat="1" ht="12.75">
      <c r="A1412" s="242"/>
      <c r="B1412" s="241">
        <v>818015</v>
      </c>
      <c r="C1412" s="242" t="s">
        <v>772</v>
      </c>
      <c r="D1412" s="240" t="s">
        <v>780</v>
      </c>
      <c r="E1412" s="240"/>
      <c r="F1412" s="243"/>
      <c r="G1412" s="244"/>
      <c r="H1412" s="245">
        <f t="shared" si="66"/>
        <v>15251341</v>
      </c>
      <c r="I1412" s="246">
        <f t="shared" si="67"/>
        <v>1778.2934782608695</v>
      </c>
      <c r="J1412" s="247"/>
      <c r="K1412" s="2">
        <v>460</v>
      </c>
      <c r="L1412"/>
      <c r="M1412" s="2">
        <v>460</v>
      </c>
    </row>
    <row r="1413" spans="1:13" s="249" customFormat="1" ht="12.75">
      <c r="A1413" s="242"/>
      <c r="B1413" s="241">
        <v>3440953</v>
      </c>
      <c r="C1413" s="242" t="s">
        <v>772</v>
      </c>
      <c r="D1413" s="240" t="s">
        <v>782</v>
      </c>
      <c r="E1413" s="240"/>
      <c r="F1413" s="243"/>
      <c r="G1413" s="244"/>
      <c r="H1413" s="245">
        <f t="shared" si="66"/>
        <v>11810388</v>
      </c>
      <c r="I1413" s="246">
        <f t="shared" si="67"/>
        <v>7646.562222222222</v>
      </c>
      <c r="J1413" s="247"/>
      <c r="K1413" s="250">
        <v>450</v>
      </c>
      <c r="L1413"/>
      <c r="M1413" s="248">
        <v>450</v>
      </c>
    </row>
    <row r="1414" spans="1:13" s="249" customFormat="1" ht="12.75">
      <c r="A1414" s="242"/>
      <c r="B1414" s="241">
        <v>3264381</v>
      </c>
      <c r="C1414" s="242" t="s">
        <v>772</v>
      </c>
      <c r="D1414" s="240" t="s">
        <v>783</v>
      </c>
      <c r="E1414" s="240"/>
      <c r="F1414" s="243"/>
      <c r="G1414" s="244"/>
      <c r="H1414" s="245">
        <f t="shared" si="66"/>
        <v>8546007</v>
      </c>
      <c r="I1414" s="246">
        <f t="shared" si="67"/>
        <v>7335.687640449438</v>
      </c>
      <c r="J1414" s="247"/>
      <c r="K1414" s="50">
        <v>445</v>
      </c>
      <c r="L1414"/>
      <c r="M1414" s="50">
        <v>445</v>
      </c>
    </row>
    <row r="1415" spans="1:13" s="249" customFormat="1" ht="12.75">
      <c r="A1415" s="242"/>
      <c r="B1415" s="241">
        <v>2323754</v>
      </c>
      <c r="C1415" s="242" t="s">
        <v>772</v>
      </c>
      <c r="D1415" s="240" t="s">
        <v>784</v>
      </c>
      <c r="E1415" s="240"/>
      <c r="F1415" s="243"/>
      <c r="G1415" s="244"/>
      <c r="H1415" s="245">
        <f t="shared" si="66"/>
        <v>6222253</v>
      </c>
      <c r="I1415" s="246">
        <f t="shared" si="67"/>
        <v>5281.259090909091</v>
      </c>
      <c r="J1415" s="247"/>
      <c r="K1415" s="50">
        <v>440</v>
      </c>
      <c r="L1415"/>
      <c r="M1415" s="50">
        <v>440</v>
      </c>
    </row>
    <row r="1416" spans="1:13" s="249" customFormat="1" ht="12.75">
      <c r="A1416" s="242"/>
      <c r="B1416" s="241">
        <v>2139162</v>
      </c>
      <c r="C1416" s="242" t="s">
        <v>772</v>
      </c>
      <c r="D1416" s="240" t="s">
        <v>785</v>
      </c>
      <c r="E1416" s="240"/>
      <c r="F1416" s="243"/>
      <c r="G1416" s="244"/>
      <c r="H1416" s="245">
        <f t="shared" si="66"/>
        <v>4083091</v>
      </c>
      <c r="I1416" s="246">
        <f t="shared" si="67"/>
        <v>4753.693333333334</v>
      </c>
      <c r="J1416" s="247"/>
      <c r="K1416" s="50">
        <v>450</v>
      </c>
      <c r="L1416" s="25"/>
      <c r="M1416" s="50">
        <v>450</v>
      </c>
    </row>
    <row r="1417" spans="1:13" s="249" customFormat="1" ht="12.75">
      <c r="A1417" s="242"/>
      <c r="B1417" s="241">
        <v>2189746</v>
      </c>
      <c r="C1417" s="242" t="s">
        <v>772</v>
      </c>
      <c r="D1417" s="240" t="s">
        <v>792</v>
      </c>
      <c r="E1417" s="240"/>
      <c r="F1417" s="243"/>
      <c r="G1417" s="244"/>
      <c r="H1417" s="245">
        <f t="shared" si="66"/>
        <v>1893345</v>
      </c>
      <c r="I1417" s="246">
        <f t="shared" si="67"/>
        <v>4760.317391304347</v>
      </c>
      <c r="J1417" s="247"/>
      <c r="K1417" s="222">
        <v>460</v>
      </c>
      <c r="L1417" s="223"/>
      <c r="M1417" s="222">
        <v>460</v>
      </c>
    </row>
    <row r="1418" spans="1:13" s="249" customFormat="1" ht="12.75">
      <c r="A1418" s="242"/>
      <c r="B1418" s="241">
        <f>+B1384</f>
        <v>1825626</v>
      </c>
      <c r="C1418" s="242" t="s">
        <v>772</v>
      </c>
      <c r="D1418" s="240" t="s">
        <v>787</v>
      </c>
      <c r="E1418" s="240"/>
      <c r="F1418" s="243"/>
      <c r="G1418" s="244"/>
      <c r="H1418" s="245">
        <f t="shared" si="66"/>
        <v>67719</v>
      </c>
      <c r="I1418" s="246">
        <f t="shared" si="67"/>
        <v>3803.3875</v>
      </c>
      <c r="J1418" s="247"/>
      <c r="K1418" s="222">
        <v>480</v>
      </c>
      <c r="L1418" s="223"/>
      <c r="M1418" s="222">
        <v>480</v>
      </c>
    </row>
    <row r="1419" spans="1:13" s="247" customFormat="1" ht="12.75">
      <c r="A1419" s="251"/>
      <c r="B1419" s="252">
        <f>SUM(B1407:B1418)</f>
        <v>-67719</v>
      </c>
      <c r="C1419" s="251" t="s">
        <v>772</v>
      </c>
      <c r="D1419" s="251" t="s">
        <v>788</v>
      </c>
      <c r="E1419" s="251"/>
      <c r="F1419" s="253"/>
      <c r="G1419" s="254"/>
      <c r="H1419" s="252">
        <f>H1409-B1419</f>
        <v>21153405</v>
      </c>
      <c r="I1419" s="255">
        <f t="shared" si="67"/>
        <v>-141.08125</v>
      </c>
      <c r="J1419" s="249"/>
      <c r="K1419" s="230">
        <v>480</v>
      </c>
      <c r="L1419" s="230"/>
      <c r="M1419" s="230">
        <v>480</v>
      </c>
    </row>
    <row r="1420" spans="1:13" s="25" customFormat="1" ht="12.75">
      <c r="A1420" s="233"/>
      <c r="B1420" s="234"/>
      <c r="C1420" s="233"/>
      <c r="D1420" s="233"/>
      <c r="E1420" s="233"/>
      <c r="F1420" s="235"/>
      <c r="G1420" s="236"/>
      <c r="H1420" s="237"/>
      <c r="I1420" s="238"/>
      <c r="J1420" s="239"/>
      <c r="K1420" s="50"/>
      <c r="M1420" s="50"/>
    </row>
    <row r="1421" spans="1:13" s="25" customFormat="1" ht="12.75">
      <c r="A1421" s="233"/>
      <c r="B1421" s="234"/>
      <c r="C1421" s="233"/>
      <c r="D1421" s="233"/>
      <c r="E1421" s="233"/>
      <c r="F1421" s="235"/>
      <c r="G1421" s="236"/>
      <c r="H1421" s="237"/>
      <c r="I1421" s="238"/>
      <c r="J1421" s="239"/>
      <c r="K1421" s="50"/>
      <c r="M1421" s="50"/>
    </row>
    <row r="1422" spans="1:13" s="264" customFormat="1" ht="12.75">
      <c r="A1422" s="258"/>
      <c r="B1422" s="257">
        <v>1035755</v>
      </c>
      <c r="C1422" s="258" t="s">
        <v>773</v>
      </c>
      <c r="D1422" s="256" t="s">
        <v>778</v>
      </c>
      <c r="E1422" s="256"/>
      <c r="F1422" s="259"/>
      <c r="G1422" s="260"/>
      <c r="H1422" s="257">
        <f>H1419-B1422</f>
        <v>20117650</v>
      </c>
      <c r="I1422" s="261">
        <f aca="true" t="shared" si="68" ref="I1422:I1432">+B1422/M1422</f>
        <v>2203.7340425531916</v>
      </c>
      <c r="J1422" s="262"/>
      <c r="K1422" s="262">
        <v>470</v>
      </c>
      <c r="L1422" s="262"/>
      <c r="M1422" s="263">
        <v>470</v>
      </c>
    </row>
    <row r="1423" spans="1:13" s="264" customFormat="1" ht="12.75">
      <c r="A1423" s="258"/>
      <c r="B1423" s="265">
        <v>1812055</v>
      </c>
      <c r="C1423" s="258" t="s">
        <v>773</v>
      </c>
      <c r="D1423" s="256" t="s">
        <v>779</v>
      </c>
      <c r="E1423" s="256"/>
      <c r="F1423" s="259"/>
      <c r="G1423" s="260"/>
      <c r="H1423" s="257">
        <f aca="true" t="shared" si="69" ref="H1423:H1428">H1422-B1423</f>
        <v>18305595</v>
      </c>
      <c r="I1423" s="261">
        <f t="shared" si="68"/>
        <v>3896.8924731182797</v>
      </c>
      <c r="J1423" s="262"/>
      <c r="K1423" s="2">
        <v>465</v>
      </c>
      <c r="L1423"/>
      <c r="M1423" s="2">
        <v>465</v>
      </c>
    </row>
    <row r="1424" spans="1:13" s="264" customFormat="1" ht="12.75">
      <c r="A1424" s="258"/>
      <c r="B1424" s="265">
        <v>2353251</v>
      </c>
      <c r="C1424" s="258" t="s">
        <v>773</v>
      </c>
      <c r="D1424" s="256" t="s">
        <v>780</v>
      </c>
      <c r="E1424" s="256"/>
      <c r="F1424" s="259"/>
      <c r="G1424" s="260"/>
      <c r="H1424" s="257">
        <f t="shared" si="69"/>
        <v>15952344</v>
      </c>
      <c r="I1424" s="261">
        <f t="shared" si="68"/>
        <v>5115.76304347826</v>
      </c>
      <c r="J1424" s="262"/>
      <c r="K1424" s="2">
        <v>460</v>
      </c>
      <c r="L1424"/>
      <c r="M1424" s="2">
        <v>460</v>
      </c>
    </row>
    <row r="1425" spans="1:13" s="264" customFormat="1" ht="12.75">
      <c r="A1425" s="258"/>
      <c r="B1425" s="265">
        <v>-22609454</v>
      </c>
      <c r="C1425" s="258" t="s">
        <v>773</v>
      </c>
      <c r="D1425" s="256" t="s">
        <v>781</v>
      </c>
      <c r="E1425" s="256"/>
      <c r="F1425" s="259"/>
      <c r="G1425" s="260"/>
      <c r="H1425" s="257">
        <f t="shared" si="69"/>
        <v>38561798</v>
      </c>
      <c r="I1425" s="261">
        <f t="shared" si="68"/>
        <v>-50243.23111111111</v>
      </c>
      <c r="J1425" s="262"/>
      <c r="K1425" s="50">
        <v>450</v>
      </c>
      <c r="L1425"/>
      <c r="M1425" s="50">
        <v>450</v>
      </c>
    </row>
    <row r="1426" spans="1:13" s="264" customFormat="1" ht="12.75">
      <c r="A1426" s="258"/>
      <c r="B1426" s="265">
        <v>3252395</v>
      </c>
      <c r="C1426" s="258" t="s">
        <v>773</v>
      </c>
      <c r="D1426" s="256" t="s">
        <v>782</v>
      </c>
      <c r="E1426" s="256"/>
      <c r="F1426" s="259"/>
      <c r="G1426" s="260"/>
      <c r="H1426" s="257">
        <f t="shared" si="69"/>
        <v>35309403</v>
      </c>
      <c r="I1426" s="261">
        <f t="shared" si="68"/>
        <v>7227.544444444445</v>
      </c>
      <c r="J1426" s="262"/>
      <c r="K1426" s="50">
        <v>450</v>
      </c>
      <c r="L1426"/>
      <c r="M1426" s="50">
        <v>450</v>
      </c>
    </row>
    <row r="1427" spans="1:256" s="264" customFormat="1" ht="12.75">
      <c r="A1427" s="258"/>
      <c r="B1427" s="265">
        <v>3007365</v>
      </c>
      <c r="C1427" s="258" t="s">
        <v>773</v>
      </c>
      <c r="D1427" s="256" t="s">
        <v>783</v>
      </c>
      <c r="E1427" s="256"/>
      <c r="F1427" s="259"/>
      <c r="G1427" s="260"/>
      <c r="H1427" s="257">
        <f t="shared" si="69"/>
        <v>32302038</v>
      </c>
      <c r="I1427" s="261">
        <f t="shared" si="68"/>
        <v>6758.123595505618</v>
      </c>
      <c r="J1427" s="262"/>
      <c r="K1427" s="50">
        <v>445</v>
      </c>
      <c r="L1427"/>
      <c r="M1427" s="50">
        <v>445</v>
      </c>
      <c r="N1427" s="249"/>
      <c r="O1427" s="249"/>
      <c r="P1427" s="249"/>
      <c r="Q1427" s="249"/>
      <c r="R1427" s="249"/>
      <c r="S1427" s="249"/>
      <c r="T1427" s="249"/>
      <c r="U1427" s="249"/>
      <c r="V1427" s="249"/>
      <c r="W1427" s="249"/>
      <c r="X1427" s="249"/>
      <c r="Y1427" s="249"/>
      <c r="Z1427" s="249"/>
      <c r="AA1427" s="249"/>
      <c r="AB1427" s="249"/>
      <c r="AC1427" s="249"/>
      <c r="AD1427" s="249"/>
      <c r="AE1427" s="249"/>
      <c r="AF1427" s="249"/>
      <c r="AG1427" s="249"/>
      <c r="AH1427" s="249"/>
      <c r="AI1427" s="249"/>
      <c r="AJ1427" s="249"/>
      <c r="AK1427" s="249"/>
      <c r="AL1427" s="249"/>
      <c r="AM1427" s="249"/>
      <c r="AN1427" s="249"/>
      <c r="AO1427" s="249"/>
      <c r="AP1427" s="249"/>
      <c r="AQ1427" s="249"/>
      <c r="AR1427" s="249"/>
      <c r="AS1427" s="249"/>
      <c r="AT1427" s="249"/>
      <c r="AU1427" s="249"/>
      <c r="AV1427" s="249"/>
      <c r="AW1427" s="249"/>
      <c r="AX1427" s="249"/>
      <c r="AY1427" s="249"/>
      <c r="AZ1427" s="249"/>
      <c r="BA1427" s="249"/>
      <c r="BB1427" s="249"/>
      <c r="BC1427" s="249"/>
      <c r="BD1427" s="249"/>
      <c r="BE1427" s="249"/>
      <c r="BF1427" s="249"/>
      <c r="BG1427" s="249"/>
      <c r="BH1427" s="249"/>
      <c r="BI1427" s="249"/>
      <c r="BJ1427" s="249"/>
      <c r="BK1427" s="249"/>
      <c r="BL1427" s="249"/>
      <c r="BM1427" s="249"/>
      <c r="BN1427" s="249"/>
      <c r="BO1427" s="249"/>
      <c r="BP1427" s="249"/>
      <c r="BQ1427" s="249"/>
      <c r="BR1427" s="249"/>
      <c r="BS1427" s="249"/>
      <c r="BT1427" s="249"/>
      <c r="BU1427" s="249"/>
      <c r="BV1427" s="249"/>
      <c r="BW1427" s="249"/>
      <c r="BX1427" s="249"/>
      <c r="BY1427" s="249"/>
      <c r="BZ1427" s="249"/>
      <c r="CA1427" s="249"/>
      <c r="CB1427" s="249"/>
      <c r="CC1427" s="249"/>
      <c r="CD1427" s="249"/>
      <c r="CE1427" s="249"/>
      <c r="CF1427" s="249"/>
      <c r="CG1427" s="249"/>
      <c r="CH1427" s="249"/>
      <c r="CI1427" s="249"/>
      <c r="CJ1427" s="249"/>
      <c r="CK1427" s="249"/>
      <c r="CL1427" s="249"/>
      <c r="CM1427" s="249"/>
      <c r="CN1427" s="249"/>
      <c r="CO1427" s="249"/>
      <c r="CP1427" s="249"/>
      <c r="CQ1427" s="249"/>
      <c r="CR1427" s="249"/>
      <c r="CS1427" s="249"/>
      <c r="CT1427" s="249"/>
      <c r="CU1427" s="249"/>
      <c r="CV1427" s="249"/>
      <c r="CW1427" s="249"/>
      <c r="CX1427" s="249"/>
      <c r="CY1427" s="249"/>
      <c r="CZ1427" s="249"/>
      <c r="DA1427" s="249"/>
      <c r="DB1427" s="249"/>
      <c r="DC1427" s="249"/>
      <c r="DD1427" s="249"/>
      <c r="DE1427" s="249"/>
      <c r="DF1427" s="249"/>
      <c r="DG1427" s="249"/>
      <c r="DH1427" s="249"/>
      <c r="DI1427" s="249"/>
      <c r="DJ1427" s="249"/>
      <c r="DK1427" s="249"/>
      <c r="DL1427" s="249"/>
      <c r="DM1427" s="249"/>
      <c r="DN1427" s="249"/>
      <c r="DO1427" s="249"/>
      <c r="DP1427" s="249"/>
      <c r="DQ1427" s="249"/>
      <c r="DR1427" s="249"/>
      <c r="DS1427" s="249"/>
      <c r="DT1427" s="249"/>
      <c r="DU1427" s="249"/>
      <c r="DV1427" s="249"/>
      <c r="DW1427" s="249"/>
      <c r="DX1427" s="249"/>
      <c r="DY1427" s="249"/>
      <c r="DZ1427" s="249"/>
      <c r="EA1427" s="249"/>
      <c r="EB1427" s="249"/>
      <c r="EC1427" s="249"/>
      <c r="ED1427" s="249"/>
      <c r="EE1427" s="249"/>
      <c r="EF1427" s="249"/>
      <c r="EG1427" s="249"/>
      <c r="EH1427" s="249"/>
      <c r="EI1427" s="249"/>
      <c r="EJ1427" s="249"/>
      <c r="EK1427" s="249"/>
      <c r="EL1427" s="249"/>
      <c r="EM1427" s="249"/>
      <c r="EN1427" s="249"/>
      <c r="EO1427" s="249"/>
      <c r="EP1427" s="249"/>
      <c r="EQ1427" s="249"/>
      <c r="ER1427" s="249"/>
      <c r="ES1427" s="249"/>
      <c r="ET1427" s="249"/>
      <c r="EU1427" s="249"/>
      <c r="EV1427" s="249"/>
      <c r="EW1427" s="249"/>
      <c r="EX1427" s="249"/>
      <c r="EY1427" s="249"/>
      <c r="EZ1427" s="249"/>
      <c r="FA1427" s="249"/>
      <c r="FB1427" s="249"/>
      <c r="FC1427" s="249"/>
      <c r="FD1427" s="249"/>
      <c r="FE1427" s="249"/>
      <c r="FF1427" s="249"/>
      <c r="FG1427" s="249"/>
      <c r="FH1427" s="249"/>
      <c r="FI1427" s="249"/>
      <c r="FJ1427" s="249"/>
      <c r="FK1427" s="249"/>
      <c r="FL1427" s="249"/>
      <c r="FM1427" s="249"/>
      <c r="FN1427" s="249"/>
      <c r="FO1427" s="249"/>
      <c r="FP1427" s="249"/>
      <c r="FQ1427" s="249"/>
      <c r="FR1427" s="249"/>
      <c r="FS1427" s="249"/>
      <c r="FT1427" s="249"/>
      <c r="FU1427" s="249"/>
      <c r="FV1427" s="249"/>
      <c r="FW1427" s="249"/>
      <c r="FX1427" s="249"/>
      <c r="FY1427" s="249"/>
      <c r="FZ1427" s="249"/>
      <c r="GA1427" s="249"/>
      <c r="GB1427" s="249"/>
      <c r="GC1427" s="249"/>
      <c r="GD1427" s="249"/>
      <c r="GE1427" s="249"/>
      <c r="GF1427" s="249"/>
      <c r="GG1427" s="249"/>
      <c r="GH1427" s="249"/>
      <c r="GI1427" s="249"/>
      <c r="GJ1427" s="249"/>
      <c r="GK1427" s="249"/>
      <c r="GL1427" s="249"/>
      <c r="GM1427" s="249"/>
      <c r="GN1427" s="249"/>
      <c r="GO1427" s="249"/>
      <c r="GP1427" s="249"/>
      <c r="GQ1427" s="249"/>
      <c r="GR1427" s="249"/>
      <c r="GS1427" s="249"/>
      <c r="GT1427" s="249"/>
      <c r="GU1427" s="249"/>
      <c r="GV1427" s="249"/>
      <c r="GW1427" s="249"/>
      <c r="GX1427" s="249"/>
      <c r="GY1427" s="249"/>
      <c r="GZ1427" s="249"/>
      <c r="HA1427" s="249"/>
      <c r="HB1427" s="249"/>
      <c r="HC1427" s="249"/>
      <c r="HD1427" s="249"/>
      <c r="HE1427" s="249"/>
      <c r="HF1427" s="249"/>
      <c r="HG1427" s="249"/>
      <c r="HH1427" s="249"/>
      <c r="HI1427" s="249"/>
      <c r="HJ1427" s="249"/>
      <c r="HK1427" s="249"/>
      <c r="HL1427" s="249"/>
      <c r="HM1427" s="249"/>
      <c r="HN1427" s="249"/>
      <c r="HO1427" s="249"/>
      <c r="HP1427" s="249"/>
      <c r="HQ1427" s="249"/>
      <c r="HR1427" s="249"/>
      <c r="HS1427" s="249"/>
      <c r="HT1427" s="249"/>
      <c r="HU1427" s="249"/>
      <c r="HV1427" s="249"/>
      <c r="HW1427" s="249"/>
      <c r="HX1427" s="249"/>
      <c r="HY1427" s="249"/>
      <c r="HZ1427" s="249"/>
      <c r="IA1427" s="249"/>
      <c r="IB1427" s="249"/>
      <c r="IC1427" s="249"/>
      <c r="ID1427" s="249"/>
      <c r="IE1427" s="249"/>
      <c r="IF1427" s="249"/>
      <c r="IG1427" s="249"/>
      <c r="IH1427" s="249"/>
      <c r="II1427" s="249"/>
      <c r="IJ1427" s="249"/>
      <c r="IK1427" s="249"/>
      <c r="IL1427" s="249"/>
      <c r="IM1427" s="249"/>
      <c r="IN1427" s="249"/>
      <c r="IO1427" s="249"/>
      <c r="IP1427" s="249"/>
      <c r="IQ1427" s="249"/>
      <c r="IR1427" s="249"/>
      <c r="IS1427" s="249"/>
      <c r="IT1427" s="249"/>
      <c r="IU1427" s="249"/>
      <c r="IV1427" s="249"/>
    </row>
    <row r="1428" spans="1:256" s="264" customFormat="1" ht="12.75">
      <c r="A1428" s="258"/>
      <c r="B1428" s="265">
        <v>2874395</v>
      </c>
      <c r="C1428" s="258" t="s">
        <v>773</v>
      </c>
      <c r="D1428" s="256" t="s">
        <v>784</v>
      </c>
      <c r="E1428" s="256"/>
      <c r="F1428" s="259"/>
      <c r="G1428" s="260"/>
      <c r="H1428" s="257">
        <f t="shared" si="69"/>
        <v>29427643</v>
      </c>
      <c r="I1428" s="261">
        <f>+B1428/M1428</f>
        <v>6532.715909090909</v>
      </c>
      <c r="J1428" s="262"/>
      <c r="K1428" s="50">
        <v>440</v>
      </c>
      <c r="L1428"/>
      <c r="M1428" s="50">
        <v>440</v>
      </c>
      <c r="N1428" s="249"/>
      <c r="O1428" s="249"/>
      <c r="P1428" s="249"/>
      <c r="Q1428" s="249"/>
      <c r="R1428" s="249"/>
      <c r="S1428" s="249"/>
      <c r="T1428" s="249"/>
      <c r="U1428" s="249"/>
      <c r="V1428" s="249"/>
      <c r="W1428" s="249"/>
      <c r="X1428" s="249"/>
      <c r="Y1428" s="249"/>
      <c r="Z1428" s="249"/>
      <c r="AA1428" s="249"/>
      <c r="AB1428" s="249"/>
      <c r="AC1428" s="249"/>
      <c r="AD1428" s="249"/>
      <c r="AE1428" s="249"/>
      <c r="AF1428" s="249"/>
      <c r="AG1428" s="249"/>
      <c r="AH1428" s="249"/>
      <c r="AI1428" s="249"/>
      <c r="AJ1428" s="249"/>
      <c r="AK1428" s="249"/>
      <c r="AL1428" s="249"/>
      <c r="AM1428" s="249"/>
      <c r="AN1428" s="249"/>
      <c r="AO1428" s="249"/>
      <c r="AP1428" s="249"/>
      <c r="AQ1428" s="249"/>
      <c r="AR1428" s="249"/>
      <c r="AS1428" s="249"/>
      <c r="AT1428" s="249"/>
      <c r="AU1428" s="249"/>
      <c r="AV1428" s="249"/>
      <c r="AW1428" s="249"/>
      <c r="AX1428" s="249"/>
      <c r="AY1428" s="249"/>
      <c r="AZ1428" s="249"/>
      <c r="BA1428" s="249"/>
      <c r="BB1428" s="249"/>
      <c r="BC1428" s="249"/>
      <c r="BD1428" s="249"/>
      <c r="BE1428" s="249"/>
      <c r="BF1428" s="249"/>
      <c r="BG1428" s="249"/>
      <c r="BH1428" s="249"/>
      <c r="BI1428" s="249"/>
      <c r="BJ1428" s="249"/>
      <c r="BK1428" s="249"/>
      <c r="BL1428" s="249"/>
      <c r="BM1428" s="249"/>
      <c r="BN1428" s="249"/>
      <c r="BO1428" s="249"/>
      <c r="BP1428" s="249"/>
      <c r="BQ1428" s="249"/>
      <c r="BR1428" s="249"/>
      <c r="BS1428" s="249"/>
      <c r="BT1428" s="249"/>
      <c r="BU1428" s="249"/>
      <c r="BV1428" s="249"/>
      <c r="BW1428" s="249"/>
      <c r="BX1428" s="249"/>
      <c r="BY1428" s="249"/>
      <c r="BZ1428" s="249"/>
      <c r="CA1428" s="249"/>
      <c r="CB1428" s="249"/>
      <c r="CC1428" s="249"/>
      <c r="CD1428" s="249"/>
      <c r="CE1428" s="249"/>
      <c r="CF1428" s="249"/>
      <c r="CG1428" s="249"/>
      <c r="CH1428" s="249"/>
      <c r="CI1428" s="249"/>
      <c r="CJ1428" s="249"/>
      <c r="CK1428" s="249"/>
      <c r="CL1428" s="249"/>
      <c r="CM1428" s="249"/>
      <c r="CN1428" s="249"/>
      <c r="CO1428" s="249"/>
      <c r="CP1428" s="249"/>
      <c r="CQ1428" s="249"/>
      <c r="CR1428" s="249"/>
      <c r="CS1428" s="249"/>
      <c r="CT1428" s="249"/>
      <c r="CU1428" s="249"/>
      <c r="CV1428" s="249"/>
      <c r="CW1428" s="249"/>
      <c r="CX1428" s="249"/>
      <c r="CY1428" s="249"/>
      <c r="CZ1428" s="249"/>
      <c r="DA1428" s="249"/>
      <c r="DB1428" s="249"/>
      <c r="DC1428" s="249"/>
      <c r="DD1428" s="249"/>
      <c r="DE1428" s="249"/>
      <c r="DF1428" s="249"/>
      <c r="DG1428" s="249"/>
      <c r="DH1428" s="249"/>
      <c r="DI1428" s="249"/>
      <c r="DJ1428" s="249"/>
      <c r="DK1428" s="249"/>
      <c r="DL1428" s="249"/>
      <c r="DM1428" s="249"/>
      <c r="DN1428" s="249"/>
      <c r="DO1428" s="249"/>
      <c r="DP1428" s="249"/>
      <c r="DQ1428" s="249"/>
      <c r="DR1428" s="249"/>
      <c r="DS1428" s="249"/>
      <c r="DT1428" s="249"/>
      <c r="DU1428" s="249"/>
      <c r="DV1428" s="249"/>
      <c r="DW1428" s="249"/>
      <c r="DX1428" s="249"/>
      <c r="DY1428" s="249"/>
      <c r="DZ1428" s="249"/>
      <c r="EA1428" s="249"/>
      <c r="EB1428" s="249"/>
      <c r="EC1428" s="249"/>
      <c r="ED1428" s="249"/>
      <c r="EE1428" s="249"/>
      <c r="EF1428" s="249"/>
      <c r="EG1428" s="249"/>
      <c r="EH1428" s="249"/>
      <c r="EI1428" s="249"/>
      <c r="EJ1428" s="249"/>
      <c r="EK1428" s="249"/>
      <c r="EL1428" s="249"/>
      <c r="EM1428" s="249"/>
      <c r="EN1428" s="249"/>
      <c r="EO1428" s="249"/>
      <c r="EP1428" s="249"/>
      <c r="EQ1428" s="249"/>
      <c r="ER1428" s="249"/>
      <c r="ES1428" s="249"/>
      <c r="ET1428" s="249"/>
      <c r="EU1428" s="249"/>
      <c r="EV1428" s="249"/>
      <c r="EW1428" s="249"/>
      <c r="EX1428" s="249"/>
      <c r="EY1428" s="249"/>
      <c r="EZ1428" s="249"/>
      <c r="FA1428" s="249"/>
      <c r="FB1428" s="249"/>
      <c r="FC1428" s="249"/>
      <c r="FD1428" s="249"/>
      <c r="FE1428" s="249"/>
      <c r="FF1428" s="249"/>
      <c r="FG1428" s="249"/>
      <c r="FH1428" s="249"/>
      <c r="FI1428" s="249"/>
      <c r="FJ1428" s="249"/>
      <c r="FK1428" s="249"/>
      <c r="FL1428" s="249"/>
      <c r="FM1428" s="249"/>
      <c r="FN1428" s="249"/>
      <c r="FO1428" s="249"/>
      <c r="FP1428" s="249"/>
      <c r="FQ1428" s="249"/>
      <c r="FR1428" s="249"/>
      <c r="FS1428" s="249"/>
      <c r="FT1428" s="249"/>
      <c r="FU1428" s="249"/>
      <c r="FV1428" s="249"/>
      <c r="FW1428" s="249"/>
      <c r="FX1428" s="249"/>
      <c r="FY1428" s="249"/>
      <c r="FZ1428" s="249"/>
      <c r="GA1428" s="249"/>
      <c r="GB1428" s="249"/>
      <c r="GC1428" s="249"/>
      <c r="GD1428" s="249"/>
      <c r="GE1428" s="249"/>
      <c r="GF1428" s="249"/>
      <c r="GG1428" s="249"/>
      <c r="GH1428" s="249"/>
      <c r="GI1428" s="249"/>
      <c r="GJ1428" s="249"/>
      <c r="GK1428" s="249"/>
      <c r="GL1428" s="249"/>
      <c r="GM1428" s="249"/>
      <c r="GN1428" s="249"/>
      <c r="GO1428" s="249"/>
      <c r="GP1428" s="249"/>
      <c r="GQ1428" s="249"/>
      <c r="GR1428" s="249"/>
      <c r="GS1428" s="249"/>
      <c r="GT1428" s="249"/>
      <c r="GU1428" s="249"/>
      <c r="GV1428" s="249"/>
      <c r="GW1428" s="249"/>
      <c r="GX1428" s="249"/>
      <c r="GY1428" s="249"/>
      <c r="GZ1428" s="249"/>
      <c r="HA1428" s="249"/>
      <c r="HB1428" s="249"/>
      <c r="HC1428" s="249"/>
      <c r="HD1428" s="249"/>
      <c r="HE1428" s="249"/>
      <c r="HF1428" s="249"/>
      <c r="HG1428" s="249"/>
      <c r="HH1428" s="249"/>
      <c r="HI1428" s="249"/>
      <c r="HJ1428" s="249"/>
      <c r="HK1428" s="249"/>
      <c r="HL1428" s="249"/>
      <c r="HM1428" s="249"/>
      <c r="HN1428" s="249"/>
      <c r="HO1428" s="249"/>
      <c r="HP1428" s="249"/>
      <c r="HQ1428" s="249"/>
      <c r="HR1428" s="249"/>
      <c r="HS1428" s="249"/>
      <c r="HT1428" s="249"/>
      <c r="HU1428" s="249"/>
      <c r="HV1428" s="249"/>
      <c r="HW1428" s="249"/>
      <c r="HX1428" s="249"/>
      <c r="HY1428" s="249"/>
      <c r="HZ1428" s="249"/>
      <c r="IA1428" s="249"/>
      <c r="IB1428" s="249"/>
      <c r="IC1428" s="249"/>
      <c r="ID1428" s="249"/>
      <c r="IE1428" s="249"/>
      <c r="IF1428" s="249"/>
      <c r="IG1428" s="249"/>
      <c r="IH1428" s="249"/>
      <c r="II1428" s="249"/>
      <c r="IJ1428" s="249"/>
      <c r="IK1428" s="249"/>
      <c r="IL1428" s="249"/>
      <c r="IM1428" s="249"/>
      <c r="IN1428" s="249"/>
      <c r="IO1428" s="249"/>
      <c r="IP1428" s="249"/>
      <c r="IQ1428" s="249"/>
      <c r="IR1428" s="249"/>
      <c r="IS1428" s="249"/>
      <c r="IT1428" s="249"/>
      <c r="IU1428" s="249"/>
      <c r="IV1428" s="249"/>
    </row>
    <row r="1429" spans="1:256" s="264" customFormat="1" ht="12.75">
      <c r="A1429" s="258"/>
      <c r="B1429" s="265">
        <v>2566520</v>
      </c>
      <c r="C1429" s="258" t="s">
        <v>773</v>
      </c>
      <c r="D1429" s="256" t="s">
        <v>785</v>
      </c>
      <c r="E1429" s="256"/>
      <c r="F1429" s="259"/>
      <c r="G1429" s="260"/>
      <c r="H1429" s="257">
        <f>H1428-B1429</f>
        <v>26861123</v>
      </c>
      <c r="I1429" s="261">
        <f>+B1429/M1429</f>
        <v>5703.377777777778</v>
      </c>
      <c r="J1429" s="262"/>
      <c r="K1429" s="50">
        <v>450</v>
      </c>
      <c r="L1429" s="25"/>
      <c r="M1429" s="50">
        <v>450</v>
      </c>
      <c r="N1429" s="249"/>
      <c r="O1429" s="249"/>
      <c r="P1429" s="249"/>
      <c r="Q1429" s="249"/>
      <c r="R1429" s="249"/>
      <c r="S1429" s="249"/>
      <c r="T1429" s="249"/>
      <c r="U1429" s="249"/>
      <c r="V1429" s="249"/>
      <c r="W1429" s="249"/>
      <c r="X1429" s="249"/>
      <c r="Y1429" s="249"/>
      <c r="Z1429" s="249"/>
      <c r="AA1429" s="249"/>
      <c r="AB1429" s="249"/>
      <c r="AC1429" s="249"/>
      <c r="AD1429" s="249"/>
      <c r="AE1429" s="249"/>
      <c r="AF1429" s="249"/>
      <c r="AG1429" s="249"/>
      <c r="AH1429" s="249"/>
      <c r="AI1429" s="249"/>
      <c r="AJ1429" s="249"/>
      <c r="AK1429" s="249"/>
      <c r="AL1429" s="249"/>
      <c r="AM1429" s="249"/>
      <c r="AN1429" s="249"/>
      <c r="AO1429" s="249"/>
      <c r="AP1429" s="249"/>
      <c r="AQ1429" s="249"/>
      <c r="AR1429" s="249"/>
      <c r="AS1429" s="249"/>
      <c r="AT1429" s="249"/>
      <c r="AU1429" s="249"/>
      <c r="AV1429" s="249"/>
      <c r="AW1429" s="249"/>
      <c r="AX1429" s="249"/>
      <c r="AY1429" s="249"/>
      <c r="AZ1429" s="249"/>
      <c r="BA1429" s="249"/>
      <c r="BB1429" s="249"/>
      <c r="BC1429" s="249"/>
      <c r="BD1429" s="249"/>
      <c r="BE1429" s="249"/>
      <c r="BF1429" s="249"/>
      <c r="BG1429" s="249"/>
      <c r="BH1429" s="249"/>
      <c r="BI1429" s="249"/>
      <c r="BJ1429" s="249"/>
      <c r="BK1429" s="249"/>
      <c r="BL1429" s="249"/>
      <c r="BM1429" s="249"/>
      <c r="BN1429" s="249"/>
      <c r="BO1429" s="249"/>
      <c r="BP1429" s="249"/>
      <c r="BQ1429" s="249"/>
      <c r="BR1429" s="249"/>
      <c r="BS1429" s="249"/>
      <c r="BT1429" s="249"/>
      <c r="BU1429" s="249"/>
      <c r="BV1429" s="249"/>
      <c r="BW1429" s="249"/>
      <c r="BX1429" s="249"/>
      <c r="BY1429" s="249"/>
      <c r="BZ1429" s="249"/>
      <c r="CA1429" s="249"/>
      <c r="CB1429" s="249"/>
      <c r="CC1429" s="249"/>
      <c r="CD1429" s="249"/>
      <c r="CE1429" s="249"/>
      <c r="CF1429" s="249"/>
      <c r="CG1429" s="249"/>
      <c r="CH1429" s="249"/>
      <c r="CI1429" s="249"/>
      <c r="CJ1429" s="249"/>
      <c r="CK1429" s="249"/>
      <c r="CL1429" s="249"/>
      <c r="CM1429" s="249"/>
      <c r="CN1429" s="249"/>
      <c r="CO1429" s="249"/>
      <c r="CP1429" s="249"/>
      <c r="CQ1429" s="249"/>
      <c r="CR1429" s="249"/>
      <c r="CS1429" s="249"/>
      <c r="CT1429" s="249"/>
      <c r="CU1429" s="249"/>
      <c r="CV1429" s="249"/>
      <c r="CW1429" s="249"/>
      <c r="CX1429" s="249"/>
      <c r="CY1429" s="249"/>
      <c r="CZ1429" s="249"/>
      <c r="DA1429" s="249"/>
      <c r="DB1429" s="249"/>
      <c r="DC1429" s="249"/>
      <c r="DD1429" s="249"/>
      <c r="DE1429" s="249"/>
      <c r="DF1429" s="249"/>
      <c r="DG1429" s="249"/>
      <c r="DH1429" s="249"/>
      <c r="DI1429" s="249"/>
      <c r="DJ1429" s="249"/>
      <c r="DK1429" s="249"/>
      <c r="DL1429" s="249"/>
      <c r="DM1429" s="249"/>
      <c r="DN1429" s="249"/>
      <c r="DO1429" s="249"/>
      <c r="DP1429" s="249"/>
      <c r="DQ1429" s="249"/>
      <c r="DR1429" s="249"/>
      <c r="DS1429" s="249"/>
      <c r="DT1429" s="249"/>
      <c r="DU1429" s="249"/>
      <c r="DV1429" s="249"/>
      <c r="DW1429" s="249"/>
      <c r="DX1429" s="249"/>
      <c r="DY1429" s="249"/>
      <c r="DZ1429" s="249"/>
      <c r="EA1429" s="249"/>
      <c r="EB1429" s="249"/>
      <c r="EC1429" s="249"/>
      <c r="ED1429" s="249"/>
      <c r="EE1429" s="249"/>
      <c r="EF1429" s="249"/>
      <c r="EG1429" s="249"/>
      <c r="EH1429" s="249"/>
      <c r="EI1429" s="249"/>
      <c r="EJ1429" s="249"/>
      <c r="EK1429" s="249"/>
      <c r="EL1429" s="249"/>
      <c r="EM1429" s="249"/>
      <c r="EN1429" s="249"/>
      <c r="EO1429" s="249"/>
      <c r="EP1429" s="249"/>
      <c r="EQ1429" s="249"/>
      <c r="ER1429" s="249"/>
      <c r="ES1429" s="249"/>
      <c r="ET1429" s="249"/>
      <c r="EU1429" s="249"/>
      <c r="EV1429" s="249"/>
      <c r="EW1429" s="249"/>
      <c r="EX1429" s="249"/>
      <c r="EY1429" s="249"/>
      <c r="EZ1429" s="249"/>
      <c r="FA1429" s="249"/>
      <c r="FB1429" s="249"/>
      <c r="FC1429" s="249"/>
      <c r="FD1429" s="249"/>
      <c r="FE1429" s="249"/>
      <c r="FF1429" s="249"/>
      <c r="FG1429" s="249"/>
      <c r="FH1429" s="249"/>
      <c r="FI1429" s="249"/>
      <c r="FJ1429" s="249"/>
      <c r="FK1429" s="249"/>
      <c r="FL1429" s="249"/>
      <c r="FM1429" s="249"/>
      <c r="FN1429" s="249"/>
      <c r="FO1429" s="249"/>
      <c r="FP1429" s="249"/>
      <c r="FQ1429" s="249"/>
      <c r="FR1429" s="249"/>
      <c r="FS1429" s="249"/>
      <c r="FT1429" s="249"/>
      <c r="FU1429" s="249"/>
      <c r="FV1429" s="249"/>
      <c r="FW1429" s="249"/>
      <c r="FX1429" s="249"/>
      <c r="FY1429" s="249"/>
      <c r="FZ1429" s="249"/>
      <c r="GA1429" s="249"/>
      <c r="GB1429" s="249"/>
      <c r="GC1429" s="249"/>
      <c r="GD1429" s="249"/>
      <c r="GE1429" s="249"/>
      <c r="GF1429" s="249"/>
      <c r="GG1429" s="249"/>
      <c r="GH1429" s="249"/>
      <c r="GI1429" s="249"/>
      <c r="GJ1429" s="249"/>
      <c r="GK1429" s="249"/>
      <c r="GL1429" s="249"/>
      <c r="GM1429" s="249"/>
      <c r="GN1429" s="249"/>
      <c r="GO1429" s="249"/>
      <c r="GP1429" s="249"/>
      <c r="GQ1429" s="249"/>
      <c r="GR1429" s="249"/>
      <c r="GS1429" s="249"/>
      <c r="GT1429" s="249"/>
      <c r="GU1429" s="249"/>
      <c r="GV1429" s="249"/>
      <c r="GW1429" s="249"/>
      <c r="GX1429" s="249"/>
      <c r="GY1429" s="249"/>
      <c r="GZ1429" s="249"/>
      <c r="HA1429" s="249"/>
      <c r="HB1429" s="249"/>
      <c r="HC1429" s="249"/>
      <c r="HD1429" s="249"/>
      <c r="HE1429" s="249"/>
      <c r="HF1429" s="249"/>
      <c r="HG1429" s="249"/>
      <c r="HH1429" s="249"/>
      <c r="HI1429" s="249"/>
      <c r="HJ1429" s="249"/>
      <c r="HK1429" s="249"/>
      <c r="HL1429" s="249"/>
      <c r="HM1429" s="249"/>
      <c r="HN1429" s="249"/>
      <c r="HO1429" s="249"/>
      <c r="HP1429" s="249"/>
      <c r="HQ1429" s="249"/>
      <c r="HR1429" s="249"/>
      <c r="HS1429" s="249"/>
      <c r="HT1429" s="249"/>
      <c r="HU1429" s="249"/>
      <c r="HV1429" s="249"/>
      <c r="HW1429" s="249"/>
      <c r="HX1429" s="249"/>
      <c r="HY1429" s="249"/>
      <c r="HZ1429" s="249"/>
      <c r="IA1429" s="249"/>
      <c r="IB1429" s="249"/>
      <c r="IC1429" s="249"/>
      <c r="ID1429" s="249"/>
      <c r="IE1429" s="249"/>
      <c r="IF1429" s="249"/>
      <c r="IG1429" s="249"/>
      <c r="IH1429" s="249"/>
      <c r="II1429" s="249"/>
      <c r="IJ1429" s="249"/>
      <c r="IK1429" s="249"/>
      <c r="IL1429" s="249"/>
      <c r="IM1429" s="249"/>
      <c r="IN1429" s="249"/>
      <c r="IO1429" s="249"/>
      <c r="IP1429" s="249"/>
      <c r="IQ1429" s="249"/>
      <c r="IR1429" s="249"/>
      <c r="IS1429" s="249"/>
      <c r="IT1429" s="249"/>
      <c r="IU1429" s="249"/>
      <c r="IV1429" s="249"/>
    </row>
    <row r="1430" spans="1:256" s="264" customFormat="1" ht="12.75">
      <c r="A1430" s="258"/>
      <c r="B1430" s="265">
        <v>1962215</v>
      </c>
      <c r="C1430" s="258" t="s">
        <v>773</v>
      </c>
      <c r="D1430" s="256" t="s">
        <v>792</v>
      </c>
      <c r="E1430" s="256"/>
      <c r="F1430" s="259"/>
      <c r="G1430" s="260"/>
      <c r="H1430" s="257">
        <f>H1429-B1430</f>
        <v>24898908</v>
      </c>
      <c r="I1430" s="261">
        <f>+B1430/M1430</f>
        <v>4265.684782608696</v>
      </c>
      <c r="J1430" s="262"/>
      <c r="K1430" s="222">
        <v>460</v>
      </c>
      <c r="L1430" s="223"/>
      <c r="M1430" s="222">
        <v>460</v>
      </c>
      <c r="N1430" s="249"/>
      <c r="O1430" s="249"/>
      <c r="P1430" s="249"/>
      <c r="Q1430" s="249"/>
      <c r="R1430" s="249"/>
      <c r="S1430" s="249"/>
      <c r="T1430" s="249"/>
      <c r="U1430" s="249"/>
      <c r="V1430" s="249"/>
      <c r="W1430" s="249"/>
      <c r="X1430" s="249"/>
      <c r="Y1430" s="249"/>
      <c r="Z1430" s="249"/>
      <c r="AA1430" s="249"/>
      <c r="AB1430" s="249"/>
      <c r="AC1430" s="249"/>
      <c r="AD1430" s="249"/>
      <c r="AE1430" s="249"/>
      <c r="AF1430" s="249"/>
      <c r="AG1430" s="249"/>
      <c r="AH1430" s="249"/>
      <c r="AI1430" s="249"/>
      <c r="AJ1430" s="249"/>
      <c r="AK1430" s="249"/>
      <c r="AL1430" s="249"/>
      <c r="AM1430" s="249"/>
      <c r="AN1430" s="249"/>
      <c r="AO1430" s="249"/>
      <c r="AP1430" s="249"/>
      <c r="AQ1430" s="249"/>
      <c r="AR1430" s="249"/>
      <c r="AS1430" s="249"/>
      <c r="AT1430" s="249"/>
      <c r="AU1430" s="249"/>
      <c r="AV1430" s="249"/>
      <c r="AW1430" s="249"/>
      <c r="AX1430" s="249"/>
      <c r="AY1430" s="249"/>
      <c r="AZ1430" s="249"/>
      <c r="BA1430" s="249"/>
      <c r="BB1430" s="249"/>
      <c r="BC1430" s="249"/>
      <c r="BD1430" s="249"/>
      <c r="BE1430" s="249"/>
      <c r="BF1430" s="249"/>
      <c r="BG1430" s="249"/>
      <c r="BH1430" s="249"/>
      <c r="BI1430" s="249"/>
      <c r="BJ1430" s="249"/>
      <c r="BK1430" s="249"/>
      <c r="BL1430" s="249"/>
      <c r="BM1430" s="249"/>
      <c r="BN1430" s="249"/>
      <c r="BO1430" s="249"/>
      <c r="BP1430" s="249"/>
      <c r="BQ1430" s="249"/>
      <c r="BR1430" s="249"/>
      <c r="BS1430" s="249"/>
      <c r="BT1430" s="249"/>
      <c r="BU1430" s="249"/>
      <c r="BV1430" s="249"/>
      <c r="BW1430" s="249"/>
      <c r="BX1430" s="249"/>
      <c r="BY1430" s="249"/>
      <c r="BZ1430" s="249"/>
      <c r="CA1430" s="249"/>
      <c r="CB1430" s="249"/>
      <c r="CC1430" s="249"/>
      <c r="CD1430" s="249"/>
      <c r="CE1430" s="249"/>
      <c r="CF1430" s="249"/>
      <c r="CG1430" s="249"/>
      <c r="CH1430" s="249"/>
      <c r="CI1430" s="249"/>
      <c r="CJ1430" s="249"/>
      <c r="CK1430" s="249"/>
      <c r="CL1430" s="249"/>
      <c r="CM1430" s="249"/>
      <c r="CN1430" s="249"/>
      <c r="CO1430" s="249"/>
      <c r="CP1430" s="249"/>
      <c r="CQ1430" s="249"/>
      <c r="CR1430" s="249"/>
      <c r="CS1430" s="249"/>
      <c r="CT1430" s="249"/>
      <c r="CU1430" s="249"/>
      <c r="CV1430" s="249"/>
      <c r="CW1430" s="249"/>
      <c r="CX1430" s="249"/>
      <c r="CY1430" s="249"/>
      <c r="CZ1430" s="249"/>
      <c r="DA1430" s="249"/>
      <c r="DB1430" s="249"/>
      <c r="DC1430" s="249"/>
      <c r="DD1430" s="249"/>
      <c r="DE1430" s="249"/>
      <c r="DF1430" s="249"/>
      <c r="DG1430" s="249"/>
      <c r="DH1430" s="249"/>
      <c r="DI1430" s="249"/>
      <c r="DJ1430" s="249"/>
      <c r="DK1430" s="249"/>
      <c r="DL1430" s="249"/>
      <c r="DM1430" s="249"/>
      <c r="DN1430" s="249"/>
      <c r="DO1430" s="249"/>
      <c r="DP1430" s="249"/>
      <c r="DQ1430" s="249"/>
      <c r="DR1430" s="249"/>
      <c r="DS1430" s="249"/>
      <c r="DT1430" s="249"/>
      <c r="DU1430" s="249"/>
      <c r="DV1430" s="249"/>
      <c r="DW1430" s="249"/>
      <c r="DX1430" s="249"/>
      <c r="DY1430" s="249"/>
      <c r="DZ1430" s="249"/>
      <c r="EA1430" s="249"/>
      <c r="EB1430" s="249"/>
      <c r="EC1430" s="249"/>
      <c r="ED1430" s="249"/>
      <c r="EE1430" s="249"/>
      <c r="EF1430" s="249"/>
      <c r="EG1430" s="249"/>
      <c r="EH1430" s="249"/>
      <c r="EI1430" s="249"/>
      <c r="EJ1430" s="249"/>
      <c r="EK1430" s="249"/>
      <c r="EL1430" s="249"/>
      <c r="EM1430" s="249"/>
      <c r="EN1430" s="249"/>
      <c r="EO1430" s="249"/>
      <c r="EP1430" s="249"/>
      <c r="EQ1430" s="249"/>
      <c r="ER1430" s="249"/>
      <c r="ES1430" s="249"/>
      <c r="ET1430" s="249"/>
      <c r="EU1430" s="249"/>
      <c r="EV1430" s="249"/>
      <c r="EW1430" s="249"/>
      <c r="EX1430" s="249"/>
      <c r="EY1430" s="249"/>
      <c r="EZ1430" s="249"/>
      <c r="FA1430" s="249"/>
      <c r="FB1430" s="249"/>
      <c r="FC1430" s="249"/>
      <c r="FD1430" s="249"/>
      <c r="FE1430" s="249"/>
      <c r="FF1430" s="249"/>
      <c r="FG1430" s="249"/>
      <c r="FH1430" s="249"/>
      <c r="FI1430" s="249"/>
      <c r="FJ1430" s="249"/>
      <c r="FK1430" s="249"/>
      <c r="FL1430" s="249"/>
      <c r="FM1430" s="249"/>
      <c r="FN1430" s="249"/>
      <c r="FO1430" s="249"/>
      <c r="FP1430" s="249"/>
      <c r="FQ1430" s="249"/>
      <c r="FR1430" s="249"/>
      <c r="FS1430" s="249"/>
      <c r="FT1430" s="249"/>
      <c r="FU1430" s="249"/>
      <c r="FV1430" s="249"/>
      <c r="FW1430" s="249"/>
      <c r="FX1430" s="249"/>
      <c r="FY1430" s="249"/>
      <c r="FZ1430" s="249"/>
      <c r="GA1430" s="249"/>
      <c r="GB1430" s="249"/>
      <c r="GC1430" s="249"/>
      <c r="GD1430" s="249"/>
      <c r="GE1430" s="249"/>
      <c r="GF1430" s="249"/>
      <c r="GG1430" s="249"/>
      <c r="GH1430" s="249"/>
      <c r="GI1430" s="249"/>
      <c r="GJ1430" s="249"/>
      <c r="GK1430" s="249"/>
      <c r="GL1430" s="249"/>
      <c r="GM1430" s="249"/>
      <c r="GN1430" s="249"/>
      <c r="GO1430" s="249"/>
      <c r="GP1430" s="249"/>
      <c r="GQ1430" s="249"/>
      <c r="GR1430" s="249"/>
      <c r="GS1430" s="249"/>
      <c r="GT1430" s="249"/>
      <c r="GU1430" s="249"/>
      <c r="GV1430" s="249"/>
      <c r="GW1430" s="249"/>
      <c r="GX1430" s="249"/>
      <c r="GY1430" s="249"/>
      <c r="GZ1430" s="249"/>
      <c r="HA1430" s="249"/>
      <c r="HB1430" s="249"/>
      <c r="HC1430" s="249"/>
      <c r="HD1430" s="249"/>
      <c r="HE1430" s="249"/>
      <c r="HF1430" s="249"/>
      <c r="HG1430" s="249"/>
      <c r="HH1430" s="249"/>
      <c r="HI1430" s="249"/>
      <c r="HJ1430" s="249"/>
      <c r="HK1430" s="249"/>
      <c r="HL1430" s="249"/>
      <c r="HM1430" s="249"/>
      <c r="HN1430" s="249"/>
      <c r="HO1430" s="249"/>
      <c r="HP1430" s="249"/>
      <c r="HQ1430" s="249"/>
      <c r="HR1430" s="249"/>
      <c r="HS1430" s="249"/>
      <c r="HT1430" s="249"/>
      <c r="HU1430" s="249"/>
      <c r="HV1430" s="249"/>
      <c r="HW1430" s="249"/>
      <c r="HX1430" s="249"/>
      <c r="HY1430" s="249"/>
      <c r="HZ1430" s="249"/>
      <c r="IA1430" s="249"/>
      <c r="IB1430" s="249"/>
      <c r="IC1430" s="249"/>
      <c r="ID1430" s="249"/>
      <c r="IE1430" s="249"/>
      <c r="IF1430" s="249"/>
      <c r="IG1430" s="249"/>
      <c r="IH1430" s="249"/>
      <c r="II1430" s="249"/>
      <c r="IJ1430" s="249"/>
      <c r="IK1430" s="249"/>
      <c r="IL1430" s="249"/>
      <c r="IM1430" s="249"/>
      <c r="IN1430" s="249"/>
      <c r="IO1430" s="249"/>
      <c r="IP1430" s="249"/>
      <c r="IQ1430" s="249"/>
      <c r="IR1430" s="249"/>
      <c r="IS1430" s="249"/>
      <c r="IT1430" s="249"/>
      <c r="IU1430" s="249"/>
      <c r="IV1430" s="249"/>
    </row>
    <row r="1431" spans="1:256" s="264" customFormat="1" ht="12.75">
      <c r="A1431" s="258"/>
      <c r="B1431" s="265">
        <f>+B1385</f>
        <v>1285665</v>
      </c>
      <c r="C1431" s="258" t="s">
        <v>773</v>
      </c>
      <c r="D1431" s="256" t="s">
        <v>787</v>
      </c>
      <c r="E1431" s="256"/>
      <c r="F1431" s="259"/>
      <c r="G1431" s="260"/>
      <c r="H1431" s="257">
        <f>H1430-B1431</f>
        <v>23613243</v>
      </c>
      <c r="I1431" s="261">
        <f>+B1431/M1431</f>
        <v>2678.46875</v>
      </c>
      <c r="J1431" s="262"/>
      <c r="K1431" s="222">
        <v>480</v>
      </c>
      <c r="L1431" s="223"/>
      <c r="M1431" s="222">
        <v>480</v>
      </c>
      <c r="N1431" s="249"/>
      <c r="O1431" s="249"/>
      <c r="P1431" s="249"/>
      <c r="Q1431" s="249"/>
      <c r="R1431" s="249"/>
      <c r="S1431" s="249"/>
      <c r="T1431" s="249"/>
      <c r="U1431" s="249"/>
      <c r="V1431" s="249"/>
      <c r="W1431" s="249"/>
      <c r="X1431" s="249"/>
      <c r="Y1431" s="249"/>
      <c r="Z1431" s="249"/>
      <c r="AA1431" s="249"/>
      <c r="AB1431" s="249"/>
      <c r="AC1431" s="249"/>
      <c r="AD1431" s="249"/>
      <c r="AE1431" s="249"/>
      <c r="AF1431" s="249"/>
      <c r="AG1431" s="249"/>
      <c r="AH1431" s="249"/>
      <c r="AI1431" s="249"/>
      <c r="AJ1431" s="249"/>
      <c r="AK1431" s="249"/>
      <c r="AL1431" s="249"/>
      <c r="AM1431" s="249"/>
      <c r="AN1431" s="249"/>
      <c r="AO1431" s="249"/>
      <c r="AP1431" s="249"/>
      <c r="AQ1431" s="249"/>
      <c r="AR1431" s="249"/>
      <c r="AS1431" s="249"/>
      <c r="AT1431" s="249"/>
      <c r="AU1431" s="249"/>
      <c r="AV1431" s="249"/>
      <c r="AW1431" s="249"/>
      <c r="AX1431" s="249"/>
      <c r="AY1431" s="249"/>
      <c r="AZ1431" s="249"/>
      <c r="BA1431" s="249"/>
      <c r="BB1431" s="249"/>
      <c r="BC1431" s="249"/>
      <c r="BD1431" s="249"/>
      <c r="BE1431" s="249"/>
      <c r="BF1431" s="249"/>
      <c r="BG1431" s="249"/>
      <c r="BH1431" s="249"/>
      <c r="BI1431" s="249"/>
      <c r="BJ1431" s="249"/>
      <c r="BK1431" s="249"/>
      <c r="BL1431" s="249"/>
      <c r="BM1431" s="249"/>
      <c r="BN1431" s="249"/>
      <c r="BO1431" s="249"/>
      <c r="BP1431" s="249"/>
      <c r="BQ1431" s="249"/>
      <c r="BR1431" s="249"/>
      <c r="BS1431" s="249"/>
      <c r="BT1431" s="249"/>
      <c r="BU1431" s="249"/>
      <c r="BV1431" s="249"/>
      <c r="BW1431" s="249"/>
      <c r="BX1431" s="249"/>
      <c r="BY1431" s="249"/>
      <c r="BZ1431" s="249"/>
      <c r="CA1431" s="249"/>
      <c r="CB1431" s="249"/>
      <c r="CC1431" s="249"/>
      <c r="CD1431" s="249"/>
      <c r="CE1431" s="249"/>
      <c r="CF1431" s="249"/>
      <c r="CG1431" s="249"/>
      <c r="CH1431" s="249"/>
      <c r="CI1431" s="249"/>
      <c r="CJ1431" s="249"/>
      <c r="CK1431" s="249"/>
      <c r="CL1431" s="249"/>
      <c r="CM1431" s="249"/>
      <c r="CN1431" s="249"/>
      <c r="CO1431" s="249"/>
      <c r="CP1431" s="249"/>
      <c r="CQ1431" s="249"/>
      <c r="CR1431" s="249"/>
      <c r="CS1431" s="249"/>
      <c r="CT1431" s="249"/>
      <c r="CU1431" s="249"/>
      <c r="CV1431" s="249"/>
      <c r="CW1431" s="249"/>
      <c r="CX1431" s="249"/>
      <c r="CY1431" s="249"/>
      <c r="CZ1431" s="249"/>
      <c r="DA1431" s="249"/>
      <c r="DB1431" s="249"/>
      <c r="DC1431" s="249"/>
      <c r="DD1431" s="249"/>
      <c r="DE1431" s="249"/>
      <c r="DF1431" s="249"/>
      <c r="DG1431" s="249"/>
      <c r="DH1431" s="249"/>
      <c r="DI1431" s="249"/>
      <c r="DJ1431" s="249"/>
      <c r="DK1431" s="249"/>
      <c r="DL1431" s="249"/>
      <c r="DM1431" s="249"/>
      <c r="DN1431" s="249"/>
      <c r="DO1431" s="249"/>
      <c r="DP1431" s="249"/>
      <c r="DQ1431" s="249"/>
      <c r="DR1431" s="249"/>
      <c r="DS1431" s="249"/>
      <c r="DT1431" s="249"/>
      <c r="DU1431" s="249"/>
      <c r="DV1431" s="249"/>
      <c r="DW1431" s="249"/>
      <c r="DX1431" s="249"/>
      <c r="DY1431" s="249"/>
      <c r="DZ1431" s="249"/>
      <c r="EA1431" s="249"/>
      <c r="EB1431" s="249"/>
      <c r="EC1431" s="249"/>
      <c r="ED1431" s="249"/>
      <c r="EE1431" s="249"/>
      <c r="EF1431" s="249"/>
      <c r="EG1431" s="249"/>
      <c r="EH1431" s="249"/>
      <c r="EI1431" s="249"/>
      <c r="EJ1431" s="249"/>
      <c r="EK1431" s="249"/>
      <c r="EL1431" s="249"/>
      <c r="EM1431" s="249"/>
      <c r="EN1431" s="249"/>
      <c r="EO1431" s="249"/>
      <c r="EP1431" s="249"/>
      <c r="EQ1431" s="249"/>
      <c r="ER1431" s="249"/>
      <c r="ES1431" s="249"/>
      <c r="ET1431" s="249"/>
      <c r="EU1431" s="249"/>
      <c r="EV1431" s="249"/>
      <c r="EW1431" s="249"/>
      <c r="EX1431" s="249"/>
      <c r="EY1431" s="249"/>
      <c r="EZ1431" s="249"/>
      <c r="FA1431" s="249"/>
      <c r="FB1431" s="249"/>
      <c r="FC1431" s="249"/>
      <c r="FD1431" s="249"/>
      <c r="FE1431" s="249"/>
      <c r="FF1431" s="249"/>
      <c r="FG1431" s="249"/>
      <c r="FH1431" s="249"/>
      <c r="FI1431" s="249"/>
      <c r="FJ1431" s="249"/>
      <c r="FK1431" s="249"/>
      <c r="FL1431" s="249"/>
      <c r="FM1431" s="249"/>
      <c r="FN1431" s="249"/>
      <c r="FO1431" s="249"/>
      <c r="FP1431" s="249"/>
      <c r="FQ1431" s="249"/>
      <c r="FR1431" s="249"/>
      <c r="FS1431" s="249"/>
      <c r="FT1431" s="249"/>
      <c r="FU1431" s="249"/>
      <c r="FV1431" s="249"/>
      <c r="FW1431" s="249"/>
      <c r="FX1431" s="249"/>
      <c r="FY1431" s="249"/>
      <c r="FZ1431" s="249"/>
      <c r="GA1431" s="249"/>
      <c r="GB1431" s="249"/>
      <c r="GC1431" s="249"/>
      <c r="GD1431" s="249"/>
      <c r="GE1431" s="249"/>
      <c r="GF1431" s="249"/>
      <c r="GG1431" s="249"/>
      <c r="GH1431" s="249"/>
      <c r="GI1431" s="249"/>
      <c r="GJ1431" s="249"/>
      <c r="GK1431" s="249"/>
      <c r="GL1431" s="249"/>
      <c r="GM1431" s="249"/>
      <c r="GN1431" s="249"/>
      <c r="GO1431" s="249"/>
      <c r="GP1431" s="249"/>
      <c r="GQ1431" s="249"/>
      <c r="GR1431" s="249"/>
      <c r="GS1431" s="249"/>
      <c r="GT1431" s="249"/>
      <c r="GU1431" s="249"/>
      <c r="GV1431" s="249"/>
      <c r="GW1431" s="249"/>
      <c r="GX1431" s="249"/>
      <c r="GY1431" s="249"/>
      <c r="GZ1431" s="249"/>
      <c r="HA1431" s="249"/>
      <c r="HB1431" s="249"/>
      <c r="HC1431" s="249"/>
      <c r="HD1431" s="249"/>
      <c r="HE1431" s="249"/>
      <c r="HF1431" s="249"/>
      <c r="HG1431" s="249"/>
      <c r="HH1431" s="249"/>
      <c r="HI1431" s="249"/>
      <c r="HJ1431" s="249"/>
      <c r="HK1431" s="249"/>
      <c r="HL1431" s="249"/>
      <c r="HM1431" s="249"/>
      <c r="HN1431" s="249"/>
      <c r="HO1431" s="249"/>
      <c r="HP1431" s="249"/>
      <c r="HQ1431" s="249"/>
      <c r="HR1431" s="249"/>
      <c r="HS1431" s="249"/>
      <c r="HT1431" s="249"/>
      <c r="HU1431" s="249"/>
      <c r="HV1431" s="249"/>
      <c r="HW1431" s="249"/>
      <c r="HX1431" s="249"/>
      <c r="HY1431" s="249"/>
      <c r="HZ1431" s="249"/>
      <c r="IA1431" s="249"/>
      <c r="IB1431" s="249"/>
      <c r="IC1431" s="249"/>
      <c r="ID1431" s="249"/>
      <c r="IE1431" s="249"/>
      <c r="IF1431" s="249"/>
      <c r="IG1431" s="249"/>
      <c r="IH1431" s="249"/>
      <c r="II1431" s="249"/>
      <c r="IJ1431" s="249"/>
      <c r="IK1431" s="249"/>
      <c r="IL1431" s="249"/>
      <c r="IM1431" s="249"/>
      <c r="IN1431" s="249"/>
      <c r="IO1431" s="249"/>
      <c r="IP1431" s="249"/>
      <c r="IQ1431" s="249"/>
      <c r="IR1431" s="249"/>
      <c r="IS1431" s="249"/>
      <c r="IT1431" s="249"/>
      <c r="IU1431" s="249"/>
      <c r="IV1431" s="249"/>
    </row>
    <row r="1432" spans="1:256" s="262" customFormat="1" ht="12.75">
      <c r="A1432" s="266"/>
      <c r="B1432" s="267">
        <f>SUM(B1422:B1431)</f>
        <v>-2459838</v>
      </c>
      <c r="C1432" s="266" t="s">
        <v>773</v>
      </c>
      <c r="D1432" s="266" t="s">
        <v>793</v>
      </c>
      <c r="E1432" s="266"/>
      <c r="F1432" s="268"/>
      <c r="G1432" s="269"/>
      <c r="H1432" s="267">
        <f>H1419-B1432</f>
        <v>23613243</v>
      </c>
      <c r="I1432" s="270">
        <f t="shared" si="68"/>
        <v>-5124.6625</v>
      </c>
      <c r="J1432" s="264"/>
      <c r="K1432" s="230">
        <v>480</v>
      </c>
      <c r="L1432" s="230"/>
      <c r="M1432" s="230">
        <v>480</v>
      </c>
      <c r="N1432" s="247"/>
      <c r="O1432" s="247"/>
      <c r="P1432" s="247"/>
      <c r="Q1432" s="247"/>
      <c r="R1432" s="247"/>
      <c r="S1432" s="247"/>
      <c r="T1432" s="247"/>
      <c r="U1432" s="247"/>
      <c r="V1432" s="247"/>
      <c r="W1432" s="247"/>
      <c r="X1432" s="247"/>
      <c r="Y1432" s="247"/>
      <c r="Z1432" s="247"/>
      <c r="AA1432" s="247"/>
      <c r="AB1432" s="247"/>
      <c r="AC1432" s="247"/>
      <c r="AD1432" s="247"/>
      <c r="AE1432" s="247"/>
      <c r="AF1432" s="247"/>
      <c r="AG1432" s="247"/>
      <c r="AH1432" s="247"/>
      <c r="AI1432" s="247"/>
      <c r="AJ1432" s="247"/>
      <c r="AK1432" s="247"/>
      <c r="AL1432" s="247"/>
      <c r="AM1432" s="247"/>
      <c r="AN1432" s="247"/>
      <c r="AO1432" s="247"/>
      <c r="AP1432" s="247"/>
      <c r="AQ1432" s="247"/>
      <c r="AR1432" s="247"/>
      <c r="AS1432" s="247"/>
      <c r="AT1432" s="247"/>
      <c r="AU1432" s="247"/>
      <c r="AV1432" s="247"/>
      <c r="AW1432" s="247"/>
      <c r="AX1432" s="247"/>
      <c r="AY1432" s="247"/>
      <c r="AZ1432" s="247"/>
      <c r="BA1432" s="247"/>
      <c r="BB1432" s="247"/>
      <c r="BC1432" s="247"/>
      <c r="BD1432" s="247"/>
      <c r="BE1432" s="247"/>
      <c r="BF1432" s="247"/>
      <c r="BG1432" s="247"/>
      <c r="BH1432" s="247"/>
      <c r="BI1432" s="247"/>
      <c r="BJ1432" s="247"/>
      <c r="BK1432" s="247"/>
      <c r="BL1432" s="247"/>
      <c r="BM1432" s="247"/>
      <c r="BN1432" s="247"/>
      <c r="BO1432" s="247"/>
      <c r="BP1432" s="247"/>
      <c r="BQ1432" s="247"/>
      <c r="BR1432" s="247"/>
      <c r="BS1432" s="247"/>
      <c r="BT1432" s="247"/>
      <c r="BU1432" s="247"/>
      <c r="BV1432" s="247"/>
      <c r="BW1432" s="247"/>
      <c r="BX1432" s="247"/>
      <c r="BY1432" s="247"/>
      <c r="BZ1432" s="247"/>
      <c r="CA1432" s="247"/>
      <c r="CB1432" s="247"/>
      <c r="CC1432" s="247"/>
      <c r="CD1432" s="247"/>
      <c r="CE1432" s="247"/>
      <c r="CF1432" s="247"/>
      <c r="CG1432" s="247"/>
      <c r="CH1432" s="247"/>
      <c r="CI1432" s="247"/>
      <c r="CJ1432" s="247"/>
      <c r="CK1432" s="247"/>
      <c r="CL1432" s="247"/>
      <c r="CM1432" s="247"/>
      <c r="CN1432" s="247"/>
      <c r="CO1432" s="247"/>
      <c r="CP1432" s="247"/>
      <c r="CQ1432" s="247"/>
      <c r="CR1432" s="247"/>
      <c r="CS1432" s="247"/>
      <c r="CT1432" s="247"/>
      <c r="CU1432" s="247"/>
      <c r="CV1432" s="247"/>
      <c r="CW1432" s="247"/>
      <c r="CX1432" s="247"/>
      <c r="CY1432" s="247"/>
      <c r="CZ1432" s="247"/>
      <c r="DA1432" s="247"/>
      <c r="DB1432" s="247"/>
      <c r="DC1432" s="247"/>
      <c r="DD1432" s="247"/>
      <c r="DE1432" s="247"/>
      <c r="DF1432" s="247"/>
      <c r="DG1432" s="247"/>
      <c r="DH1432" s="247"/>
      <c r="DI1432" s="247"/>
      <c r="DJ1432" s="247"/>
      <c r="DK1432" s="247"/>
      <c r="DL1432" s="247"/>
      <c r="DM1432" s="247"/>
      <c r="DN1432" s="247"/>
      <c r="DO1432" s="247"/>
      <c r="DP1432" s="247"/>
      <c r="DQ1432" s="247"/>
      <c r="DR1432" s="247"/>
      <c r="DS1432" s="247"/>
      <c r="DT1432" s="247"/>
      <c r="DU1432" s="247"/>
      <c r="DV1432" s="247"/>
      <c r="DW1432" s="247"/>
      <c r="DX1432" s="247"/>
      <c r="DY1432" s="247"/>
      <c r="DZ1432" s="247"/>
      <c r="EA1432" s="247"/>
      <c r="EB1432" s="247"/>
      <c r="EC1432" s="247"/>
      <c r="ED1432" s="247"/>
      <c r="EE1432" s="247"/>
      <c r="EF1432" s="247"/>
      <c r="EG1432" s="247"/>
      <c r="EH1432" s="247"/>
      <c r="EI1432" s="247"/>
      <c r="EJ1432" s="247"/>
      <c r="EK1432" s="247"/>
      <c r="EL1432" s="247"/>
      <c r="EM1432" s="247"/>
      <c r="EN1432" s="247"/>
      <c r="EO1432" s="247"/>
      <c r="EP1432" s="247"/>
      <c r="EQ1432" s="247"/>
      <c r="ER1432" s="247"/>
      <c r="ES1432" s="247"/>
      <c r="ET1432" s="247"/>
      <c r="EU1432" s="247"/>
      <c r="EV1432" s="247"/>
      <c r="EW1432" s="247"/>
      <c r="EX1432" s="247"/>
      <c r="EY1432" s="247"/>
      <c r="EZ1432" s="247"/>
      <c r="FA1432" s="247"/>
      <c r="FB1432" s="247"/>
      <c r="FC1432" s="247"/>
      <c r="FD1432" s="247"/>
      <c r="FE1432" s="247"/>
      <c r="FF1432" s="247"/>
      <c r="FG1432" s="247"/>
      <c r="FH1432" s="247"/>
      <c r="FI1432" s="247"/>
      <c r="FJ1432" s="247"/>
      <c r="FK1432" s="247"/>
      <c r="FL1432" s="247"/>
      <c r="FM1432" s="247"/>
      <c r="FN1432" s="247"/>
      <c r="FO1432" s="247"/>
      <c r="FP1432" s="247"/>
      <c r="FQ1432" s="247"/>
      <c r="FR1432" s="247"/>
      <c r="FS1432" s="247"/>
      <c r="FT1432" s="247"/>
      <c r="FU1432" s="247"/>
      <c r="FV1432" s="247"/>
      <c r="FW1432" s="247"/>
      <c r="FX1432" s="247"/>
      <c r="FY1432" s="247"/>
      <c r="FZ1432" s="247"/>
      <c r="GA1432" s="247"/>
      <c r="GB1432" s="247"/>
      <c r="GC1432" s="247"/>
      <c r="GD1432" s="247"/>
      <c r="GE1432" s="247"/>
      <c r="GF1432" s="247"/>
      <c r="GG1432" s="247"/>
      <c r="GH1432" s="247"/>
      <c r="GI1432" s="247"/>
      <c r="GJ1432" s="247"/>
      <c r="GK1432" s="247"/>
      <c r="GL1432" s="247"/>
      <c r="GM1432" s="247"/>
      <c r="GN1432" s="247"/>
      <c r="GO1432" s="247"/>
      <c r="GP1432" s="247"/>
      <c r="GQ1432" s="247"/>
      <c r="GR1432" s="247"/>
      <c r="GS1432" s="247"/>
      <c r="GT1432" s="247"/>
      <c r="GU1432" s="247"/>
      <c r="GV1432" s="247"/>
      <c r="GW1432" s="247"/>
      <c r="GX1432" s="247"/>
      <c r="GY1432" s="247"/>
      <c r="GZ1432" s="247"/>
      <c r="HA1432" s="247"/>
      <c r="HB1432" s="247"/>
      <c r="HC1432" s="247"/>
      <c r="HD1432" s="247"/>
      <c r="HE1432" s="247"/>
      <c r="HF1432" s="247"/>
      <c r="HG1432" s="247"/>
      <c r="HH1432" s="247"/>
      <c r="HI1432" s="247"/>
      <c r="HJ1432" s="247"/>
      <c r="HK1432" s="247"/>
      <c r="HL1432" s="247"/>
      <c r="HM1432" s="247"/>
      <c r="HN1432" s="247"/>
      <c r="HO1432" s="247"/>
      <c r="HP1432" s="247"/>
      <c r="HQ1432" s="247"/>
      <c r="HR1432" s="247"/>
      <c r="HS1432" s="247"/>
      <c r="HT1432" s="247"/>
      <c r="HU1432" s="247"/>
      <c r="HV1432" s="247"/>
      <c r="HW1432" s="247"/>
      <c r="HX1432" s="247"/>
      <c r="HY1432" s="247"/>
      <c r="HZ1432" s="247"/>
      <c r="IA1432" s="247"/>
      <c r="IB1432" s="247"/>
      <c r="IC1432" s="247"/>
      <c r="ID1432" s="247"/>
      <c r="IE1432" s="247"/>
      <c r="IF1432" s="247"/>
      <c r="IG1432" s="247"/>
      <c r="IH1432" s="247"/>
      <c r="II1432" s="247"/>
      <c r="IJ1432" s="247"/>
      <c r="IK1432" s="247"/>
      <c r="IL1432" s="247"/>
      <c r="IM1432" s="247"/>
      <c r="IN1432" s="247"/>
      <c r="IO1432" s="247"/>
      <c r="IP1432" s="247"/>
      <c r="IQ1432" s="247"/>
      <c r="IR1432" s="247"/>
      <c r="IS1432" s="247"/>
      <c r="IT1432" s="247"/>
      <c r="IU1432" s="247"/>
      <c r="IV1432" s="247"/>
    </row>
    <row r="1433" spans="6:13" ht="12.75">
      <c r="F1433" s="67"/>
      <c r="H1433" s="237"/>
      <c r="I1433" s="31"/>
      <c r="M1433" s="2"/>
    </row>
    <row r="1434" spans="6:13" ht="12.75">
      <c r="F1434" s="67"/>
      <c r="H1434" s="237"/>
      <c r="I1434" s="31"/>
      <c r="M1434" s="2"/>
    </row>
    <row r="1435" spans="1:13" s="276" customFormat="1" ht="12.75" hidden="1">
      <c r="A1435" s="271"/>
      <c r="B1435" s="272"/>
      <c r="C1435" s="271"/>
      <c r="D1435" s="271"/>
      <c r="E1435" s="271"/>
      <c r="F1435" s="273"/>
      <c r="G1435" s="274"/>
      <c r="H1435" s="272"/>
      <c r="I1435" s="275"/>
      <c r="K1435" s="50"/>
      <c r="L1435" s="25"/>
      <c r="M1435" s="50"/>
    </row>
    <row r="1436" spans="1:13" s="276" customFormat="1" ht="12.75" hidden="1">
      <c r="A1436" s="271"/>
      <c r="B1436" s="272"/>
      <c r="C1436" s="271"/>
      <c r="D1436" s="271"/>
      <c r="E1436" s="271"/>
      <c r="F1436" s="273"/>
      <c r="G1436" s="274"/>
      <c r="H1436" s="272"/>
      <c r="I1436" s="275"/>
      <c r="K1436" s="50"/>
      <c r="L1436" s="25"/>
      <c r="M1436" s="50"/>
    </row>
    <row r="1437" spans="2:13" ht="12.75" hidden="1">
      <c r="B1437" s="11"/>
      <c r="F1437" s="67"/>
      <c r="H1437" s="272"/>
      <c r="I1437" s="31">
        <f aca="true" t="shared" si="70" ref="I1437:I1500">+B1437/M1437</f>
        <v>0</v>
      </c>
      <c r="M1437" s="2">
        <v>500</v>
      </c>
    </row>
    <row r="1438" spans="2:13" ht="12.75" hidden="1">
      <c r="B1438" s="11"/>
      <c r="F1438" s="67"/>
      <c r="H1438" s="272"/>
      <c r="I1438" s="31">
        <f t="shared" si="70"/>
        <v>0</v>
      </c>
      <c r="M1438" s="2">
        <v>500</v>
      </c>
    </row>
    <row r="1439" spans="2:13" ht="12.75" hidden="1">
      <c r="B1439" s="11"/>
      <c r="F1439" s="67"/>
      <c r="H1439" s="8">
        <f aca="true" t="shared" si="71" ref="H1439:H1502">H1438-B1439</f>
        <v>0</v>
      </c>
      <c r="I1439" s="31">
        <f t="shared" si="70"/>
        <v>0</v>
      </c>
      <c r="M1439" s="2">
        <v>500</v>
      </c>
    </row>
    <row r="1440" spans="2:13" ht="12.75" hidden="1">
      <c r="B1440" s="11"/>
      <c r="F1440" s="67"/>
      <c r="H1440" s="8">
        <f t="shared" si="71"/>
        <v>0</v>
      </c>
      <c r="I1440" s="31">
        <f t="shared" si="70"/>
        <v>0</v>
      </c>
      <c r="M1440" s="2">
        <v>500</v>
      </c>
    </row>
    <row r="1441" spans="2:13" ht="12.75" hidden="1">
      <c r="B1441" s="11"/>
      <c r="F1441" s="67"/>
      <c r="H1441" s="8">
        <f t="shared" si="71"/>
        <v>0</v>
      </c>
      <c r="I1441" s="31">
        <f t="shared" si="70"/>
        <v>0</v>
      </c>
      <c r="M1441" s="2">
        <v>500</v>
      </c>
    </row>
    <row r="1442" spans="2:13" ht="12.75" hidden="1">
      <c r="B1442" s="11"/>
      <c r="F1442" s="67"/>
      <c r="H1442" s="8">
        <f t="shared" si="71"/>
        <v>0</v>
      </c>
      <c r="I1442" s="31">
        <f t="shared" si="70"/>
        <v>0</v>
      </c>
      <c r="M1442" s="2">
        <v>500</v>
      </c>
    </row>
    <row r="1443" spans="2:13" ht="12.75" hidden="1">
      <c r="B1443" s="11"/>
      <c r="F1443" s="67"/>
      <c r="H1443" s="8">
        <f t="shared" si="71"/>
        <v>0</v>
      </c>
      <c r="I1443" s="31">
        <f t="shared" si="70"/>
        <v>0</v>
      </c>
      <c r="M1443" s="2">
        <v>500</v>
      </c>
    </row>
    <row r="1444" spans="2:13" ht="12.75" hidden="1">
      <c r="B1444" s="11"/>
      <c r="F1444" s="67"/>
      <c r="H1444" s="8">
        <f t="shared" si="71"/>
        <v>0</v>
      </c>
      <c r="I1444" s="31">
        <f t="shared" si="70"/>
        <v>0</v>
      </c>
      <c r="M1444" s="2">
        <v>500</v>
      </c>
    </row>
    <row r="1445" spans="2:13" ht="12.75" hidden="1">
      <c r="B1445" s="11"/>
      <c r="F1445" s="67"/>
      <c r="H1445" s="8">
        <f t="shared" si="71"/>
        <v>0</v>
      </c>
      <c r="I1445" s="31">
        <f t="shared" si="70"/>
        <v>0</v>
      </c>
      <c r="M1445" s="2">
        <v>500</v>
      </c>
    </row>
    <row r="1446" spans="2:13" ht="12.75" hidden="1">
      <c r="B1446" s="11"/>
      <c r="F1446" s="67"/>
      <c r="H1446" s="8">
        <f t="shared" si="71"/>
        <v>0</v>
      </c>
      <c r="I1446" s="31">
        <f t="shared" si="70"/>
        <v>0</v>
      </c>
      <c r="M1446" s="2">
        <v>500</v>
      </c>
    </row>
    <row r="1447" spans="2:13" ht="12.75" hidden="1">
      <c r="B1447" s="11"/>
      <c r="F1447" s="67"/>
      <c r="H1447" s="8">
        <f t="shared" si="71"/>
        <v>0</v>
      </c>
      <c r="I1447" s="31">
        <f t="shared" si="70"/>
        <v>0</v>
      </c>
      <c r="M1447" s="2">
        <v>500</v>
      </c>
    </row>
    <row r="1448" spans="2:13" ht="12.75" hidden="1">
      <c r="B1448" s="11"/>
      <c r="F1448" s="67"/>
      <c r="H1448" s="8">
        <f t="shared" si="71"/>
        <v>0</v>
      </c>
      <c r="I1448" s="31">
        <f t="shared" si="70"/>
        <v>0</v>
      </c>
      <c r="M1448" s="2">
        <v>500</v>
      </c>
    </row>
    <row r="1449" spans="2:13" ht="12.75" hidden="1">
      <c r="B1449" s="11"/>
      <c r="F1449" s="67"/>
      <c r="H1449" s="8">
        <f t="shared" si="71"/>
        <v>0</v>
      </c>
      <c r="I1449" s="31">
        <f t="shared" si="70"/>
        <v>0</v>
      </c>
      <c r="M1449" s="2">
        <v>500</v>
      </c>
    </row>
    <row r="1450" spans="2:13" ht="12.75" hidden="1">
      <c r="B1450" s="11"/>
      <c r="F1450" s="67"/>
      <c r="H1450" s="8">
        <f t="shared" si="71"/>
        <v>0</v>
      </c>
      <c r="I1450" s="31">
        <f t="shared" si="70"/>
        <v>0</v>
      </c>
      <c r="M1450" s="2">
        <v>500</v>
      </c>
    </row>
    <row r="1451" spans="6:13" ht="12.75" hidden="1">
      <c r="F1451" s="67"/>
      <c r="H1451" s="8">
        <f t="shared" si="71"/>
        <v>0</v>
      </c>
      <c r="I1451" s="31">
        <f t="shared" si="70"/>
        <v>0</v>
      </c>
      <c r="M1451" s="2">
        <v>500</v>
      </c>
    </row>
    <row r="1452" spans="2:13" ht="12.75" hidden="1">
      <c r="B1452" s="9"/>
      <c r="F1452" s="67"/>
      <c r="H1452" s="8">
        <f t="shared" si="71"/>
        <v>0</v>
      </c>
      <c r="I1452" s="31">
        <f t="shared" si="70"/>
        <v>0</v>
      </c>
      <c r="M1452" s="2">
        <v>500</v>
      </c>
    </row>
    <row r="1453" spans="6:13" ht="12.75" hidden="1">
      <c r="F1453" s="67"/>
      <c r="H1453" s="8">
        <f t="shared" si="71"/>
        <v>0</v>
      </c>
      <c r="I1453" s="31">
        <f t="shared" si="70"/>
        <v>0</v>
      </c>
      <c r="M1453" s="2">
        <v>500</v>
      </c>
    </row>
    <row r="1454" spans="6:13" ht="12.75" hidden="1">
      <c r="F1454" s="67"/>
      <c r="H1454" s="8">
        <f t="shared" si="71"/>
        <v>0</v>
      </c>
      <c r="I1454" s="31">
        <f t="shared" si="70"/>
        <v>0</v>
      </c>
      <c r="M1454" s="2">
        <v>500</v>
      </c>
    </row>
    <row r="1455" spans="6:13" ht="12.75" hidden="1">
      <c r="F1455" s="67"/>
      <c r="H1455" s="8">
        <f t="shared" si="71"/>
        <v>0</v>
      </c>
      <c r="I1455" s="31">
        <f t="shared" si="70"/>
        <v>0</v>
      </c>
      <c r="M1455" s="2">
        <v>500</v>
      </c>
    </row>
    <row r="1456" spans="6:13" ht="12.75" hidden="1">
      <c r="F1456" s="67"/>
      <c r="H1456" s="8">
        <f t="shared" si="71"/>
        <v>0</v>
      </c>
      <c r="I1456" s="31">
        <f t="shared" si="70"/>
        <v>0</v>
      </c>
      <c r="M1456" s="2">
        <v>500</v>
      </c>
    </row>
    <row r="1457" spans="6:13" ht="12.75" hidden="1">
      <c r="F1457" s="67"/>
      <c r="H1457" s="8">
        <f t="shared" si="71"/>
        <v>0</v>
      </c>
      <c r="I1457" s="31">
        <f t="shared" si="70"/>
        <v>0</v>
      </c>
      <c r="M1457" s="2">
        <v>500</v>
      </c>
    </row>
    <row r="1458" spans="6:13" ht="12.75" hidden="1">
      <c r="F1458" s="67"/>
      <c r="H1458" s="8">
        <f t="shared" si="71"/>
        <v>0</v>
      </c>
      <c r="I1458" s="31">
        <f t="shared" si="70"/>
        <v>0</v>
      </c>
      <c r="M1458" s="2">
        <v>500</v>
      </c>
    </row>
    <row r="1459" spans="6:13" ht="12.75" hidden="1">
      <c r="F1459" s="67"/>
      <c r="H1459" s="8">
        <f t="shared" si="71"/>
        <v>0</v>
      </c>
      <c r="I1459" s="31">
        <f t="shared" si="70"/>
        <v>0</v>
      </c>
      <c r="M1459" s="2">
        <v>500</v>
      </c>
    </row>
    <row r="1460" spans="6:13" ht="12.75" hidden="1">
      <c r="F1460" s="67"/>
      <c r="H1460" s="8">
        <f t="shared" si="71"/>
        <v>0</v>
      </c>
      <c r="I1460" s="31">
        <f t="shared" si="70"/>
        <v>0</v>
      </c>
      <c r="M1460" s="2">
        <v>500</v>
      </c>
    </row>
    <row r="1461" spans="6:13" ht="12.75" hidden="1">
      <c r="F1461" s="67"/>
      <c r="H1461" s="8">
        <f t="shared" si="71"/>
        <v>0</v>
      </c>
      <c r="I1461" s="31">
        <f t="shared" si="70"/>
        <v>0</v>
      </c>
      <c r="M1461" s="2">
        <v>500</v>
      </c>
    </row>
    <row r="1462" spans="6:13" ht="12.75" hidden="1">
      <c r="F1462" s="67"/>
      <c r="H1462" s="8">
        <f t="shared" si="71"/>
        <v>0</v>
      </c>
      <c r="I1462" s="31">
        <f t="shared" si="70"/>
        <v>0</v>
      </c>
      <c r="M1462" s="2">
        <v>500</v>
      </c>
    </row>
    <row r="1463" spans="6:13" ht="12.75" hidden="1">
      <c r="F1463" s="67"/>
      <c r="H1463" s="8">
        <f t="shared" si="71"/>
        <v>0</v>
      </c>
      <c r="I1463" s="31">
        <f t="shared" si="70"/>
        <v>0</v>
      </c>
      <c r="M1463" s="2">
        <v>500</v>
      </c>
    </row>
    <row r="1464" spans="6:13" ht="12.75" hidden="1">
      <c r="F1464" s="67"/>
      <c r="H1464" s="8">
        <f t="shared" si="71"/>
        <v>0</v>
      </c>
      <c r="I1464" s="31">
        <f t="shared" si="70"/>
        <v>0</v>
      </c>
      <c r="M1464" s="2">
        <v>500</v>
      </c>
    </row>
    <row r="1465" spans="6:13" ht="12.75" hidden="1">
      <c r="F1465" s="67"/>
      <c r="H1465" s="8">
        <f t="shared" si="71"/>
        <v>0</v>
      </c>
      <c r="I1465" s="31">
        <f t="shared" si="70"/>
        <v>0</v>
      </c>
      <c r="M1465" s="2">
        <v>500</v>
      </c>
    </row>
    <row r="1466" spans="6:13" ht="12.75" hidden="1">
      <c r="F1466" s="67"/>
      <c r="H1466" s="8">
        <f t="shared" si="71"/>
        <v>0</v>
      </c>
      <c r="I1466" s="31">
        <f t="shared" si="70"/>
        <v>0</v>
      </c>
      <c r="M1466" s="2">
        <v>500</v>
      </c>
    </row>
    <row r="1467" spans="6:13" ht="12.75" hidden="1">
      <c r="F1467" s="67"/>
      <c r="H1467" s="8">
        <f t="shared" si="71"/>
        <v>0</v>
      </c>
      <c r="I1467" s="31">
        <f t="shared" si="70"/>
        <v>0</v>
      </c>
      <c r="M1467" s="2">
        <v>500</v>
      </c>
    </row>
    <row r="1468" spans="6:13" ht="12.75" hidden="1">
      <c r="F1468" s="67"/>
      <c r="H1468" s="8">
        <f t="shared" si="71"/>
        <v>0</v>
      </c>
      <c r="I1468" s="31">
        <f t="shared" si="70"/>
        <v>0</v>
      </c>
      <c r="M1468" s="2">
        <v>500</v>
      </c>
    </row>
    <row r="1469" spans="6:13" ht="12.75" hidden="1">
      <c r="F1469" s="67"/>
      <c r="H1469" s="8">
        <f t="shared" si="71"/>
        <v>0</v>
      </c>
      <c r="I1469" s="31">
        <f t="shared" si="70"/>
        <v>0</v>
      </c>
      <c r="M1469" s="2">
        <v>500</v>
      </c>
    </row>
    <row r="1470" spans="6:13" ht="12.75" hidden="1">
      <c r="F1470" s="67"/>
      <c r="H1470" s="8">
        <f t="shared" si="71"/>
        <v>0</v>
      </c>
      <c r="I1470" s="31">
        <f t="shared" si="70"/>
        <v>0</v>
      </c>
      <c r="M1470" s="2">
        <v>500</v>
      </c>
    </row>
    <row r="1471" spans="6:13" ht="12.75" hidden="1">
      <c r="F1471" s="67"/>
      <c r="H1471" s="8">
        <f t="shared" si="71"/>
        <v>0</v>
      </c>
      <c r="I1471" s="31">
        <f t="shared" si="70"/>
        <v>0</v>
      </c>
      <c r="M1471" s="2">
        <v>500</v>
      </c>
    </row>
    <row r="1472" spans="6:13" ht="12.75" hidden="1">
      <c r="F1472" s="67"/>
      <c r="H1472" s="8">
        <f t="shared" si="71"/>
        <v>0</v>
      </c>
      <c r="I1472" s="31">
        <f t="shared" si="70"/>
        <v>0</v>
      </c>
      <c r="M1472" s="2">
        <v>500</v>
      </c>
    </row>
    <row r="1473" spans="6:13" ht="12.75" hidden="1">
      <c r="F1473" s="67"/>
      <c r="H1473" s="8">
        <f t="shared" si="71"/>
        <v>0</v>
      </c>
      <c r="I1473" s="31">
        <f t="shared" si="70"/>
        <v>0</v>
      </c>
      <c r="M1473" s="2">
        <v>500</v>
      </c>
    </row>
    <row r="1474" spans="6:13" ht="12.75" hidden="1">
      <c r="F1474" s="67"/>
      <c r="H1474" s="8">
        <f t="shared" si="71"/>
        <v>0</v>
      </c>
      <c r="I1474" s="31">
        <f t="shared" si="70"/>
        <v>0</v>
      </c>
      <c r="M1474" s="2">
        <v>500</v>
      </c>
    </row>
    <row r="1475" spans="6:13" ht="12.75" hidden="1">
      <c r="F1475" s="67"/>
      <c r="H1475" s="8">
        <f t="shared" si="71"/>
        <v>0</v>
      </c>
      <c r="I1475" s="31">
        <f t="shared" si="70"/>
        <v>0</v>
      </c>
      <c r="M1475" s="2">
        <v>500</v>
      </c>
    </row>
    <row r="1476" spans="6:13" ht="12.75" hidden="1">
      <c r="F1476" s="67"/>
      <c r="H1476" s="8">
        <f t="shared" si="71"/>
        <v>0</v>
      </c>
      <c r="I1476" s="31">
        <f t="shared" si="70"/>
        <v>0</v>
      </c>
      <c r="M1476" s="2">
        <v>500</v>
      </c>
    </row>
    <row r="1477" spans="6:13" ht="12.75" hidden="1">
      <c r="F1477" s="67"/>
      <c r="H1477" s="8">
        <f t="shared" si="71"/>
        <v>0</v>
      </c>
      <c r="I1477" s="31">
        <f t="shared" si="70"/>
        <v>0</v>
      </c>
      <c r="M1477" s="2">
        <v>500</v>
      </c>
    </row>
    <row r="1478" spans="6:13" ht="12.75" hidden="1">
      <c r="F1478" s="67"/>
      <c r="H1478" s="8">
        <f t="shared" si="71"/>
        <v>0</v>
      </c>
      <c r="I1478" s="31">
        <f t="shared" si="70"/>
        <v>0</v>
      </c>
      <c r="M1478" s="2">
        <v>500</v>
      </c>
    </row>
    <row r="1479" spans="6:13" ht="12.75" hidden="1">
      <c r="F1479" s="67"/>
      <c r="H1479" s="8">
        <f t="shared" si="71"/>
        <v>0</v>
      </c>
      <c r="I1479" s="31">
        <f t="shared" si="70"/>
        <v>0</v>
      </c>
      <c r="M1479" s="2">
        <v>500</v>
      </c>
    </row>
    <row r="1480" spans="6:13" ht="12.75" hidden="1">
      <c r="F1480" s="67"/>
      <c r="H1480" s="8">
        <f t="shared" si="71"/>
        <v>0</v>
      </c>
      <c r="I1480" s="31">
        <f t="shared" si="70"/>
        <v>0</v>
      </c>
      <c r="M1480" s="2">
        <v>500</v>
      </c>
    </row>
    <row r="1481" spans="6:13" ht="12.75" hidden="1">
      <c r="F1481" s="67"/>
      <c r="H1481" s="8">
        <f t="shared" si="71"/>
        <v>0</v>
      </c>
      <c r="I1481" s="31">
        <f t="shared" si="70"/>
        <v>0</v>
      </c>
      <c r="M1481" s="2">
        <v>500</v>
      </c>
    </row>
    <row r="1482" spans="6:13" ht="12.75" hidden="1">
      <c r="F1482" s="67"/>
      <c r="H1482" s="8">
        <f t="shared" si="71"/>
        <v>0</v>
      </c>
      <c r="I1482" s="31">
        <f t="shared" si="70"/>
        <v>0</v>
      </c>
      <c r="M1482" s="2">
        <v>500</v>
      </c>
    </row>
    <row r="1483" spans="6:13" ht="12.75" hidden="1">
      <c r="F1483" s="67"/>
      <c r="H1483" s="8">
        <f t="shared" si="71"/>
        <v>0</v>
      </c>
      <c r="I1483" s="31">
        <f t="shared" si="70"/>
        <v>0</v>
      </c>
      <c r="M1483" s="2">
        <v>500</v>
      </c>
    </row>
    <row r="1484" spans="6:13" ht="12.75" hidden="1">
      <c r="F1484" s="67"/>
      <c r="H1484" s="8">
        <f t="shared" si="71"/>
        <v>0</v>
      </c>
      <c r="I1484" s="31">
        <f t="shared" si="70"/>
        <v>0</v>
      </c>
      <c r="M1484" s="2">
        <v>500</v>
      </c>
    </row>
    <row r="1485" spans="6:13" ht="12.75" hidden="1">
      <c r="F1485" s="67"/>
      <c r="H1485" s="8">
        <f t="shared" si="71"/>
        <v>0</v>
      </c>
      <c r="I1485" s="31">
        <f t="shared" si="70"/>
        <v>0</v>
      </c>
      <c r="M1485" s="2">
        <v>500</v>
      </c>
    </row>
    <row r="1486" spans="6:13" ht="12.75" hidden="1">
      <c r="F1486" s="67"/>
      <c r="H1486" s="8">
        <f t="shared" si="71"/>
        <v>0</v>
      </c>
      <c r="I1486" s="31">
        <f t="shared" si="70"/>
        <v>0</v>
      </c>
      <c r="M1486" s="2">
        <v>500</v>
      </c>
    </row>
    <row r="1487" spans="6:13" ht="12.75" hidden="1">
      <c r="F1487" s="67"/>
      <c r="H1487" s="8">
        <f t="shared" si="71"/>
        <v>0</v>
      </c>
      <c r="I1487" s="31">
        <f t="shared" si="70"/>
        <v>0</v>
      </c>
      <c r="M1487" s="2">
        <v>500</v>
      </c>
    </row>
    <row r="1488" spans="6:13" ht="12.75" hidden="1">
      <c r="F1488" s="67"/>
      <c r="H1488" s="8">
        <f t="shared" si="71"/>
        <v>0</v>
      </c>
      <c r="I1488" s="31">
        <f t="shared" si="70"/>
        <v>0</v>
      </c>
      <c r="M1488" s="2">
        <v>500</v>
      </c>
    </row>
    <row r="1489" spans="6:13" ht="12.75" hidden="1">
      <c r="F1489" s="67"/>
      <c r="H1489" s="8">
        <f t="shared" si="71"/>
        <v>0</v>
      </c>
      <c r="I1489" s="31">
        <f t="shared" si="70"/>
        <v>0</v>
      </c>
      <c r="M1489" s="2">
        <v>500</v>
      </c>
    </row>
    <row r="1490" spans="6:13" ht="12.75" hidden="1">
      <c r="F1490" s="67"/>
      <c r="H1490" s="8">
        <f t="shared" si="71"/>
        <v>0</v>
      </c>
      <c r="I1490" s="31">
        <f t="shared" si="70"/>
        <v>0</v>
      </c>
      <c r="M1490" s="2">
        <v>500</v>
      </c>
    </row>
    <row r="1491" spans="6:13" ht="12.75" hidden="1">
      <c r="F1491" s="67"/>
      <c r="H1491" s="8">
        <f t="shared" si="71"/>
        <v>0</v>
      </c>
      <c r="I1491" s="31">
        <f t="shared" si="70"/>
        <v>0</v>
      </c>
      <c r="M1491" s="2">
        <v>500</v>
      </c>
    </row>
    <row r="1492" spans="6:13" ht="12.75" hidden="1">
      <c r="F1492" s="67"/>
      <c r="H1492" s="8">
        <f t="shared" si="71"/>
        <v>0</v>
      </c>
      <c r="I1492" s="31">
        <f t="shared" si="70"/>
        <v>0</v>
      </c>
      <c r="M1492" s="2">
        <v>500</v>
      </c>
    </row>
    <row r="1493" spans="6:13" ht="12.75" hidden="1">
      <c r="F1493" s="67"/>
      <c r="H1493" s="8">
        <f t="shared" si="71"/>
        <v>0</v>
      </c>
      <c r="I1493" s="31">
        <f t="shared" si="70"/>
        <v>0</v>
      </c>
      <c r="M1493" s="2">
        <v>500</v>
      </c>
    </row>
    <row r="1494" spans="6:13" ht="12.75" hidden="1">
      <c r="F1494" s="67"/>
      <c r="H1494" s="8">
        <f t="shared" si="71"/>
        <v>0</v>
      </c>
      <c r="I1494" s="31">
        <f t="shared" si="70"/>
        <v>0</v>
      </c>
      <c r="M1494" s="2">
        <v>500</v>
      </c>
    </row>
    <row r="1495" spans="6:13" ht="12.75" hidden="1">
      <c r="F1495" s="67"/>
      <c r="H1495" s="8">
        <f t="shared" si="71"/>
        <v>0</v>
      </c>
      <c r="I1495" s="31">
        <f t="shared" si="70"/>
        <v>0</v>
      </c>
      <c r="M1495" s="2">
        <v>500</v>
      </c>
    </row>
    <row r="1496" spans="6:13" ht="12.75" hidden="1">
      <c r="F1496" s="67"/>
      <c r="H1496" s="8">
        <f t="shared" si="71"/>
        <v>0</v>
      </c>
      <c r="I1496" s="31">
        <f t="shared" si="70"/>
        <v>0</v>
      </c>
      <c r="M1496" s="2">
        <v>500</v>
      </c>
    </row>
    <row r="1497" spans="6:13" ht="12.75" hidden="1">
      <c r="F1497" s="67"/>
      <c r="H1497" s="8">
        <f t="shared" si="71"/>
        <v>0</v>
      </c>
      <c r="I1497" s="31">
        <f t="shared" si="70"/>
        <v>0</v>
      </c>
      <c r="M1497" s="2">
        <v>500</v>
      </c>
    </row>
    <row r="1498" spans="6:13" ht="12.75" hidden="1">
      <c r="F1498" s="67"/>
      <c r="H1498" s="8">
        <f t="shared" si="71"/>
        <v>0</v>
      </c>
      <c r="I1498" s="31">
        <f t="shared" si="70"/>
        <v>0</v>
      </c>
      <c r="M1498" s="2">
        <v>500</v>
      </c>
    </row>
    <row r="1499" spans="6:13" ht="12.75" hidden="1">
      <c r="F1499" s="67"/>
      <c r="H1499" s="8">
        <f t="shared" si="71"/>
        <v>0</v>
      </c>
      <c r="I1499" s="31">
        <f t="shared" si="70"/>
        <v>0</v>
      </c>
      <c r="M1499" s="2">
        <v>500</v>
      </c>
    </row>
    <row r="1500" spans="6:13" ht="12.75" hidden="1">
      <c r="F1500" s="67"/>
      <c r="H1500" s="8">
        <f t="shared" si="71"/>
        <v>0</v>
      </c>
      <c r="I1500" s="31">
        <f t="shared" si="70"/>
        <v>0</v>
      </c>
      <c r="M1500" s="2">
        <v>500</v>
      </c>
    </row>
    <row r="1501" spans="6:13" ht="12.75" hidden="1">
      <c r="F1501" s="67"/>
      <c r="H1501" s="8">
        <f t="shared" si="71"/>
        <v>0</v>
      </c>
      <c r="I1501" s="31">
        <f aca="true" t="shared" si="72" ref="I1501:I1564">+B1501/M1501</f>
        <v>0</v>
      </c>
      <c r="M1501" s="2">
        <v>500</v>
      </c>
    </row>
    <row r="1502" spans="6:13" ht="12.75" hidden="1">
      <c r="F1502" s="67"/>
      <c r="H1502" s="8">
        <f t="shared" si="71"/>
        <v>0</v>
      </c>
      <c r="I1502" s="31">
        <f t="shared" si="72"/>
        <v>0</v>
      </c>
      <c r="M1502" s="2">
        <v>500</v>
      </c>
    </row>
    <row r="1503" spans="6:13" ht="12.75" hidden="1">
      <c r="F1503" s="67"/>
      <c r="H1503" s="8">
        <f aca="true" t="shared" si="73" ref="H1503:H1578">H1502-B1503</f>
        <v>0</v>
      </c>
      <c r="I1503" s="31">
        <f t="shared" si="72"/>
        <v>0</v>
      </c>
      <c r="M1503" s="2">
        <v>500</v>
      </c>
    </row>
    <row r="1504" spans="6:13" ht="12.75" hidden="1">
      <c r="F1504" s="67"/>
      <c r="H1504" s="8">
        <f t="shared" si="73"/>
        <v>0</v>
      </c>
      <c r="I1504" s="31">
        <f t="shared" si="72"/>
        <v>0</v>
      </c>
      <c r="M1504" s="2">
        <v>500</v>
      </c>
    </row>
    <row r="1505" spans="6:13" ht="12.75" hidden="1">
      <c r="F1505" s="67"/>
      <c r="H1505" s="8">
        <f t="shared" si="73"/>
        <v>0</v>
      </c>
      <c r="I1505" s="31">
        <f t="shared" si="72"/>
        <v>0</v>
      </c>
      <c r="M1505" s="2">
        <v>500</v>
      </c>
    </row>
    <row r="1506" spans="6:13" ht="12.75" hidden="1">
      <c r="F1506" s="67"/>
      <c r="H1506" s="8">
        <f t="shared" si="73"/>
        <v>0</v>
      </c>
      <c r="I1506" s="31">
        <f t="shared" si="72"/>
        <v>0</v>
      </c>
      <c r="M1506" s="2">
        <v>500</v>
      </c>
    </row>
    <row r="1507" spans="6:13" ht="12.75" hidden="1">
      <c r="F1507" s="67"/>
      <c r="H1507" s="8">
        <f t="shared" si="73"/>
        <v>0</v>
      </c>
      <c r="I1507" s="31">
        <f t="shared" si="72"/>
        <v>0</v>
      </c>
      <c r="M1507" s="2">
        <v>500</v>
      </c>
    </row>
    <row r="1508" spans="6:13" ht="12.75" hidden="1">
      <c r="F1508" s="67"/>
      <c r="H1508" s="8">
        <f t="shared" si="73"/>
        <v>0</v>
      </c>
      <c r="I1508" s="31">
        <f t="shared" si="72"/>
        <v>0</v>
      </c>
      <c r="M1508" s="2">
        <v>500</v>
      </c>
    </row>
    <row r="1509" spans="6:13" ht="12.75" hidden="1">
      <c r="F1509" s="67"/>
      <c r="H1509" s="8">
        <f t="shared" si="73"/>
        <v>0</v>
      </c>
      <c r="I1509" s="31">
        <f t="shared" si="72"/>
        <v>0</v>
      </c>
      <c r="M1509" s="2">
        <v>500</v>
      </c>
    </row>
    <row r="1510" spans="6:13" ht="12.75" hidden="1">
      <c r="F1510" s="67"/>
      <c r="H1510" s="8">
        <f t="shared" si="73"/>
        <v>0</v>
      </c>
      <c r="I1510" s="31">
        <f t="shared" si="72"/>
        <v>0</v>
      </c>
      <c r="M1510" s="2">
        <v>500</v>
      </c>
    </row>
    <row r="1511" spans="6:13" ht="12.75" hidden="1">
      <c r="F1511" s="67"/>
      <c r="H1511" s="8">
        <f t="shared" si="73"/>
        <v>0</v>
      </c>
      <c r="I1511" s="31">
        <f t="shared" si="72"/>
        <v>0</v>
      </c>
      <c r="M1511" s="2">
        <v>500</v>
      </c>
    </row>
    <row r="1512" spans="6:13" ht="12.75" hidden="1">
      <c r="F1512" s="67"/>
      <c r="H1512" s="8">
        <f t="shared" si="73"/>
        <v>0</v>
      </c>
      <c r="I1512" s="31">
        <f t="shared" si="72"/>
        <v>0</v>
      </c>
      <c r="M1512" s="2">
        <v>500</v>
      </c>
    </row>
    <row r="1513" spans="6:13" ht="12.75" hidden="1">
      <c r="F1513" s="67"/>
      <c r="H1513" s="8">
        <f t="shared" si="73"/>
        <v>0</v>
      </c>
      <c r="I1513" s="31">
        <f t="shared" si="72"/>
        <v>0</v>
      </c>
      <c r="M1513" s="2">
        <v>500</v>
      </c>
    </row>
    <row r="1514" spans="6:13" ht="12.75" hidden="1">
      <c r="F1514" s="67"/>
      <c r="H1514" s="8">
        <f t="shared" si="73"/>
        <v>0</v>
      </c>
      <c r="I1514" s="31">
        <f t="shared" si="72"/>
        <v>0</v>
      </c>
      <c r="M1514" s="2">
        <v>500</v>
      </c>
    </row>
    <row r="1515" spans="6:13" ht="12.75" hidden="1">
      <c r="F1515" s="67"/>
      <c r="H1515" s="8">
        <f t="shared" si="73"/>
        <v>0</v>
      </c>
      <c r="I1515" s="31">
        <f t="shared" si="72"/>
        <v>0</v>
      </c>
      <c r="M1515" s="2">
        <v>500</v>
      </c>
    </row>
    <row r="1516" spans="6:13" ht="12.75" hidden="1">
      <c r="F1516" s="67"/>
      <c r="H1516" s="8">
        <f t="shared" si="73"/>
        <v>0</v>
      </c>
      <c r="I1516" s="31">
        <f t="shared" si="72"/>
        <v>0</v>
      </c>
      <c r="M1516" s="2">
        <v>500</v>
      </c>
    </row>
    <row r="1517" spans="6:13" ht="12.75" hidden="1">
      <c r="F1517" s="67"/>
      <c r="H1517" s="8">
        <f t="shared" si="73"/>
        <v>0</v>
      </c>
      <c r="I1517" s="31">
        <f t="shared" si="72"/>
        <v>0</v>
      </c>
      <c r="M1517" s="2">
        <v>500</v>
      </c>
    </row>
    <row r="1518" spans="6:13" ht="12.75" hidden="1">
      <c r="F1518" s="67"/>
      <c r="H1518" s="8">
        <f t="shared" si="73"/>
        <v>0</v>
      </c>
      <c r="I1518" s="31">
        <f t="shared" si="72"/>
        <v>0</v>
      </c>
      <c r="M1518" s="2">
        <v>500</v>
      </c>
    </row>
    <row r="1519" spans="6:13" ht="12.75" hidden="1">
      <c r="F1519" s="67"/>
      <c r="H1519" s="8">
        <f t="shared" si="73"/>
        <v>0</v>
      </c>
      <c r="I1519" s="31">
        <f t="shared" si="72"/>
        <v>0</v>
      </c>
      <c r="M1519" s="2">
        <v>500</v>
      </c>
    </row>
    <row r="1520" spans="6:13" ht="12.75" hidden="1">
      <c r="F1520" s="67"/>
      <c r="H1520" s="8">
        <f t="shared" si="73"/>
        <v>0</v>
      </c>
      <c r="I1520" s="31">
        <f t="shared" si="72"/>
        <v>0</v>
      </c>
      <c r="M1520" s="2">
        <v>500</v>
      </c>
    </row>
    <row r="1521" spans="6:13" ht="12.75" hidden="1">
      <c r="F1521" s="67"/>
      <c r="H1521" s="8">
        <f t="shared" si="73"/>
        <v>0</v>
      </c>
      <c r="I1521" s="31">
        <f t="shared" si="72"/>
        <v>0</v>
      </c>
      <c r="M1521" s="2">
        <v>500</v>
      </c>
    </row>
    <row r="1522" spans="6:13" ht="12.75" hidden="1">
      <c r="F1522" s="67"/>
      <c r="H1522" s="8">
        <f t="shared" si="73"/>
        <v>0</v>
      </c>
      <c r="I1522" s="31">
        <f t="shared" si="72"/>
        <v>0</v>
      </c>
      <c r="M1522" s="2">
        <v>500</v>
      </c>
    </row>
    <row r="1523" spans="6:13" ht="12.75" hidden="1">
      <c r="F1523" s="67"/>
      <c r="H1523" s="8">
        <f t="shared" si="73"/>
        <v>0</v>
      </c>
      <c r="I1523" s="31">
        <f t="shared" si="72"/>
        <v>0</v>
      </c>
      <c r="M1523" s="2">
        <v>500</v>
      </c>
    </row>
    <row r="1524" spans="6:13" ht="12.75" hidden="1">
      <c r="F1524" s="67"/>
      <c r="H1524" s="8">
        <f t="shared" si="73"/>
        <v>0</v>
      </c>
      <c r="I1524" s="31">
        <f t="shared" si="72"/>
        <v>0</v>
      </c>
      <c r="M1524" s="2">
        <v>500</v>
      </c>
    </row>
    <row r="1525" spans="6:13" ht="12.75" hidden="1">
      <c r="F1525" s="67"/>
      <c r="H1525" s="8">
        <f t="shared" si="73"/>
        <v>0</v>
      </c>
      <c r="I1525" s="31">
        <f t="shared" si="72"/>
        <v>0</v>
      </c>
      <c r="M1525" s="2">
        <v>500</v>
      </c>
    </row>
    <row r="1526" spans="6:13" ht="12.75" hidden="1">
      <c r="F1526" s="67"/>
      <c r="H1526" s="8">
        <f t="shared" si="73"/>
        <v>0</v>
      </c>
      <c r="I1526" s="31">
        <f t="shared" si="72"/>
        <v>0</v>
      </c>
      <c r="M1526" s="2">
        <v>500</v>
      </c>
    </row>
    <row r="1527" spans="6:13" ht="12.75" hidden="1">
      <c r="F1527" s="67"/>
      <c r="H1527" s="8">
        <f t="shared" si="73"/>
        <v>0</v>
      </c>
      <c r="I1527" s="31">
        <f t="shared" si="72"/>
        <v>0</v>
      </c>
      <c r="M1527" s="2">
        <v>500</v>
      </c>
    </row>
    <row r="1528" spans="6:13" ht="12.75" hidden="1">
      <c r="F1528" s="67"/>
      <c r="H1528" s="8">
        <f t="shared" si="73"/>
        <v>0</v>
      </c>
      <c r="I1528" s="31">
        <f t="shared" si="72"/>
        <v>0</v>
      </c>
      <c r="M1528" s="2">
        <v>500</v>
      </c>
    </row>
    <row r="1529" spans="6:13" ht="12.75" hidden="1">
      <c r="F1529" s="67"/>
      <c r="H1529" s="8">
        <f t="shared" si="73"/>
        <v>0</v>
      </c>
      <c r="I1529" s="31">
        <f t="shared" si="72"/>
        <v>0</v>
      </c>
      <c r="M1529" s="2">
        <v>500</v>
      </c>
    </row>
    <row r="1530" spans="6:13" ht="12.75" hidden="1">
      <c r="F1530" s="67"/>
      <c r="H1530" s="8">
        <f t="shared" si="73"/>
        <v>0</v>
      </c>
      <c r="I1530" s="31">
        <f t="shared" si="72"/>
        <v>0</v>
      </c>
      <c r="M1530" s="2">
        <v>500</v>
      </c>
    </row>
    <row r="1531" spans="6:13" ht="12.75" hidden="1">
      <c r="F1531" s="67"/>
      <c r="H1531" s="8">
        <f t="shared" si="73"/>
        <v>0</v>
      </c>
      <c r="I1531" s="31">
        <f t="shared" si="72"/>
        <v>0</v>
      </c>
      <c r="M1531" s="2">
        <v>500</v>
      </c>
    </row>
    <row r="1532" spans="6:13" ht="12.75" hidden="1">
      <c r="F1532" s="67"/>
      <c r="H1532" s="8">
        <f t="shared" si="73"/>
        <v>0</v>
      </c>
      <c r="I1532" s="31">
        <f t="shared" si="72"/>
        <v>0</v>
      </c>
      <c r="M1532" s="2">
        <v>500</v>
      </c>
    </row>
    <row r="1533" spans="6:13" ht="12.75" hidden="1">
      <c r="F1533" s="67"/>
      <c r="H1533" s="8">
        <f t="shared" si="73"/>
        <v>0</v>
      </c>
      <c r="I1533" s="31">
        <f t="shared" si="72"/>
        <v>0</v>
      </c>
      <c r="M1533" s="2">
        <v>500</v>
      </c>
    </row>
    <row r="1534" spans="6:13" ht="12.75" hidden="1">
      <c r="F1534" s="67"/>
      <c r="H1534" s="8">
        <f t="shared" si="73"/>
        <v>0</v>
      </c>
      <c r="I1534" s="31">
        <f t="shared" si="72"/>
        <v>0</v>
      </c>
      <c r="M1534" s="2">
        <v>500</v>
      </c>
    </row>
    <row r="1535" spans="6:13" ht="12.75" hidden="1">
      <c r="F1535" s="67"/>
      <c r="H1535" s="8">
        <f t="shared" si="73"/>
        <v>0</v>
      </c>
      <c r="I1535" s="31">
        <f t="shared" si="72"/>
        <v>0</v>
      </c>
      <c r="M1535" s="2">
        <v>500</v>
      </c>
    </row>
    <row r="1536" spans="6:13" ht="12.75" hidden="1">
      <c r="F1536" s="67"/>
      <c r="H1536" s="8">
        <f t="shared" si="73"/>
        <v>0</v>
      </c>
      <c r="I1536" s="31">
        <f t="shared" si="72"/>
        <v>0</v>
      </c>
      <c r="M1536" s="2">
        <v>500</v>
      </c>
    </row>
    <row r="1537" spans="6:13" ht="12.75" hidden="1">
      <c r="F1537" s="67"/>
      <c r="H1537" s="8">
        <f t="shared" si="73"/>
        <v>0</v>
      </c>
      <c r="I1537" s="31">
        <f t="shared" si="72"/>
        <v>0</v>
      </c>
      <c r="M1537" s="2">
        <v>500</v>
      </c>
    </row>
    <row r="1538" spans="6:13" ht="12.75" hidden="1">
      <c r="F1538" s="67"/>
      <c r="H1538" s="8">
        <f t="shared" si="73"/>
        <v>0</v>
      </c>
      <c r="I1538" s="31">
        <f t="shared" si="72"/>
        <v>0</v>
      </c>
      <c r="M1538" s="2">
        <v>500</v>
      </c>
    </row>
    <row r="1539" spans="6:13" ht="12.75" hidden="1">
      <c r="F1539" s="67"/>
      <c r="H1539" s="8">
        <f t="shared" si="73"/>
        <v>0</v>
      </c>
      <c r="I1539" s="31">
        <f t="shared" si="72"/>
        <v>0</v>
      </c>
      <c r="M1539" s="2">
        <v>500</v>
      </c>
    </row>
    <row r="1540" spans="6:13" ht="12.75" hidden="1">
      <c r="F1540" s="67"/>
      <c r="H1540" s="8">
        <f t="shared" si="73"/>
        <v>0</v>
      </c>
      <c r="I1540" s="31">
        <f t="shared" si="72"/>
        <v>0</v>
      </c>
      <c r="M1540" s="2">
        <v>500</v>
      </c>
    </row>
    <row r="1541" spans="6:13" ht="12.75" hidden="1">
      <c r="F1541" s="67"/>
      <c r="H1541" s="8">
        <f t="shared" si="73"/>
        <v>0</v>
      </c>
      <c r="I1541" s="31">
        <f t="shared" si="72"/>
        <v>0</v>
      </c>
      <c r="M1541" s="2">
        <v>500</v>
      </c>
    </row>
    <row r="1542" spans="6:13" ht="12.75" hidden="1">
      <c r="F1542" s="67"/>
      <c r="H1542" s="8">
        <f t="shared" si="73"/>
        <v>0</v>
      </c>
      <c r="I1542" s="31">
        <f t="shared" si="72"/>
        <v>0</v>
      </c>
      <c r="M1542" s="2">
        <v>500</v>
      </c>
    </row>
    <row r="1543" spans="6:13" ht="12.75" hidden="1">
      <c r="F1543" s="67"/>
      <c r="H1543" s="8">
        <f t="shared" si="73"/>
        <v>0</v>
      </c>
      <c r="I1543" s="31">
        <f t="shared" si="72"/>
        <v>0</v>
      </c>
      <c r="M1543" s="2">
        <v>500</v>
      </c>
    </row>
    <row r="1544" spans="6:13" ht="12.75" hidden="1">
      <c r="F1544" s="67"/>
      <c r="H1544" s="8">
        <f t="shared" si="73"/>
        <v>0</v>
      </c>
      <c r="I1544" s="31">
        <f t="shared" si="72"/>
        <v>0</v>
      </c>
      <c r="M1544" s="2">
        <v>500</v>
      </c>
    </row>
    <row r="1545" spans="6:13" ht="12.75" hidden="1">
      <c r="F1545" s="67"/>
      <c r="H1545" s="8">
        <f t="shared" si="73"/>
        <v>0</v>
      </c>
      <c r="I1545" s="31">
        <f t="shared" si="72"/>
        <v>0</v>
      </c>
      <c r="M1545" s="2">
        <v>500</v>
      </c>
    </row>
    <row r="1546" spans="6:13" ht="12.75" hidden="1">
      <c r="F1546" s="67"/>
      <c r="H1546" s="8">
        <f t="shared" si="73"/>
        <v>0</v>
      </c>
      <c r="I1546" s="31">
        <f t="shared" si="72"/>
        <v>0</v>
      </c>
      <c r="M1546" s="2">
        <v>500</v>
      </c>
    </row>
    <row r="1547" spans="6:13" ht="12.75" hidden="1">
      <c r="F1547" s="67"/>
      <c r="H1547" s="8">
        <f t="shared" si="73"/>
        <v>0</v>
      </c>
      <c r="I1547" s="31">
        <f t="shared" si="72"/>
        <v>0</v>
      </c>
      <c r="M1547" s="2">
        <v>500</v>
      </c>
    </row>
    <row r="1548" spans="6:13" ht="12.75" hidden="1">
      <c r="F1548" s="67"/>
      <c r="H1548" s="8">
        <f t="shared" si="73"/>
        <v>0</v>
      </c>
      <c r="I1548" s="31">
        <f t="shared" si="72"/>
        <v>0</v>
      </c>
      <c r="M1548" s="2">
        <v>500</v>
      </c>
    </row>
    <row r="1549" spans="6:13" ht="12.75" hidden="1">
      <c r="F1549" s="67"/>
      <c r="H1549" s="8">
        <f t="shared" si="73"/>
        <v>0</v>
      </c>
      <c r="I1549" s="31">
        <f t="shared" si="72"/>
        <v>0</v>
      </c>
      <c r="M1549" s="2">
        <v>500</v>
      </c>
    </row>
    <row r="1550" spans="6:13" ht="12.75" hidden="1">
      <c r="F1550" s="67"/>
      <c r="H1550" s="8">
        <f t="shared" si="73"/>
        <v>0</v>
      </c>
      <c r="I1550" s="31">
        <f t="shared" si="72"/>
        <v>0</v>
      </c>
      <c r="M1550" s="2">
        <v>500</v>
      </c>
    </row>
    <row r="1551" spans="6:13" ht="12.75" hidden="1">
      <c r="F1551" s="67"/>
      <c r="H1551" s="8">
        <f t="shared" si="73"/>
        <v>0</v>
      </c>
      <c r="I1551" s="31">
        <f t="shared" si="72"/>
        <v>0</v>
      </c>
      <c r="M1551" s="2">
        <v>500</v>
      </c>
    </row>
    <row r="1552" spans="6:13" ht="12.75" hidden="1">
      <c r="F1552" s="67"/>
      <c r="H1552" s="8">
        <f t="shared" si="73"/>
        <v>0</v>
      </c>
      <c r="I1552" s="31">
        <f t="shared" si="72"/>
        <v>0</v>
      </c>
      <c r="M1552" s="2">
        <v>500</v>
      </c>
    </row>
    <row r="1553" spans="6:13" ht="12.75" hidden="1">
      <c r="F1553" s="67"/>
      <c r="H1553" s="8">
        <f t="shared" si="73"/>
        <v>0</v>
      </c>
      <c r="I1553" s="31">
        <f t="shared" si="72"/>
        <v>0</v>
      </c>
      <c r="M1553" s="2">
        <v>500</v>
      </c>
    </row>
    <row r="1554" spans="6:13" ht="12.75" hidden="1">
      <c r="F1554" s="67"/>
      <c r="H1554" s="8">
        <f t="shared" si="73"/>
        <v>0</v>
      </c>
      <c r="I1554" s="31">
        <f t="shared" si="72"/>
        <v>0</v>
      </c>
      <c r="M1554" s="2">
        <v>500</v>
      </c>
    </row>
    <row r="1555" spans="6:13" ht="12.75" hidden="1">
      <c r="F1555" s="67"/>
      <c r="H1555" s="8">
        <f t="shared" si="73"/>
        <v>0</v>
      </c>
      <c r="I1555" s="31">
        <f t="shared" si="72"/>
        <v>0</v>
      </c>
      <c r="M1555" s="2">
        <v>500</v>
      </c>
    </row>
    <row r="1556" spans="6:13" ht="12.75" hidden="1">
      <c r="F1556" s="67"/>
      <c r="H1556" s="8">
        <f t="shared" si="73"/>
        <v>0</v>
      </c>
      <c r="I1556" s="31">
        <f t="shared" si="72"/>
        <v>0</v>
      </c>
      <c r="M1556" s="2">
        <v>500</v>
      </c>
    </row>
    <row r="1557" spans="6:13" ht="12.75" hidden="1">
      <c r="F1557" s="67"/>
      <c r="H1557" s="8">
        <f t="shared" si="73"/>
        <v>0</v>
      </c>
      <c r="I1557" s="31">
        <f t="shared" si="72"/>
        <v>0</v>
      </c>
      <c r="M1557" s="2">
        <v>500</v>
      </c>
    </row>
    <row r="1558" spans="6:13" ht="12.75" hidden="1">
      <c r="F1558" s="67"/>
      <c r="H1558" s="8">
        <f t="shared" si="73"/>
        <v>0</v>
      </c>
      <c r="I1558" s="31">
        <f t="shared" si="72"/>
        <v>0</v>
      </c>
      <c r="M1558" s="2">
        <v>500</v>
      </c>
    </row>
    <row r="1559" spans="6:13" ht="12.75" hidden="1">
      <c r="F1559" s="67"/>
      <c r="H1559" s="8">
        <f t="shared" si="73"/>
        <v>0</v>
      </c>
      <c r="I1559" s="31">
        <f t="shared" si="72"/>
        <v>0</v>
      </c>
      <c r="M1559" s="2">
        <v>500</v>
      </c>
    </row>
    <row r="1560" spans="6:13" ht="12.75" hidden="1">
      <c r="F1560" s="67"/>
      <c r="H1560" s="8">
        <f t="shared" si="73"/>
        <v>0</v>
      </c>
      <c r="I1560" s="31">
        <f t="shared" si="72"/>
        <v>0</v>
      </c>
      <c r="M1560" s="2">
        <v>500</v>
      </c>
    </row>
    <row r="1561" spans="6:13" ht="12.75" hidden="1">
      <c r="F1561" s="67"/>
      <c r="H1561" s="8">
        <f t="shared" si="73"/>
        <v>0</v>
      </c>
      <c r="I1561" s="31">
        <f t="shared" si="72"/>
        <v>0</v>
      </c>
      <c r="M1561" s="2">
        <v>500</v>
      </c>
    </row>
    <row r="1562" spans="6:13" ht="12.75" hidden="1">
      <c r="F1562" s="67"/>
      <c r="H1562" s="8">
        <f t="shared" si="73"/>
        <v>0</v>
      </c>
      <c r="I1562" s="31">
        <f t="shared" si="72"/>
        <v>0</v>
      </c>
      <c r="M1562" s="2">
        <v>500</v>
      </c>
    </row>
    <row r="1563" spans="6:13" ht="12.75" hidden="1">
      <c r="F1563" s="67"/>
      <c r="H1563" s="8">
        <f t="shared" si="73"/>
        <v>0</v>
      </c>
      <c r="I1563" s="31">
        <f t="shared" si="72"/>
        <v>0</v>
      </c>
      <c r="M1563" s="2">
        <v>500</v>
      </c>
    </row>
    <row r="1564" spans="6:13" ht="12.75" hidden="1">
      <c r="F1564" s="67"/>
      <c r="H1564" s="8">
        <f t="shared" si="73"/>
        <v>0</v>
      </c>
      <c r="I1564" s="31">
        <f t="shared" si="72"/>
        <v>0</v>
      </c>
      <c r="M1564" s="2">
        <v>500</v>
      </c>
    </row>
    <row r="1565" spans="6:13" ht="12.75" hidden="1">
      <c r="F1565" s="67"/>
      <c r="H1565" s="8">
        <f t="shared" si="73"/>
        <v>0</v>
      </c>
      <c r="I1565" s="31">
        <f aca="true" t="shared" si="74" ref="I1565:I1619">+B1565/M1565</f>
        <v>0</v>
      </c>
      <c r="M1565" s="2">
        <v>500</v>
      </c>
    </row>
    <row r="1566" spans="6:13" ht="12.75" hidden="1">
      <c r="F1566" s="67"/>
      <c r="H1566" s="8">
        <f t="shared" si="73"/>
        <v>0</v>
      </c>
      <c r="I1566" s="31">
        <f t="shared" si="74"/>
        <v>0</v>
      </c>
      <c r="M1566" s="2">
        <v>500</v>
      </c>
    </row>
    <row r="1567" spans="6:13" ht="12.75" hidden="1">
      <c r="F1567" s="67"/>
      <c r="H1567" s="8">
        <f t="shared" si="73"/>
        <v>0</v>
      </c>
      <c r="I1567" s="31">
        <f t="shared" si="74"/>
        <v>0</v>
      </c>
      <c r="M1567" s="2">
        <v>500</v>
      </c>
    </row>
    <row r="1568" spans="6:13" ht="12.75" hidden="1">
      <c r="F1568" s="67"/>
      <c r="H1568" s="8">
        <f t="shared" si="73"/>
        <v>0</v>
      </c>
      <c r="I1568" s="31">
        <f t="shared" si="74"/>
        <v>0</v>
      </c>
      <c r="M1568" s="2">
        <v>500</v>
      </c>
    </row>
    <row r="1569" spans="6:13" ht="12.75" hidden="1">
      <c r="F1569" s="67"/>
      <c r="H1569" s="8">
        <f t="shared" si="73"/>
        <v>0</v>
      </c>
      <c r="I1569" s="31">
        <f t="shared" si="74"/>
        <v>0</v>
      </c>
      <c r="M1569" s="2">
        <v>500</v>
      </c>
    </row>
    <row r="1570" spans="6:13" ht="12.75" hidden="1">
      <c r="F1570" s="67"/>
      <c r="H1570" s="8">
        <f t="shared" si="73"/>
        <v>0</v>
      </c>
      <c r="I1570" s="31">
        <f t="shared" si="74"/>
        <v>0</v>
      </c>
      <c r="M1570" s="2">
        <v>500</v>
      </c>
    </row>
    <row r="1571" spans="6:13" ht="12.75" hidden="1">
      <c r="F1571" s="67"/>
      <c r="H1571" s="8">
        <f t="shared" si="73"/>
        <v>0</v>
      </c>
      <c r="I1571" s="31">
        <f t="shared" si="74"/>
        <v>0</v>
      </c>
      <c r="M1571" s="2">
        <v>500</v>
      </c>
    </row>
    <row r="1572" spans="6:13" ht="12.75" hidden="1">
      <c r="F1572" s="67"/>
      <c r="H1572" s="8">
        <f t="shared" si="73"/>
        <v>0</v>
      </c>
      <c r="I1572" s="31">
        <f t="shared" si="74"/>
        <v>0</v>
      </c>
      <c r="M1572" s="2">
        <v>500</v>
      </c>
    </row>
    <row r="1573" spans="6:13" ht="12.75" hidden="1">
      <c r="F1573" s="67"/>
      <c r="H1573" s="8">
        <f t="shared" si="73"/>
        <v>0</v>
      </c>
      <c r="I1573" s="31">
        <f t="shared" si="74"/>
        <v>0</v>
      </c>
      <c r="M1573" s="2">
        <v>500</v>
      </c>
    </row>
    <row r="1574" spans="6:13" ht="12.75" hidden="1">
      <c r="F1574" s="67"/>
      <c r="H1574" s="8">
        <f t="shared" si="73"/>
        <v>0</v>
      </c>
      <c r="I1574" s="31">
        <f t="shared" si="74"/>
        <v>0</v>
      </c>
      <c r="M1574" s="2">
        <v>500</v>
      </c>
    </row>
    <row r="1575" spans="6:13" ht="12.75" hidden="1">
      <c r="F1575" s="67"/>
      <c r="H1575" s="8">
        <f t="shared" si="73"/>
        <v>0</v>
      </c>
      <c r="I1575" s="31">
        <f t="shared" si="74"/>
        <v>0</v>
      </c>
      <c r="M1575" s="2">
        <v>500</v>
      </c>
    </row>
    <row r="1576" spans="6:13" ht="12.75" hidden="1">
      <c r="F1576" s="67"/>
      <c r="H1576" s="8">
        <f t="shared" si="73"/>
        <v>0</v>
      </c>
      <c r="I1576" s="31">
        <f t="shared" si="74"/>
        <v>0</v>
      </c>
      <c r="M1576" s="2">
        <v>500</v>
      </c>
    </row>
    <row r="1577" spans="6:13" ht="12.75" hidden="1">
      <c r="F1577" s="67"/>
      <c r="H1577" s="8">
        <f t="shared" si="73"/>
        <v>0</v>
      </c>
      <c r="I1577" s="31">
        <f t="shared" si="74"/>
        <v>0</v>
      </c>
      <c r="M1577" s="2">
        <v>500</v>
      </c>
    </row>
    <row r="1578" spans="6:13" ht="12.75" hidden="1">
      <c r="F1578" s="67"/>
      <c r="H1578" s="8">
        <f t="shared" si="73"/>
        <v>0</v>
      </c>
      <c r="I1578" s="31">
        <f t="shared" si="74"/>
        <v>0</v>
      </c>
      <c r="M1578" s="2">
        <v>500</v>
      </c>
    </row>
    <row r="1579" spans="6:13" ht="12.75" hidden="1">
      <c r="F1579" s="67"/>
      <c r="H1579" s="8">
        <f aca="true" t="shared" si="75" ref="H1579:H1619">H1578-B1579</f>
        <v>0</v>
      </c>
      <c r="I1579" s="31">
        <f t="shared" si="74"/>
        <v>0</v>
      </c>
      <c r="M1579" s="2">
        <v>500</v>
      </c>
    </row>
    <row r="1580" spans="6:13" ht="12.75" hidden="1">
      <c r="F1580" s="67"/>
      <c r="H1580" s="8">
        <f t="shared" si="75"/>
        <v>0</v>
      </c>
      <c r="I1580" s="31">
        <f t="shared" si="74"/>
        <v>0</v>
      </c>
      <c r="M1580" s="2">
        <v>500</v>
      </c>
    </row>
    <row r="1581" spans="6:13" ht="12.75" hidden="1">
      <c r="F1581" s="67"/>
      <c r="H1581" s="8">
        <f t="shared" si="75"/>
        <v>0</v>
      </c>
      <c r="I1581" s="31">
        <f t="shared" si="74"/>
        <v>0</v>
      </c>
      <c r="M1581" s="2">
        <v>500</v>
      </c>
    </row>
    <row r="1582" spans="6:13" ht="12.75" hidden="1">
      <c r="F1582" s="67"/>
      <c r="H1582" s="8">
        <f t="shared" si="75"/>
        <v>0</v>
      </c>
      <c r="I1582" s="31">
        <f t="shared" si="74"/>
        <v>0</v>
      </c>
      <c r="M1582" s="2">
        <v>500</v>
      </c>
    </row>
    <row r="1583" spans="6:13" ht="12.75" hidden="1">
      <c r="F1583" s="67"/>
      <c r="H1583" s="8">
        <f t="shared" si="75"/>
        <v>0</v>
      </c>
      <c r="I1583" s="31">
        <f t="shared" si="74"/>
        <v>0</v>
      </c>
      <c r="M1583" s="2">
        <v>500</v>
      </c>
    </row>
    <row r="1584" spans="6:13" ht="12.75" hidden="1">
      <c r="F1584" s="67"/>
      <c r="H1584" s="8">
        <f t="shared" si="75"/>
        <v>0</v>
      </c>
      <c r="I1584" s="31">
        <f t="shared" si="74"/>
        <v>0</v>
      </c>
      <c r="M1584" s="2">
        <v>500</v>
      </c>
    </row>
    <row r="1585" spans="6:13" ht="12.75" hidden="1">
      <c r="F1585" s="67"/>
      <c r="H1585" s="8">
        <f t="shared" si="75"/>
        <v>0</v>
      </c>
      <c r="I1585" s="31">
        <f t="shared" si="74"/>
        <v>0</v>
      </c>
      <c r="M1585" s="2">
        <v>500</v>
      </c>
    </row>
    <row r="1586" spans="6:13" ht="12.75" hidden="1">
      <c r="F1586" s="67"/>
      <c r="H1586" s="8">
        <f t="shared" si="75"/>
        <v>0</v>
      </c>
      <c r="I1586" s="31">
        <f t="shared" si="74"/>
        <v>0</v>
      </c>
      <c r="M1586" s="2">
        <v>500</v>
      </c>
    </row>
    <row r="1587" spans="6:13" ht="12.75" hidden="1">
      <c r="F1587" s="67"/>
      <c r="H1587" s="8">
        <f t="shared" si="75"/>
        <v>0</v>
      </c>
      <c r="I1587" s="31">
        <f t="shared" si="74"/>
        <v>0</v>
      </c>
      <c r="M1587" s="2">
        <v>500</v>
      </c>
    </row>
    <row r="1588" spans="6:13" ht="12.75" hidden="1">
      <c r="F1588" s="67"/>
      <c r="H1588" s="8">
        <f t="shared" si="75"/>
        <v>0</v>
      </c>
      <c r="I1588" s="31">
        <f t="shared" si="74"/>
        <v>0</v>
      </c>
      <c r="M1588" s="2">
        <v>500</v>
      </c>
    </row>
    <row r="1589" spans="6:13" ht="12.75" hidden="1">
      <c r="F1589" s="67"/>
      <c r="H1589" s="8">
        <f t="shared" si="75"/>
        <v>0</v>
      </c>
      <c r="I1589" s="31">
        <f t="shared" si="74"/>
        <v>0</v>
      </c>
      <c r="M1589" s="2">
        <v>500</v>
      </c>
    </row>
    <row r="1590" spans="6:13" ht="12.75" hidden="1">
      <c r="F1590" s="67"/>
      <c r="H1590" s="8">
        <f t="shared" si="75"/>
        <v>0</v>
      </c>
      <c r="I1590" s="31">
        <f t="shared" si="74"/>
        <v>0</v>
      </c>
      <c r="M1590" s="2">
        <v>500</v>
      </c>
    </row>
    <row r="1591" spans="6:13" ht="12.75" hidden="1">
      <c r="F1591" s="67"/>
      <c r="H1591" s="8">
        <f t="shared" si="75"/>
        <v>0</v>
      </c>
      <c r="I1591" s="31">
        <f t="shared" si="74"/>
        <v>0</v>
      </c>
      <c r="M1591" s="2">
        <v>500</v>
      </c>
    </row>
    <row r="1592" spans="6:13" ht="12.75" hidden="1">
      <c r="F1592" s="67"/>
      <c r="H1592" s="8">
        <f t="shared" si="75"/>
        <v>0</v>
      </c>
      <c r="I1592" s="31">
        <f t="shared" si="74"/>
        <v>0</v>
      </c>
      <c r="M1592" s="2">
        <v>500</v>
      </c>
    </row>
    <row r="1593" spans="6:13" ht="12.75" hidden="1">
      <c r="F1593" s="67"/>
      <c r="H1593" s="8">
        <f t="shared" si="75"/>
        <v>0</v>
      </c>
      <c r="I1593" s="31">
        <f t="shared" si="74"/>
        <v>0</v>
      </c>
      <c r="M1593" s="2">
        <v>500</v>
      </c>
    </row>
    <row r="1594" spans="6:13" ht="12.75" hidden="1">
      <c r="F1594" s="67"/>
      <c r="H1594" s="8">
        <f t="shared" si="75"/>
        <v>0</v>
      </c>
      <c r="I1594" s="31">
        <f t="shared" si="74"/>
        <v>0</v>
      </c>
      <c r="M1594" s="2">
        <v>500</v>
      </c>
    </row>
    <row r="1595" spans="6:13" ht="12.75" hidden="1">
      <c r="F1595" s="67"/>
      <c r="H1595" s="8">
        <f t="shared" si="75"/>
        <v>0</v>
      </c>
      <c r="I1595" s="31">
        <f t="shared" si="74"/>
        <v>0</v>
      </c>
      <c r="M1595" s="2">
        <v>500</v>
      </c>
    </row>
    <row r="1596" spans="6:13" ht="12.75" hidden="1">
      <c r="F1596" s="67"/>
      <c r="H1596" s="8">
        <f t="shared" si="75"/>
        <v>0</v>
      </c>
      <c r="I1596" s="31">
        <f t="shared" si="74"/>
        <v>0</v>
      </c>
      <c r="M1596" s="2">
        <v>500</v>
      </c>
    </row>
    <row r="1597" spans="6:13" ht="12.75" hidden="1">
      <c r="F1597" s="67"/>
      <c r="H1597" s="8">
        <f t="shared" si="75"/>
        <v>0</v>
      </c>
      <c r="I1597" s="31">
        <f t="shared" si="74"/>
        <v>0</v>
      </c>
      <c r="M1597" s="2">
        <v>500</v>
      </c>
    </row>
    <row r="1598" spans="6:13" ht="12.75" hidden="1">
      <c r="F1598" s="67"/>
      <c r="H1598" s="8">
        <f t="shared" si="75"/>
        <v>0</v>
      </c>
      <c r="I1598" s="31">
        <f t="shared" si="74"/>
        <v>0</v>
      </c>
      <c r="M1598" s="2">
        <v>500</v>
      </c>
    </row>
    <row r="1599" spans="6:13" ht="12.75" hidden="1">
      <c r="F1599" s="67"/>
      <c r="H1599" s="8">
        <f t="shared" si="75"/>
        <v>0</v>
      </c>
      <c r="I1599" s="31">
        <f t="shared" si="74"/>
        <v>0</v>
      </c>
      <c r="M1599" s="2">
        <v>500</v>
      </c>
    </row>
    <row r="1600" spans="6:13" ht="12.75" hidden="1">
      <c r="F1600" s="67"/>
      <c r="H1600" s="8">
        <f t="shared" si="75"/>
        <v>0</v>
      </c>
      <c r="I1600" s="31">
        <f t="shared" si="74"/>
        <v>0</v>
      </c>
      <c r="M1600" s="2">
        <v>500</v>
      </c>
    </row>
    <row r="1601" spans="6:13" ht="12.75" hidden="1">
      <c r="F1601" s="67"/>
      <c r="H1601" s="8">
        <f t="shared" si="75"/>
        <v>0</v>
      </c>
      <c r="I1601" s="31">
        <f t="shared" si="74"/>
        <v>0</v>
      </c>
      <c r="M1601" s="2">
        <v>500</v>
      </c>
    </row>
    <row r="1602" spans="6:13" ht="12.75" hidden="1">
      <c r="F1602" s="67"/>
      <c r="H1602" s="8">
        <f t="shared" si="75"/>
        <v>0</v>
      </c>
      <c r="I1602" s="31">
        <f t="shared" si="74"/>
        <v>0</v>
      </c>
      <c r="M1602" s="2">
        <v>500</v>
      </c>
    </row>
    <row r="1603" spans="6:13" ht="12.75" hidden="1">
      <c r="F1603" s="67"/>
      <c r="H1603" s="8">
        <f t="shared" si="75"/>
        <v>0</v>
      </c>
      <c r="I1603" s="31">
        <f t="shared" si="74"/>
        <v>0</v>
      </c>
      <c r="M1603" s="2">
        <v>500</v>
      </c>
    </row>
    <row r="1604" spans="6:13" ht="12.75" hidden="1">
      <c r="F1604" s="67"/>
      <c r="H1604" s="8">
        <f t="shared" si="75"/>
        <v>0</v>
      </c>
      <c r="I1604" s="31">
        <f t="shared" si="74"/>
        <v>0</v>
      </c>
      <c r="M1604" s="2">
        <v>500</v>
      </c>
    </row>
    <row r="1605" spans="6:13" ht="12.75" hidden="1">
      <c r="F1605" s="67"/>
      <c r="H1605" s="8">
        <f t="shared" si="75"/>
        <v>0</v>
      </c>
      <c r="I1605" s="31">
        <f t="shared" si="74"/>
        <v>0</v>
      </c>
      <c r="M1605" s="2">
        <v>500</v>
      </c>
    </row>
    <row r="1606" spans="6:13" ht="12.75" hidden="1">
      <c r="F1606" s="67"/>
      <c r="H1606" s="8">
        <f t="shared" si="75"/>
        <v>0</v>
      </c>
      <c r="I1606" s="31">
        <f t="shared" si="74"/>
        <v>0</v>
      </c>
      <c r="M1606" s="2">
        <v>500</v>
      </c>
    </row>
    <row r="1607" spans="6:13" ht="12.75" hidden="1">
      <c r="F1607" s="67"/>
      <c r="H1607" s="8">
        <f t="shared" si="75"/>
        <v>0</v>
      </c>
      <c r="I1607" s="31">
        <f t="shared" si="74"/>
        <v>0</v>
      </c>
      <c r="M1607" s="2">
        <v>500</v>
      </c>
    </row>
    <row r="1608" spans="6:13" ht="12.75" hidden="1">
      <c r="F1608" s="67"/>
      <c r="H1608" s="8">
        <f t="shared" si="75"/>
        <v>0</v>
      </c>
      <c r="I1608" s="31">
        <f t="shared" si="74"/>
        <v>0</v>
      </c>
      <c r="M1608" s="2">
        <v>500</v>
      </c>
    </row>
    <row r="1609" spans="6:13" ht="12.75" hidden="1">
      <c r="F1609" s="67"/>
      <c r="H1609" s="8">
        <f t="shared" si="75"/>
        <v>0</v>
      </c>
      <c r="I1609" s="31">
        <f t="shared" si="74"/>
        <v>0</v>
      </c>
      <c r="M1609" s="2">
        <v>500</v>
      </c>
    </row>
    <row r="1610" spans="6:13" ht="12.75" hidden="1">
      <c r="F1610" s="67"/>
      <c r="H1610" s="8">
        <f t="shared" si="75"/>
        <v>0</v>
      </c>
      <c r="I1610" s="31">
        <f t="shared" si="74"/>
        <v>0</v>
      </c>
      <c r="M1610" s="2">
        <v>500</v>
      </c>
    </row>
    <row r="1611" spans="6:13" ht="12.75" hidden="1">
      <c r="F1611" s="67"/>
      <c r="H1611" s="8">
        <f t="shared" si="75"/>
        <v>0</v>
      </c>
      <c r="I1611" s="31">
        <f t="shared" si="74"/>
        <v>0</v>
      </c>
      <c r="M1611" s="2">
        <v>500</v>
      </c>
    </row>
    <row r="1612" spans="6:13" ht="12.75" hidden="1">
      <c r="F1612" s="67"/>
      <c r="H1612" s="8">
        <f t="shared" si="75"/>
        <v>0</v>
      </c>
      <c r="I1612" s="31">
        <f t="shared" si="74"/>
        <v>0</v>
      </c>
      <c r="M1612" s="2">
        <v>500</v>
      </c>
    </row>
    <row r="1613" spans="6:13" ht="12.75" hidden="1">
      <c r="F1613" s="67"/>
      <c r="H1613" s="8">
        <f t="shared" si="75"/>
        <v>0</v>
      </c>
      <c r="I1613" s="31">
        <f t="shared" si="74"/>
        <v>0</v>
      </c>
      <c r="M1613" s="2">
        <v>500</v>
      </c>
    </row>
    <row r="1614" spans="6:13" ht="12.75" hidden="1">
      <c r="F1614" s="67"/>
      <c r="H1614" s="8">
        <f t="shared" si="75"/>
        <v>0</v>
      </c>
      <c r="I1614" s="31">
        <f t="shared" si="74"/>
        <v>0</v>
      </c>
      <c r="M1614" s="2">
        <v>500</v>
      </c>
    </row>
    <row r="1615" spans="6:13" ht="12.75" hidden="1">
      <c r="F1615" s="67"/>
      <c r="H1615" s="8">
        <f t="shared" si="75"/>
        <v>0</v>
      </c>
      <c r="I1615" s="31">
        <f t="shared" si="74"/>
        <v>0</v>
      </c>
      <c r="M1615" s="2">
        <v>500</v>
      </c>
    </row>
    <row r="1616" spans="6:13" ht="12.75" hidden="1">
      <c r="F1616" s="67"/>
      <c r="H1616" s="8">
        <f t="shared" si="75"/>
        <v>0</v>
      </c>
      <c r="I1616" s="31">
        <f t="shared" si="74"/>
        <v>0</v>
      </c>
      <c r="M1616" s="2">
        <v>500</v>
      </c>
    </row>
    <row r="1617" spans="6:13" ht="12.75" hidden="1">
      <c r="F1617" s="67"/>
      <c r="H1617" s="8">
        <f t="shared" si="75"/>
        <v>0</v>
      </c>
      <c r="I1617" s="31">
        <f t="shared" si="74"/>
        <v>0</v>
      </c>
      <c r="M1617" s="2">
        <v>500</v>
      </c>
    </row>
    <row r="1618" spans="6:13" ht="12.75" hidden="1">
      <c r="F1618" s="67"/>
      <c r="H1618" s="8">
        <f t="shared" si="75"/>
        <v>0</v>
      </c>
      <c r="I1618" s="31">
        <f t="shared" si="74"/>
        <v>0</v>
      </c>
      <c r="M1618" s="2">
        <v>500</v>
      </c>
    </row>
    <row r="1619" spans="6:13" ht="12.75" hidden="1">
      <c r="F1619" s="67"/>
      <c r="H1619" s="8">
        <f t="shared" si="75"/>
        <v>0</v>
      </c>
      <c r="I1619" s="31">
        <f t="shared" si="74"/>
        <v>0</v>
      </c>
      <c r="M1619" s="2">
        <v>500</v>
      </c>
    </row>
    <row r="1620" ht="12.75" hidden="1">
      <c r="F1620" s="67"/>
    </row>
    <row r="1621" ht="12.75" hidden="1">
      <c r="F1621" s="67"/>
    </row>
    <row r="1622" ht="12.75" hidden="1">
      <c r="F1622" s="67"/>
    </row>
    <row r="1623" ht="12.75" hidden="1">
      <c r="F1623" s="67"/>
    </row>
    <row r="1624" ht="12.75" hidden="1">
      <c r="F1624" s="67"/>
    </row>
    <row r="1625" ht="12.75" hidden="1">
      <c r="F1625" s="67"/>
    </row>
    <row r="1626" ht="12.75" hidden="1">
      <c r="F1626" s="67"/>
    </row>
    <row r="1627" ht="12.75" hidden="1">
      <c r="F1627" s="67"/>
    </row>
    <row r="1628" ht="12.75" hidden="1">
      <c r="F1628" s="67"/>
    </row>
    <row r="1629" ht="12.75" hidden="1">
      <c r="F1629" s="67"/>
    </row>
    <row r="1630" ht="12.75" hidden="1">
      <c r="F1630" s="67"/>
    </row>
    <row r="1631" ht="12.75" hidden="1">
      <c r="F1631" s="67"/>
    </row>
    <row r="1632" ht="12.75" hidden="1">
      <c r="F1632" s="67"/>
    </row>
    <row r="1633" ht="12.75" hidden="1">
      <c r="F1633" s="67"/>
    </row>
    <row r="1634" ht="12.75" hidden="1">
      <c r="F1634" s="67"/>
    </row>
    <row r="1635" ht="12.75" hidden="1">
      <c r="F1635" s="67"/>
    </row>
    <row r="1636" ht="12.75" hidden="1">
      <c r="F1636" s="67"/>
    </row>
    <row r="1637" ht="12.75" hidden="1">
      <c r="F1637" s="67"/>
    </row>
    <row r="1638" ht="12.75" hidden="1">
      <c r="F1638" s="67"/>
    </row>
    <row r="1639" ht="12.75" hidden="1">
      <c r="F1639" s="67"/>
    </row>
    <row r="1640" ht="12.75" hidden="1">
      <c r="F1640" s="67"/>
    </row>
    <row r="1641" ht="12.75" hidden="1">
      <c r="F1641" s="67"/>
    </row>
    <row r="1642" ht="12.75" hidden="1">
      <c r="F1642" s="67"/>
    </row>
    <row r="1643" ht="12.75" hidden="1">
      <c r="F1643" s="67"/>
    </row>
    <row r="1644" ht="12.75" hidden="1">
      <c r="F1644" s="67"/>
    </row>
    <row r="1645" ht="12.75" hidden="1">
      <c r="F1645" s="67"/>
    </row>
    <row r="1646" ht="12.75" hidden="1">
      <c r="F1646" s="67"/>
    </row>
    <row r="1647" ht="12.75" hidden="1">
      <c r="F1647" s="67"/>
    </row>
    <row r="1648" ht="12.75" hidden="1">
      <c r="F1648" s="67"/>
    </row>
    <row r="1649" ht="12.75" hidden="1">
      <c r="F1649" s="67"/>
    </row>
    <row r="1650" ht="12.75" hidden="1">
      <c r="F1650" s="67"/>
    </row>
    <row r="1651" ht="12.75" hidden="1">
      <c r="F1651" s="67"/>
    </row>
    <row r="1652" ht="12.75" hidden="1">
      <c r="F1652" s="67"/>
    </row>
    <row r="1653" ht="12.75" hidden="1">
      <c r="F1653" s="67"/>
    </row>
    <row r="1654" ht="12.75" hidden="1">
      <c r="F1654" s="67"/>
    </row>
    <row r="1655" ht="12.75" hidden="1">
      <c r="F1655" s="67"/>
    </row>
    <row r="1656" ht="12.75" hidden="1">
      <c r="F1656" s="67"/>
    </row>
    <row r="1657" ht="12.75" hidden="1">
      <c r="F1657" s="67"/>
    </row>
    <row r="1658" ht="12.75" hidden="1">
      <c r="F1658" s="67"/>
    </row>
    <row r="1659" ht="12.75" hidden="1">
      <c r="F1659" s="67"/>
    </row>
    <row r="1660" ht="12.75" hidden="1">
      <c r="F1660" s="67"/>
    </row>
    <row r="1661" ht="12.75" hidden="1">
      <c r="F1661" s="67"/>
    </row>
    <row r="1662" ht="12.75" hidden="1">
      <c r="F1662" s="67"/>
    </row>
    <row r="1663" ht="12.75" hidden="1">
      <c r="F1663" s="67"/>
    </row>
    <row r="1664" ht="12.75" hidden="1">
      <c r="F1664" s="67"/>
    </row>
    <row r="1665" ht="12.75" hidden="1">
      <c r="F1665" s="67"/>
    </row>
    <row r="1666" ht="12.75" hidden="1">
      <c r="F1666" s="67"/>
    </row>
    <row r="1667" ht="12.75" hidden="1">
      <c r="F1667" s="67"/>
    </row>
    <row r="1668" ht="12.75" hidden="1">
      <c r="F1668" s="67"/>
    </row>
    <row r="1669" ht="12.75" hidden="1">
      <c r="F1669" s="67"/>
    </row>
    <row r="1670" ht="12.75" hidden="1">
      <c r="F1670" s="67"/>
    </row>
    <row r="1671" ht="12.75" hidden="1">
      <c r="F1671" s="67"/>
    </row>
    <row r="1672" ht="12.75" hidden="1">
      <c r="F1672" s="67"/>
    </row>
    <row r="1673" ht="12.75" hidden="1">
      <c r="F1673" s="67"/>
    </row>
    <row r="1674" ht="12.75" hidden="1">
      <c r="F1674" s="67"/>
    </row>
    <row r="1675" ht="12.75" hidden="1">
      <c r="F1675" s="67"/>
    </row>
    <row r="1676" ht="12.75" hidden="1">
      <c r="F1676" s="67"/>
    </row>
    <row r="1677" ht="12.75" hidden="1">
      <c r="F1677" s="67"/>
    </row>
    <row r="1678" ht="12.75" hidden="1">
      <c r="F1678" s="67"/>
    </row>
    <row r="1679" ht="12.75" hidden="1">
      <c r="F1679" s="67"/>
    </row>
    <row r="1680" ht="12.75" hidden="1">
      <c r="F1680" s="67"/>
    </row>
    <row r="1681" ht="12.75" hidden="1">
      <c r="F1681" s="67"/>
    </row>
    <row r="1682" ht="12.75" hidden="1">
      <c r="F1682" s="67"/>
    </row>
    <row r="1683" ht="12.75" hidden="1">
      <c r="F1683" s="67"/>
    </row>
    <row r="1684" ht="12.75" hidden="1">
      <c r="F1684" s="67"/>
    </row>
    <row r="1685" ht="12.75" hidden="1">
      <c r="F1685" s="67"/>
    </row>
    <row r="1686" ht="12.75" hidden="1">
      <c r="F1686" s="67"/>
    </row>
    <row r="1687" ht="12.75" hidden="1">
      <c r="F1687" s="67"/>
    </row>
    <row r="1688" ht="12.75" hidden="1">
      <c r="F1688" s="67"/>
    </row>
    <row r="1689" ht="12.75">
      <c r="F1689" s="67"/>
    </row>
    <row r="1690" spans="1:13" s="406" customFormat="1" ht="12.75">
      <c r="A1690" s="396"/>
      <c r="B1690" s="397">
        <v>-2133388</v>
      </c>
      <c r="C1690" s="398" t="s">
        <v>826</v>
      </c>
      <c r="D1690" s="396" t="s">
        <v>827</v>
      </c>
      <c r="E1690" s="396"/>
      <c r="F1690" s="399"/>
      <c r="G1690" s="400"/>
      <c r="H1690" s="401">
        <f>H1687-B1690</f>
        <v>2133388</v>
      </c>
      <c r="I1690" s="402">
        <f>+B1690/M1690</f>
        <v>-4848.609090909091</v>
      </c>
      <c r="J1690" s="403"/>
      <c r="K1690" s="404">
        <v>440</v>
      </c>
      <c r="L1690" s="405"/>
      <c r="M1690" s="404">
        <v>440</v>
      </c>
    </row>
    <row r="1691" spans="1:13" s="406" customFormat="1" ht="12.75">
      <c r="A1691" s="396"/>
      <c r="B1691" s="397">
        <v>704515</v>
      </c>
      <c r="C1691" s="398" t="s">
        <v>826</v>
      </c>
      <c r="D1691" s="396" t="s">
        <v>784</v>
      </c>
      <c r="E1691" s="396"/>
      <c r="F1691" s="399"/>
      <c r="G1691" s="400"/>
      <c r="H1691" s="401">
        <f>H1690-B1691</f>
        <v>1428873</v>
      </c>
      <c r="I1691" s="402">
        <f>+B1691/M1691</f>
        <v>1601.1704545454545</v>
      </c>
      <c r="J1691" s="403"/>
      <c r="K1691" s="404">
        <v>440</v>
      </c>
      <c r="L1691" s="405"/>
      <c r="M1691" s="404">
        <v>440</v>
      </c>
    </row>
    <row r="1692" spans="1:13" s="406" customFormat="1" ht="12.75">
      <c r="A1692" s="396"/>
      <c r="B1692" s="397">
        <v>875535</v>
      </c>
      <c r="C1692" s="398" t="s">
        <v>826</v>
      </c>
      <c r="D1692" s="396" t="s">
        <v>785</v>
      </c>
      <c r="E1692" s="396"/>
      <c r="F1692" s="399"/>
      <c r="G1692" s="400"/>
      <c r="H1692" s="401">
        <f>H1691-B1692</f>
        <v>553338</v>
      </c>
      <c r="I1692" s="402">
        <f>+B1692/M1692</f>
        <v>1945.6333333333334</v>
      </c>
      <c r="J1692" s="403"/>
      <c r="K1692" s="404">
        <v>450</v>
      </c>
      <c r="L1692" s="405"/>
      <c r="M1692" s="404">
        <v>450</v>
      </c>
    </row>
    <row r="1693" spans="1:13" s="406" customFormat="1" ht="12.75">
      <c r="A1693" s="396"/>
      <c r="B1693" s="397">
        <v>0</v>
      </c>
      <c r="C1693" s="398" t="s">
        <v>826</v>
      </c>
      <c r="D1693" s="396" t="s">
        <v>792</v>
      </c>
      <c r="E1693" s="396"/>
      <c r="F1693" s="399"/>
      <c r="G1693" s="400"/>
      <c r="H1693" s="401">
        <f>H1692-B1693</f>
        <v>553338</v>
      </c>
      <c r="I1693" s="402">
        <f>+B1693/M1693</f>
        <v>0</v>
      </c>
      <c r="J1693" s="403"/>
      <c r="K1693" s="222">
        <v>460</v>
      </c>
      <c r="L1693" s="223"/>
      <c r="M1693" s="222">
        <v>460</v>
      </c>
    </row>
    <row r="1694" spans="1:13" s="406" customFormat="1" ht="12.75">
      <c r="A1694" s="396"/>
      <c r="B1694" s="397">
        <v>0</v>
      </c>
      <c r="C1694" s="398" t="s">
        <v>826</v>
      </c>
      <c r="D1694" s="396" t="s">
        <v>787</v>
      </c>
      <c r="E1694" s="396"/>
      <c r="F1694" s="399"/>
      <c r="G1694" s="400"/>
      <c r="H1694" s="401"/>
      <c r="I1694" s="402"/>
      <c r="J1694" s="403"/>
      <c r="K1694" s="222"/>
      <c r="L1694" s="223"/>
      <c r="M1694" s="222"/>
    </row>
    <row r="1695" spans="1:13" s="403" customFormat="1" ht="12.75">
      <c r="A1695" s="407"/>
      <c r="B1695" s="408">
        <f>SUM(B1690:B1694)</f>
        <v>-553338</v>
      </c>
      <c r="C1695" s="407" t="s">
        <v>826</v>
      </c>
      <c r="D1695" s="407" t="s">
        <v>793</v>
      </c>
      <c r="E1695" s="407"/>
      <c r="F1695" s="409"/>
      <c r="G1695" s="410"/>
      <c r="H1695" s="408">
        <f>H1691-B1695</f>
        <v>1982211</v>
      </c>
      <c r="I1695" s="411">
        <f>+B1695/M1695</f>
        <v>-1202.908695652174</v>
      </c>
      <c r="J1695" s="406"/>
      <c r="K1695" s="230">
        <v>460</v>
      </c>
      <c r="L1695" s="230"/>
      <c r="M1695" s="230">
        <v>460</v>
      </c>
    </row>
    <row r="1696" ht="12.75">
      <c r="F1696" s="67"/>
    </row>
    <row r="1697" ht="12.75" hidden="1">
      <c r="F1697" s="67"/>
    </row>
    <row r="1698" ht="12.75" hidden="1">
      <c r="F1698" s="67"/>
    </row>
    <row r="1699" ht="12.75" hidden="1">
      <c r="F1699" s="67"/>
    </row>
    <row r="1700" ht="12.75" hidden="1">
      <c r="F1700" s="67"/>
    </row>
    <row r="1701" ht="12.75" hidden="1">
      <c r="F1701" s="67"/>
    </row>
    <row r="1702" ht="12.75" hidden="1">
      <c r="F1702" s="67"/>
    </row>
    <row r="1703" ht="12.75" hidden="1">
      <c r="F1703" s="67"/>
    </row>
    <row r="1704" ht="12.75" hidden="1">
      <c r="F1704" s="67"/>
    </row>
    <row r="1705" ht="12.75" hidden="1">
      <c r="F1705" s="67"/>
    </row>
    <row r="1706" ht="12.75" hidden="1">
      <c r="F1706" s="67"/>
    </row>
    <row r="1707" ht="12.75" hidden="1">
      <c r="F1707" s="67"/>
    </row>
    <row r="1708" ht="12.75" hidden="1">
      <c r="F1708" s="67"/>
    </row>
    <row r="1709" ht="12.75" hidden="1">
      <c r="F1709" s="67"/>
    </row>
    <row r="1710" ht="12.75" hidden="1">
      <c r="F1710" s="67"/>
    </row>
    <row r="1711" ht="12.75">
      <c r="F1711" s="67"/>
    </row>
    <row r="1712" spans="1:13" s="282" customFormat="1" ht="12.75">
      <c r="A1712" s="307"/>
      <c r="B1712" s="278">
        <v>-426787</v>
      </c>
      <c r="C1712" s="277" t="s">
        <v>775</v>
      </c>
      <c r="D1712" s="277" t="s">
        <v>794</v>
      </c>
      <c r="E1712" s="277"/>
      <c r="F1712" s="279"/>
      <c r="G1712" s="280"/>
      <c r="H1712" s="278">
        <f>H1709-B1712</f>
        <v>426787</v>
      </c>
      <c r="I1712" s="281">
        <f>+B1712/M1712</f>
        <v>-927.7978260869565</v>
      </c>
      <c r="K1712" s="282">
        <v>460</v>
      </c>
      <c r="M1712" s="282">
        <v>460</v>
      </c>
    </row>
    <row r="1713" spans="1:13" s="286" customFormat="1" ht="12.75">
      <c r="A1713" s="307"/>
      <c r="B1713" s="278">
        <f>+B1387</f>
        <v>285000</v>
      </c>
      <c r="C1713" s="277" t="s">
        <v>775</v>
      </c>
      <c r="D1713" s="277" t="s">
        <v>787</v>
      </c>
      <c r="E1713" s="277"/>
      <c r="F1713" s="279"/>
      <c r="G1713" s="280"/>
      <c r="H1713" s="283">
        <f>H1712-B1713</f>
        <v>141787</v>
      </c>
      <c r="I1713" s="284">
        <f>+B1713/M1713</f>
        <v>619.5652173913044</v>
      </c>
      <c r="J1713" s="282"/>
      <c r="K1713" s="282">
        <v>460</v>
      </c>
      <c r="L1713" s="285"/>
      <c r="M1713" s="282">
        <v>460</v>
      </c>
    </row>
    <row r="1714" spans="1:13" s="282" customFormat="1" ht="12.75">
      <c r="A1714" s="287"/>
      <c r="B1714" s="288">
        <f>SUM(B1712:B1713)</f>
        <v>-141787</v>
      </c>
      <c r="C1714" s="287" t="s">
        <v>775</v>
      </c>
      <c r="D1714" s="287" t="s">
        <v>788</v>
      </c>
      <c r="E1714" s="287"/>
      <c r="F1714" s="289"/>
      <c r="G1714" s="290"/>
      <c r="H1714" s="288">
        <f>H1713-B1714</f>
        <v>283574</v>
      </c>
      <c r="I1714" s="291">
        <f>+B1714/M1714</f>
        <v>-308.2326086956522</v>
      </c>
      <c r="J1714" s="286"/>
      <c r="K1714" s="286">
        <v>460</v>
      </c>
      <c r="L1714" s="286"/>
      <c r="M1714" s="286">
        <v>460</v>
      </c>
    </row>
    <row r="1715" ht="12.75">
      <c r="F1715" s="67"/>
    </row>
    <row r="1716" ht="12.75">
      <c r="F1716" s="67"/>
    </row>
    <row r="1717" spans="1:13" s="297" customFormat="1" ht="12.75">
      <c r="A1717" s="330"/>
      <c r="B1717" s="337">
        <v>-912580</v>
      </c>
      <c r="C1717" s="292" t="s">
        <v>774</v>
      </c>
      <c r="D1717" s="292" t="s">
        <v>794</v>
      </c>
      <c r="E1717" s="292"/>
      <c r="F1717" s="294"/>
      <c r="G1717" s="295"/>
      <c r="H1717" s="293">
        <f>H1715-B1717</f>
        <v>912580</v>
      </c>
      <c r="I1717" s="296">
        <f>+B1717/M1717</f>
        <v>-1983.8695652173913</v>
      </c>
      <c r="K1717" s="297">
        <v>460</v>
      </c>
      <c r="M1717" s="297">
        <v>460</v>
      </c>
    </row>
    <row r="1718" spans="1:13" s="301" customFormat="1" ht="12.75">
      <c r="A1718" s="330"/>
      <c r="B1718" s="293">
        <f>+B1386</f>
        <v>175000</v>
      </c>
      <c r="C1718" s="292" t="s">
        <v>774</v>
      </c>
      <c r="D1718" s="292" t="s">
        <v>787</v>
      </c>
      <c r="E1718" s="292"/>
      <c r="F1718" s="294"/>
      <c r="G1718" s="295"/>
      <c r="H1718" s="298">
        <f>H1717-B1718</f>
        <v>737580</v>
      </c>
      <c r="I1718" s="299">
        <f>+B1718/M1718</f>
        <v>380.4347826086956</v>
      </c>
      <c r="J1718" s="297"/>
      <c r="K1718" s="297">
        <v>460</v>
      </c>
      <c r="L1718" s="300"/>
      <c r="M1718" s="297">
        <v>460</v>
      </c>
    </row>
    <row r="1719" spans="1:13" s="297" customFormat="1" ht="12.75">
      <c r="A1719" s="302"/>
      <c r="B1719" s="303">
        <f>SUM(B1717:B1718)</f>
        <v>-737580</v>
      </c>
      <c r="C1719" s="302" t="s">
        <v>774</v>
      </c>
      <c r="D1719" s="302" t="s">
        <v>793</v>
      </c>
      <c r="E1719" s="302"/>
      <c r="F1719" s="304"/>
      <c r="G1719" s="305"/>
      <c r="H1719" s="303">
        <f>H1718-B1719</f>
        <v>1475160</v>
      </c>
      <c r="I1719" s="306">
        <f>+B1719/M1719</f>
        <v>-1603.4347826086957</v>
      </c>
      <c r="J1719" s="301"/>
      <c r="K1719" s="301">
        <v>460</v>
      </c>
      <c r="L1719" s="301"/>
      <c r="M1719" s="301">
        <v>460</v>
      </c>
    </row>
    <row r="1720" ht="12.75">
      <c r="F1720" s="67"/>
    </row>
    <row r="1721" ht="12.75">
      <c r="F1721" s="67"/>
    </row>
    <row r="1722" spans="1:13" s="285" customFormat="1" ht="12.75">
      <c r="A1722" s="307"/>
      <c r="B1722" s="308"/>
      <c r="C1722" s="307"/>
      <c r="D1722" s="307" t="s">
        <v>795</v>
      </c>
      <c r="E1722" s="307"/>
      <c r="F1722" s="309"/>
      <c r="G1722" s="309"/>
      <c r="H1722" s="283"/>
      <c r="I1722" s="310"/>
      <c r="M1722" s="311"/>
    </row>
    <row r="1723" spans="1:11" s="285" customFormat="1" ht="12.75">
      <c r="A1723" s="307" t="s">
        <v>796</v>
      </c>
      <c r="B1723" s="283"/>
      <c r="C1723" s="312"/>
      <c r="D1723" s="307"/>
      <c r="E1723" s="307"/>
      <c r="F1723" s="313"/>
      <c r="G1723" s="313"/>
      <c r="H1723" s="283"/>
      <c r="I1723" s="314"/>
      <c r="K1723" s="311"/>
    </row>
    <row r="1724" spans="1:11" s="285" customFormat="1" ht="12.75">
      <c r="A1724" s="307"/>
      <c r="B1724" s="283"/>
      <c r="C1724" s="307"/>
      <c r="D1724" s="307"/>
      <c r="E1724" s="307" t="s">
        <v>797</v>
      </c>
      <c r="F1724" s="313"/>
      <c r="G1724" s="313"/>
      <c r="H1724" s="283"/>
      <c r="I1724" s="314"/>
      <c r="K1724" s="311"/>
    </row>
    <row r="1725" spans="1:13" s="285" customFormat="1" ht="12.75">
      <c r="A1725" s="307"/>
      <c r="B1725" s="315">
        <v>-444675</v>
      </c>
      <c r="C1725" s="283" t="s">
        <v>798</v>
      </c>
      <c r="D1725" s="307"/>
      <c r="E1725" s="307" t="s">
        <v>799</v>
      </c>
      <c r="F1725" s="313"/>
      <c r="G1725" s="313"/>
      <c r="H1725" s="283">
        <f>H1724-B1725</f>
        <v>444675</v>
      </c>
      <c r="I1725" s="316">
        <v>947</v>
      </c>
      <c r="K1725" s="317"/>
      <c r="M1725" s="318">
        <f>-B1725/I1725</f>
        <v>469.56177402323124</v>
      </c>
    </row>
    <row r="1726" spans="1:13" s="285" customFormat="1" ht="12.75">
      <c r="A1726" s="307"/>
      <c r="B1726" s="283">
        <v>17888</v>
      </c>
      <c r="C1726" s="307" t="s">
        <v>800</v>
      </c>
      <c r="D1726" s="307"/>
      <c r="E1726" s="307"/>
      <c r="F1726" s="313"/>
      <c r="G1726" s="313" t="s">
        <v>176</v>
      </c>
      <c r="H1726" s="283">
        <f>H1725-B1726</f>
        <v>426787</v>
      </c>
      <c r="I1726" s="316">
        <f>+B1726/M1726</f>
        <v>37.266666666666666</v>
      </c>
      <c r="K1726" s="317"/>
      <c r="M1726" s="319">
        <v>480</v>
      </c>
    </row>
    <row r="1727" spans="1:13" s="285" customFormat="1" ht="12.75">
      <c r="A1727" s="307"/>
      <c r="B1727" s="315">
        <f>SUM(B1725:B1726)</f>
        <v>-426787</v>
      </c>
      <c r="C1727" s="312" t="s">
        <v>801</v>
      </c>
      <c r="D1727" s="307"/>
      <c r="E1727" s="307"/>
      <c r="F1727" s="313"/>
      <c r="G1727" s="313" t="s">
        <v>176</v>
      </c>
      <c r="H1727" s="283">
        <v>0</v>
      </c>
      <c r="I1727" s="316">
        <f>B1727/M1727</f>
        <v>-889.1395833333333</v>
      </c>
      <c r="K1727" s="311"/>
      <c r="M1727" s="319">
        <v>480</v>
      </c>
    </row>
    <row r="1728" spans="9:13" ht="12.75">
      <c r="I1728" s="31"/>
      <c r="M1728" s="50"/>
    </row>
    <row r="1729" spans="2:8" ht="12.75" hidden="1">
      <c r="B1729" s="51"/>
      <c r="H1729" s="8">
        <f aca="true" t="shared" si="76" ref="H1729:H1792">H1728-B1729</f>
        <v>0</v>
      </c>
    </row>
    <row r="1730" spans="2:8" ht="12.75" hidden="1">
      <c r="B1730" s="51"/>
      <c r="H1730" s="8">
        <f t="shared" si="76"/>
        <v>0</v>
      </c>
    </row>
    <row r="1731" spans="2:8" ht="12.75" hidden="1">
      <c r="B1731" s="51"/>
      <c r="H1731" s="8">
        <f t="shared" si="76"/>
        <v>0</v>
      </c>
    </row>
    <row r="1732" spans="2:8" ht="12.75" hidden="1">
      <c r="B1732" s="51"/>
      <c r="H1732" s="8">
        <f t="shared" si="76"/>
        <v>0</v>
      </c>
    </row>
    <row r="1733" spans="2:8" ht="12.75" hidden="1">
      <c r="B1733" s="51"/>
      <c r="H1733" s="8">
        <f t="shared" si="76"/>
        <v>0</v>
      </c>
    </row>
    <row r="1734" spans="2:8" ht="12.75" hidden="1">
      <c r="B1734" s="51"/>
      <c r="H1734" s="8">
        <f t="shared" si="76"/>
        <v>0</v>
      </c>
    </row>
    <row r="1735" spans="2:8" ht="12.75" hidden="1">
      <c r="B1735" s="51"/>
      <c r="H1735" s="8">
        <f t="shared" si="76"/>
        <v>0</v>
      </c>
    </row>
    <row r="1736" spans="2:8" ht="12.75" hidden="1">
      <c r="B1736" s="51"/>
      <c r="H1736" s="8">
        <f t="shared" si="76"/>
        <v>0</v>
      </c>
    </row>
    <row r="1737" spans="2:8" ht="12.75" hidden="1">
      <c r="B1737" s="51"/>
      <c r="H1737" s="8">
        <f t="shared" si="76"/>
        <v>0</v>
      </c>
    </row>
    <row r="1738" spans="2:8" ht="12.75" hidden="1">
      <c r="B1738" s="51"/>
      <c r="H1738" s="8">
        <f t="shared" si="76"/>
        <v>0</v>
      </c>
    </row>
    <row r="1739" spans="2:8" ht="12.75" hidden="1">
      <c r="B1739" s="51"/>
      <c r="H1739" s="8">
        <f t="shared" si="76"/>
        <v>0</v>
      </c>
    </row>
    <row r="1740" spans="2:8" ht="12.75" hidden="1">
      <c r="B1740" s="51"/>
      <c r="H1740" s="8">
        <f t="shared" si="76"/>
        <v>0</v>
      </c>
    </row>
    <row r="1741" spans="2:8" ht="12.75" hidden="1">
      <c r="B1741" s="51"/>
      <c r="H1741" s="8">
        <f t="shared" si="76"/>
        <v>0</v>
      </c>
    </row>
    <row r="1742" spans="2:8" ht="12.75" hidden="1">
      <c r="B1742" s="51"/>
      <c r="H1742" s="8">
        <f t="shared" si="76"/>
        <v>0</v>
      </c>
    </row>
    <row r="1743" spans="2:8" ht="12.75" hidden="1">
      <c r="B1743" s="51"/>
      <c r="H1743" s="8">
        <f t="shared" si="76"/>
        <v>0</v>
      </c>
    </row>
    <row r="1744" spans="2:8" ht="12.75" hidden="1">
      <c r="B1744" s="51"/>
      <c r="H1744" s="8">
        <f t="shared" si="76"/>
        <v>0</v>
      </c>
    </row>
    <row r="1745" spans="2:8" ht="12.75" hidden="1">
      <c r="B1745" s="51"/>
      <c r="H1745" s="8">
        <f t="shared" si="76"/>
        <v>0</v>
      </c>
    </row>
    <row r="1746" spans="2:8" ht="12.75" hidden="1">
      <c r="B1746" s="51"/>
      <c r="H1746" s="8">
        <f t="shared" si="76"/>
        <v>0</v>
      </c>
    </row>
    <row r="1747" spans="2:8" ht="12.75" hidden="1">
      <c r="B1747" s="51"/>
      <c r="H1747" s="8">
        <f t="shared" si="76"/>
        <v>0</v>
      </c>
    </row>
    <row r="1748" spans="2:8" ht="12.75" hidden="1">
      <c r="B1748" s="51"/>
      <c r="H1748" s="8">
        <f t="shared" si="76"/>
        <v>0</v>
      </c>
    </row>
    <row r="1749" spans="2:8" ht="12.75" hidden="1">
      <c r="B1749" s="51"/>
      <c r="H1749" s="8">
        <f t="shared" si="76"/>
        <v>0</v>
      </c>
    </row>
    <row r="1750" spans="2:8" ht="12.75" hidden="1">
      <c r="B1750" s="51"/>
      <c r="H1750" s="8">
        <f t="shared" si="76"/>
        <v>0</v>
      </c>
    </row>
    <row r="1751" spans="2:8" ht="12.75" hidden="1">
      <c r="B1751" s="51"/>
      <c r="H1751" s="8">
        <f t="shared" si="76"/>
        <v>0</v>
      </c>
    </row>
    <row r="1752" spans="2:8" ht="12.75" hidden="1">
      <c r="B1752" s="51"/>
      <c r="H1752" s="8">
        <f t="shared" si="76"/>
        <v>0</v>
      </c>
    </row>
    <row r="1753" spans="2:8" ht="12.75" hidden="1">
      <c r="B1753" s="51"/>
      <c r="H1753" s="8">
        <f t="shared" si="76"/>
        <v>0</v>
      </c>
    </row>
    <row r="1754" spans="2:8" ht="12.75" hidden="1">
      <c r="B1754" s="51"/>
      <c r="H1754" s="8">
        <f t="shared" si="76"/>
        <v>0</v>
      </c>
    </row>
    <row r="1755" spans="2:8" ht="12.75" hidden="1">
      <c r="B1755" s="51"/>
      <c r="H1755" s="8">
        <f t="shared" si="76"/>
        <v>0</v>
      </c>
    </row>
    <row r="1756" spans="2:8" ht="12.75" hidden="1">
      <c r="B1756" s="51"/>
      <c r="H1756" s="8">
        <f t="shared" si="76"/>
        <v>0</v>
      </c>
    </row>
    <row r="1757" spans="2:8" ht="12.75" hidden="1">
      <c r="B1757" s="51"/>
      <c r="H1757" s="8">
        <f t="shared" si="76"/>
        <v>0</v>
      </c>
    </row>
    <row r="1758" spans="2:8" ht="12.75" hidden="1">
      <c r="B1758" s="51"/>
      <c r="H1758" s="8">
        <f t="shared" si="76"/>
        <v>0</v>
      </c>
    </row>
    <row r="1759" spans="2:8" ht="12.75" hidden="1">
      <c r="B1759" s="51"/>
      <c r="H1759" s="8">
        <f t="shared" si="76"/>
        <v>0</v>
      </c>
    </row>
    <row r="1760" spans="2:8" ht="12.75" hidden="1">
      <c r="B1760" s="51"/>
      <c r="H1760" s="8">
        <f t="shared" si="76"/>
        <v>0</v>
      </c>
    </row>
    <row r="1761" spans="2:8" ht="12.75" hidden="1">
      <c r="B1761" s="51"/>
      <c r="H1761" s="8">
        <f t="shared" si="76"/>
        <v>0</v>
      </c>
    </row>
    <row r="1762" spans="2:8" ht="12.75" hidden="1">
      <c r="B1762" s="51"/>
      <c r="H1762" s="8">
        <f t="shared" si="76"/>
        <v>0</v>
      </c>
    </row>
    <row r="1763" spans="2:8" ht="12.75" hidden="1">
      <c r="B1763" s="51"/>
      <c r="H1763" s="8">
        <f t="shared" si="76"/>
        <v>0</v>
      </c>
    </row>
    <row r="1764" spans="2:8" ht="12.75" hidden="1">
      <c r="B1764" s="51"/>
      <c r="H1764" s="8">
        <f t="shared" si="76"/>
        <v>0</v>
      </c>
    </row>
    <row r="1765" spans="2:8" ht="12.75" hidden="1">
      <c r="B1765" s="51"/>
      <c r="H1765" s="8">
        <f t="shared" si="76"/>
        <v>0</v>
      </c>
    </row>
    <row r="1766" spans="2:8" ht="12.75" hidden="1">
      <c r="B1766" s="51"/>
      <c r="H1766" s="8">
        <f t="shared" si="76"/>
        <v>0</v>
      </c>
    </row>
    <row r="1767" spans="2:8" ht="12.75" hidden="1">
      <c r="B1767" s="51"/>
      <c r="H1767" s="8">
        <f t="shared" si="76"/>
        <v>0</v>
      </c>
    </row>
    <row r="1768" spans="2:8" ht="12.75" hidden="1">
      <c r="B1768" s="51"/>
      <c r="H1768" s="8">
        <f t="shared" si="76"/>
        <v>0</v>
      </c>
    </row>
    <row r="1769" spans="2:8" ht="12.75" hidden="1">
      <c r="B1769" s="51"/>
      <c r="H1769" s="8">
        <f t="shared" si="76"/>
        <v>0</v>
      </c>
    </row>
    <row r="1770" spans="2:8" ht="12.75" hidden="1">
      <c r="B1770" s="51"/>
      <c r="H1770" s="8">
        <f t="shared" si="76"/>
        <v>0</v>
      </c>
    </row>
    <row r="1771" spans="2:8" ht="12.75" hidden="1">
      <c r="B1771" s="51"/>
      <c r="H1771" s="8">
        <f t="shared" si="76"/>
        <v>0</v>
      </c>
    </row>
    <row r="1772" spans="2:8" ht="12.75" hidden="1">
      <c r="B1772" s="51"/>
      <c r="H1772" s="8">
        <f t="shared" si="76"/>
        <v>0</v>
      </c>
    </row>
    <row r="1773" spans="2:8" ht="12.75" hidden="1">
      <c r="B1773" s="51"/>
      <c r="H1773" s="8">
        <f t="shared" si="76"/>
        <v>0</v>
      </c>
    </row>
    <row r="1774" spans="2:8" ht="12.75" hidden="1">
      <c r="B1774" s="51"/>
      <c r="H1774" s="8">
        <f t="shared" si="76"/>
        <v>0</v>
      </c>
    </row>
    <row r="1775" spans="2:8" ht="12.75" hidden="1">
      <c r="B1775" s="51"/>
      <c r="H1775" s="8">
        <f t="shared" si="76"/>
        <v>0</v>
      </c>
    </row>
    <row r="1776" spans="2:8" ht="12.75" hidden="1">
      <c r="B1776" s="51"/>
      <c r="H1776" s="8">
        <f t="shared" si="76"/>
        <v>0</v>
      </c>
    </row>
    <row r="1777" spans="2:8" ht="12.75" hidden="1">
      <c r="B1777" s="51"/>
      <c r="H1777" s="8">
        <f t="shared" si="76"/>
        <v>0</v>
      </c>
    </row>
    <row r="1778" spans="2:8" ht="12.75" hidden="1">
      <c r="B1778" s="51"/>
      <c r="H1778" s="8">
        <f t="shared" si="76"/>
        <v>0</v>
      </c>
    </row>
    <row r="1779" spans="2:8" ht="12.75" hidden="1">
      <c r="B1779" s="51"/>
      <c r="H1779" s="8">
        <f t="shared" si="76"/>
        <v>0</v>
      </c>
    </row>
    <row r="1780" spans="2:8" ht="12.75" hidden="1">
      <c r="B1780" s="51"/>
      <c r="H1780" s="8">
        <f t="shared" si="76"/>
        <v>0</v>
      </c>
    </row>
    <row r="1781" spans="2:8" ht="12.75" hidden="1">
      <c r="B1781" s="51"/>
      <c r="H1781" s="8">
        <f t="shared" si="76"/>
        <v>0</v>
      </c>
    </row>
    <row r="1782" spans="2:8" ht="12.75" hidden="1">
      <c r="B1782" s="51"/>
      <c r="H1782" s="8">
        <f t="shared" si="76"/>
        <v>0</v>
      </c>
    </row>
    <row r="1783" spans="2:8" ht="12.75" hidden="1">
      <c r="B1783" s="51"/>
      <c r="H1783" s="8">
        <f t="shared" si="76"/>
        <v>0</v>
      </c>
    </row>
    <row r="1784" spans="2:8" ht="12.75" hidden="1">
      <c r="B1784" s="51"/>
      <c r="H1784" s="8">
        <f t="shared" si="76"/>
        <v>0</v>
      </c>
    </row>
    <row r="1785" spans="2:8" ht="12.75" hidden="1">
      <c r="B1785" s="51"/>
      <c r="H1785" s="8">
        <f t="shared" si="76"/>
        <v>0</v>
      </c>
    </row>
    <row r="1786" spans="2:8" ht="12.75" hidden="1">
      <c r="B1786" s="51"/>
      <c r="H1786" s="8">
        <f t="shared" si="76"/>
        <v>0</v>
      </c>
    </row>
    <row r="1787" spans="2:8" ht="12.75" hidden="1">
      <c r="B1787" s="51"/>
      <c r="H1787" s="8">
        <f t="shared" si="76"/>
        <v>0</v>
      </c>
    </row>
    <row r="1788" spans="2:8" ht="12.75" hidden="1">
      <c r="B1788" s="51"/>
      <c r="H1788" s="8">
        <f t="shared" si="76"/>
        <v>0</v>
      </c>
    </row>
    <row r="1789" spans="2:8" ht="12.75" hidden="1">
      <c r="B1789" s="51"/>
      <c r="H1789" s="8">
        <f t="shared" si="76"/>
        <v>0</v>
      </c>
    </row>
    <row r="1790" spans="2:8" ht="12.75" hidden="1">
      <c r="B1790" s="51"/>
      <c r="H1790" s="8">
        <f t="shared" si="76"/>
        <v>0</v>
      </c>
    </row>
    <row r="1791" spans="2:8" ht="12.75" hidden="1">
      <c r="B1791" s="51"/>
      <c r="H1791" s="8">
        <f t="shared" si="76"/>
        <v>0</v>
      </c>
    </row>
    <row r="1792" spans="2:8" ht="12.75" hidden="1">
      <c r="B1792" s="51"/>
      <c r="H1792" s="8">
        <f t="shared" si="76"/>
        <v>0</v>
      </c>
    </row>
    <row r="1793" spans="2:8" ht="12.75" hidden="1">
      <c r="B1793" s="51"/>
      <c r="H1793" s="8">
        <f aca="true" t="shared" si="77" ref="H1793:H1868">H1792-B1793</f>
        <v>0</v>
      </c>
    </row>
    <row r="1794" spans="2:8" ht="12.75" hidden="1">
      <c r="B1794" s="51"/>
      <c r="H1794" s="8">
        <f t="shared" si="77"/>
        <v>0</v>
      </c>
    </row>
    <row r="1795" spans="2:8" ht="12.75" hidden="1">
      <c r="B1795" s="51"/>
      <c r="H1795" s="8">
        <f t="shared" si="77"/>
        <v>0</v>
      </c>
    </row>
    <row r="1796" spans="2:8" ht="12.75" hidden="1">
      <c r="B1796" s="51"/>
      <c r="H1796" s="8">
        <f t="shared" si="77"/>
        <v>0</v>
      </c>
    </row>
    <row r="1797" spans="2:8" ht="12.75" hidden="1">
      <c r="B1797" s="51"/>
      <c r="H1797" s="8">
        <f t="shared" si="77"/>
        <v>0</v>
      </c>
    </row>
    <row r="1798" spans="2:8" ht="12.75" hidden="1">
      <c r="B1798" s="51"/>
      <c r="H1798" s="8">
        <f t="shared" si="77"/>
        <v>0</v>
      </c>
    </row>
    <row r="1799" spans="2:8" ht="12.75" hidden="1">
      <c r="B1799" s="51"/>
      <c r="H1799" s="8">
        <f t="shared" si="77"/>
        <v>0</v>
      </c>
    </row>
    <row r="1800" spans="2:8" ht="12.75" hidden="1">
      <c r="B1800" s="51"/>
      <c r="H1800" s="8">
        <f t="shared" si="77"/>
        <v>0</v>
      </c>
    </row>
    <row r="1801" spans="2:8" ht="12.75" hidden="1">
      <c r="B1801" s="51"/>
      <c r="H1801" s="8">
        <f t="shared" si="77"/>
        <v>0</v>
      </c>
    </row>
    <row r="1802" spans="2:8" ht="12.75" hidden="1">
      <c r="B1802" s="51"/>
      <c r="H1802" s="8">
        <f t="shared" si="77"/>
        <v>0</v>
      </c>
    </row>
    <row r="1803" spans="2:8" ht="12.75" hidden="1">
      <c r="B1803" s="51"/>
      <c r="H1803" s="8">
        <f t="shared" si="77"/>
        <v>0</v>
      </c>
    </row>
    <row r="1804" spans="2:8" ht="12.75" hidden="1">
      <c r="B1804" s="51"/>
      <c r="H1804" s="8">
        <f t="shared" si="77"/>
        <v>0</v>
      </c>
    </row>
    <row r="1805" spans="2:8" ht="12.75" hidden="1">
      <c r="B1805" s="51"/>
      <c r="H1805" s="8">
        <f t="shared" si="77"/>
        <v>0</v>
      </c>
    </row>
    <row r="1806" spans="2:8" ht="12.75" hidden="1">
      <c r="B1806" s="51"/>
      <c r="H1806" s="8">
        <f t="shared" si="77"/>
        <v>0</v>
      </c>
    </row>
    <row r="1807" spans="2:8" ht="12.75" hidden="1">
      <c r="B1807" s="51"/>
      <c r="H1807" s="8">
        <f t="shared" si="77"/>
        <v>0</v>
      </c>
    </row>
    <row r="1808" spans="2:8" ht="12.75" hidden="1">
      <c r="B1808" s="51"/>
      <c r="H1808" s="8">
        <f t="shared" si="77"/>
        <v>0</v>
      </c>
    </row>
    <row r="1809" spans="2:8" ht="12.75" hidden="1">
      <c r="B1809" s="51"/>
      <c r="H1809" s="8">
        <f t="shared" si="77"/>
        <v>0</v>
      </c>
    </row>
    <row r="1810" spans="2:8" ht="12.75" hidden="1">
      <c r="B1810" s="51"/>
      <c r="H1810" s="8">
        <f t="shared" si="77"/>
        <v>0</v>
      </c>
    </row>
    <row r="1811" spans="2:8" ht="12.75" hidden="1">
      <c r="B1811" s="51"/>
      <c r="H1811" s="8">
        <f t="shared" si="77"/>
        <v>0</v>
      </c>
    </row>
    <row r="1812" spans="2:8" ht="12.75" hidden="1">
      <c r="B1812" s="51"/>
      <c r="H1812" s="8">
        <f t="shared" si="77"/>
        <v>0</v>
      </c>
    </row>
    <row r="1813" spans="2:8" ht="12.75" hidden="1">
      <c r="B1813" s="51"/>
      <c r="H1813" s="8">
        <f t="shared" si="77"/>
        <v>0</v>
      </c>
    </row>
    <row r="1814" spans="2:8" ht="12.75" hidden="1">
      <c r="B1814" s="51"/>
      <c r="H1814" s="8">
        <f t="shared" si="77"/>
        <v>0</v>
      </c>
    </row>
    <row r="1815" spans="2:8" ht="12.75" hidden="1">
      <c r="B1815" s="51"/>
      <c r="H1815" s="8">
        <f t="shared" si="77"/>
        <v>0</v>
      </c>
    </row>
    <row r="1816" spans="2:8" ht="12.75" hidden="1">
      <c r="B1816" s="51"/>
      <c r="H1816" s="8">
        <f t="shared" si="77"/>
        <v>0</v>
      </c>
    </row>
    <row r="1817" spans="2:8" ht="12.75" hidden="1">
      <c r="B1817" s="51"/>
      <c r="H1817" s="8">
        <f t="shared" si="77"/>
        <v>0</v>
      </c>
    </row>
    <row r="1818" spans="2:8" ht="12.75" hidden="1">
      <c r="B1818" s="51"/>
      <c r="H1818" s="8">
        <f t="shared" si="77"/>
        <v>0</v>
      </c>
    </row>
    <row r="1819" spans="2:8" ht="12.75" hidden="1">
      <c r="B1819" s="51"/>
      <c r="H1819" s="8">
        <f t="shared" si="77"/>
        <v>0</v>
      </c>
    </row>
    <row r="1820" spans="2:8" ht="12.75" hidden="1">
      <c r="B1820" s="51"/>
      <c r="H1820" s="8">
        <f t="shared" si="77"/>
        <v>0</v>
      </c>
    </row>
    <row r="1821" spans="2:8" ht="12.75" hidden="1">
      <c r="B1821" s="51"/>
      <c r="H1821" s="8">
        <f t="shared" si="77"/>
        <v>0</v>
      </c>
    </row>
    <row r="1822" spans="2:8" ht="12.75" hidden="1">
      <c r="B1822" s="51"/>
      <c r="H1822" s="8">
        <f t="shared" si="77"/>
        <v>0</v>
      </c>
    </row>
    <row r="1823" spans="2:8" ht="12.75" hidden="1">
      <c r="B1823" s="51"/>
      <c r="H1823" s="8">
        <f t="shared" si="77"/>
        <v>0</v>
      </c>
    </row>
    <row r="1824" spans="2:8" ht="12.75" hidden="1">
      <c r="B1824" s="51"/>
      <c r="H1824" s="8">
        <f t="shared" si="77"/>
        <v>0</v>
      </c>
    </row>
    <row r="1825" spans="2:8" ht="12.75" hidden="1">
      <c r="B1825" s="51"/>
      <c r="H1825" s="8">
        <f t="shared" si="77"/>
        <v>0</v>
      </c>
    </row>
    <row r="1826" spans="2:8" ht="12.75" hidden="1">
      <c r="B1826" s="51"/>
      <c r="H1826" s="8">
        <f t="shared" si="77"/>
        <v>0</v>
      </c>
    </row>
    <row r="1827" spans="2:8" ht="12.75" hidden="1">
      <c r="B1827" s="51"/>
      <c r="H1827" s="8">
        <f t="shared" si="77"/>
        <v>0</v>
      </c>
    </row>
    <row r="1828" spans="2:8" ht="12.75" hidden="1">
      <c r="B1828" s="51"/>
      <c r="H1828" s="8">
        <f t="shared" si="77"/>
        <v>0</v>
      </c>
    </row>
    <row r="1829" spans="2:8" ht="12.75" hidden="1">
      <c r="B1829" s="51"/>
      <c r="H1829" s="8">
        <f t="shared" si="77"/>
        <v>0</v>
      </c>
    </row>
    <row r="1830" spans="2:8" ht="12.75" hidden="1">
      <c r="B1830" s="51"/>
      <c r="H1830" s="8">
        <f t="shared" si="77"/>
        <v>0</v>
      </c>
    </row>
    <row r="1831" spans="2:8" ht="12.75" hidden="1">
      <c r="B1831" s="51"/>
      <c r="H1831" s="8">
        <f t="shared" si="77"/>
        <v>0</v>
      </c>
    </row>
    <row r="1832" spans="2:8" ht="12.75" hidden="1">
      <c r="B1832" s="51"/>
      <c r="H1832" s="8">
        <f t="shared" si="77"/>
        <v>0</v>
      </c>
    </row>
    <row r="1833" spans="2:8" ht="12.75" hidden="1">
      <c r="B1833" s="51"/>
      <c r="H1833" s="8">
        <f t="shared" si="77"/>
        <v>0</v>
      </c>
    </row>
    <row r="1834" spans="2:8" ht="12.75" hidden="1">
      <c r="B1834" s="51"/>
      <c r="H1834" s="8">
        <f t="shared" si="77"/>
        <v>0</v>
      </c>
    </row>
    <row r="1835" spans="2:8" ht="12.75" hidden="1">
      <c r="B1835" s="51"/>
      <c r="H1835" s="8">
        <f t="shared" si="77"/>
        <v>0</v>
      </c>
    </row>
    <row r="1836" spans="2:8" ht="12.75" hidden="1">
      <c r="B1836" s="51"/>
      <c r="H1836" s="8">
        <f t="shared" si="77"/>
        <v>0</v>
      </c>
    </row>
    <row r="1837" spans="2:8" ht="12.75" hidden="1">
      <c r="B1837" s="51"/>
      <c r="H1837" s="8">
        <f t="shared" si="77"/>
        <v>0</v>
      </c>
    </row>
    <row r="1838" spans="2:8" ht="12.75" hidden="1">
      <c r="B1838" s="51"/>
      <c r="H1838" s="8">
        <f t="shared" si="77"/>
        <v>0</v>
      </c>
    </row>
    <row r="1839" spans="2:8" ht="12.75" hidden="1">
      <c r="B1839" s="51"/>
      <c r="H1839" s="8">
        <f t="shared" si="77"/>
        <v>0</v>
      </c>
    </row>
    <row r="1840" spans="2:8" ht="12.75" hidden="1">
      <c r="B1840" s="51"/>
      <c r="H1840" s="8">
        <f t="shared" si="77"/>
        <v>0</v>
      </c>
    </row>
    <row r="1841" spans="2:8" ht="12.75" hidden="1">
      <c r="B1841" s="51"/>
      <c r="H1841" s="8">
        <f t="shared" si="77"/>
        <v>0</v>
      </c>
    </row>
    <row r="1842" spans="2:8" ht="12.75" hidden="1">
      <c r="B1842" s="51"/>
      <c r="H1842" s="8">
        <f t="shared" si="77"/>
        <v>0</v>
      </c>
    </row>
    <row r="1843" spans="2:8" ht="12.75" hidden="1">
      <c r="B1843" s="51"/>
      <c r="H1843" s="8">
        <f t="shared" si="77"/>
        <v>0</v>
      </c>
    </row>
    <row r="1844" spans="2:8" ht="12.75" hidden="1">
      <c r="B1844" s="51"/>
      <c r="H1844" s="8">
        <f t="shared" si="77"/>
        <v>0</v>
      </c>
    </row>
    <row r="1845" spans="2:8" ht="12.75" hidden="1">
      <c r="B1845" s="51"/>
      <c r="H1845" s="8">
        <f t="shared" si="77"/>
        <v>0</v>
      </c>
    </row>
    <row r="1846" spans="2:8" ht="12.75" hidden="1">
      <c r="B1846" s="51"/>
      <c r="H1846" s="8">
        <f t="shared" si="77"/>
        <v>0</v>
      </c>
    </row>
    <row r="1847" spans="2:8" ht="12.75" hidden="1">
      <c r="B1847" s="51"/>
      <c r="H1847" s="8">
        <f t="shared" si="77"/>
        <v>0</v>
      </c>
    </row>
    <row r="1848" spans="2:8" ht="12.75" hidden="1">
      <c r="B1848" s="51"/>
      <c r="H1848" s="8">
        <f t="shared" si="77"/>
        <v>0</v>
      </c>
    </row>
    <row r="1849" spans="2:8" ht="12.75" hidden="1">
      <c r="B1849" s="51"/>
      <c r="H1849" s="8">
        <f t="shared" si="77"/>
        <v>0</v>
      </c>
    </row>
    <row r="1850" spans="2:8" ht="12.75" hidden="1">
      <c r="B1850" s="51"/>
      <c r="H1850" s="8">
        <f t="shared" si="77"/>
        <v>0</v>
      </c>
    </row>
    <row r="1851" spans="2:8" ht="12.75" hidden="1">
      <c r="B1851" s="51"/>
      <c r="H1851" s="8">
        <f t="shared" si="77"/>
        <v>0</v>
      </c>
    </row>
    <row r="1852" spans="2:8" ht="12.75" hidden="1">
      <c r="B1852" s="51"/>
      <c r="H1852" s="8">
        <f t="shared" si="77"/>
        <v>0</v>
      </c>
    </row>
    <row r="1853" spans="2:8" ht="12.75" hidden="1">
      <c r="B1853" s="51"/>
      <c r="H1853" s="8">
        <f t="shared" si="77"/>
        <v>0</v>
      </c>
    </row>
    <row r="1854" spans="2:8" ht="12.75" hidden="1">
      <c r="B1854" s="51"/>
      <c r="H1854" s="8">
        <f t="shared" si="77"/>
        <v>0</v>
      </c>
    </row>
    <row r="1855" spans="2:8" ht="12.75" hidden="1">
      <c r="B1855" s="51"/>
      <c r="H1855" s="8">
        <f t="shared" si="77"/>
        <v>0</v>
      </c>
    </row>
    <row r="1856" spans="2:8" ht="12.75" hidden="1">
      <c r="B1856" s="51"/>
      <c r="H1856" s="8">
        <f t="shared" si="77"/>
        <v>0</v>
      </c>
    </row>
    <row r="1857" spans="2:8" ht="12.75" hidden="1">
      <c r="B1857" s="51"/>
      <c r="H1857" s="8">
        <f t="shared" si="77"/>
        <v>0</v>
      </c>
    </row>
    <row r="1858" spans="2:8" ht="12.75" hidden="1">
      <c r="B1858" s="51"/>
      <c r="H1858" s="8">
        <f t="shared" si="77"/>
        <v>0</v>
      </c>
    </row>
    <row r="1859" spans="2:8" ht="12.75" hidden="1">
      <c r="B1859" s="51"/>
      <c r="H1859" s="8">
        <f t="shared" si="77"/>
        <v>0</v>
      </c>
    </row>
    <row r="1860" spans="2:8" ht="12.75" hidden="1">
      <c r="B1860" s="51"/>
      <c r="H1860" s="8">
        <f t="shared" si="77"/>
        <v>0</v>
      </c>
    </row>
    <row r="1861" spans="2:8" ht="12.75" hidden="1">
      <c r="B1861" s="51"/>
      <c r="H1861" s="8">
        <f t="shared" si="77"/>
        <v>0</v>
      </c>
    </row>
    <row r="1862" spans="2:8" ht="12.75" hidden="1">
      <c r="B1862" s="51"/>
      <c r="H1862" s="8">
        <f t="shared" si="77"/>
        <v>0</v>
      </c>
    </row>
    <row r="1863" spans="2:8" ht="12.75" hidden="1">
      <c r="B1863" s="51"/>
      <c r="H1863" s="8">
        <f t="shared" si="77"/>
        <v>0</v>
      </c>
    </row>
    <row r="1864" spans="2:8" ht="12.75" hidden="1">
      <c r="B1864" s="51"/>
      <c r="H1864" s="8">
        <f t="shared" si="77"/>
        <v>0</v>
      </c>
    </row>
    <row r="1865" spans="2:8" ht="12.75" hidden="1">
      <c r="B1865" s="51"/>
      <c r="H1865" s="8">
        <f t="shared" si="77"/>
        <v>0</v>
      </c>
    </row>
    <row r="1866" spans="2:8" ht="12.75" hidden="1">
      <c r="B1866" s="51"/>
      <c r="H1866" s="8">
        <f t="shared" si="77"/>
        <v>0</v>
      </c>
    </row>
    <row r="1867" spans="2:8" ht="12.75" hidden="1">
      <c r="B1867" s="51"/>
      <c r="H1867" s="8">
        <f t="shared" si="77"/>
        <v>0</v>
      </c>
    </row>
    <row r="1868" spans="2:8" ht="12.75" hidden="1">
      <c r="B1868" s="51"/>
      <c r="H1868" s="8">
        <f t="shared" si="77"/>
        <v>0</v>
      </c>
    </row>
    <row r="1869" spans="2:8" ht="12.75" hidden="1">
      <c r="B1869" s="51"/>
      <c r="H1869" s="8">
        <f aca="true" t="shared" si="78" ref="H1869:H1916">H1868-B1869</f>
        <v>0</v>
      </c>
    </row>
    <row r="1870" spans="2:8" ht="12.75" hidden="1">
      <c r="B1870" s="51"/>
      <c r="H1870" s="8">
        <f t="shared" si="78"/>
        <v>0</v>
      </c>
    </row>
    <row r="1871" spans="2:8" ht="12.75" hidden="1">
      <c r="B1871" s="51"/>
      <c r="H1871" s="8">
        <f t="shared" si="78"/>
        <v>0</v>
      </c>
    </row>
    <row r="1872" spans="2:8" ht="12.75" hidden="1">
      <c r="B1872" s="51"/>
      <c r="H1872" s="8">
        <f t="shared" si="78"/>
        <v>0</v>
      </c>
    </row>
    <row r="1873" spans="2:8" ht="12.75" hidden="1">
      <c r="B1873" s="51"/>
      <c r="H1873" s="8">
        <f t="shared" si="78"/>
        <v>0</v>
      </c>
    </row>
    <row r="1874" spans="2:8" ht="12.75" hidden="1">
      <c r="B1874" s="51"/>
      <c r="H1874" s="8">
        <f t="shared" si="78"/>
        <v>0</v>
      </c>
    </row>
    <row r="1875" spans="2:8" ht="12.75" hidden="1">
      <c r="B1875" s="51"/>
      <c r="H1875" s="8">
        <f t="shared" si="78"/>
        <v>0</v>
      </c>
    </row>
    <row r="1876" spans="2:8" ht="12.75" hidden="1">
      <c r="B1876" s="51"/>
      <c r="H1876" s="8">
        <f t="shared" si="78"/>
        <v>0</v>
      </c>
    </row>
    <row r="1877" spans="2:8" ht="12.75" hidden="1">
      <c r="B1877" s="51"/>
      <c r="H1877" s="8">
        <f t="shared" si="78"/>
        <v>0</v>
      </c>
    </row>
    <row r="1878" spans="2:8" ht="12.75" hidden="1">
      <c r="B1878" s="51"/>
      <c r="H1878" s="8">
        <f t="shared" si="78"/>
        <v>0</v>
      </c>
    </row>
    <row r="1879" spans="2:8" ht="12.75" hidden="1">
      <c r="B1879" s="51"/>
      <c r="H1879" s="8">
        <f t="shared" si="78"/>
        <v>0</v>
      </c>
    </row>
    <row r="1880" spans="2:8" ht="12.75" hidden="1">
      <c r="B1880" s="51"/>
      <c r="H1880" s="8">
        <f t="shared" si="78"/>
        <v>0</v>
      </c>
    </row>
    <row r="1881" spans="2:8" ht="12.75" hidden="1">
      <c r="B1881" s="51"/>
      <c r="H1881" s="8">
        <f t="shared" si="78"/>
        <v>0</v>
      </c>
    </row>
    <row r="1882" spans="2:8" ht="12.75" hidden="1">
      <c r="B1882" s="51"/>
      <c r="H1882" s="8">
        <f t="shared" si="78"/>
        <v>0</v>
      </c>
    </row>
    <row r="1883" spans="2:8" ht="12.75" hidden="1">
      <c r="B1883" s="51"/>
      <c r="H1883" s="8">
        <f t="shared" si="78"/>
        <v>0</v>
      </c>
    </row>
    <row r="1884" spans="2:8" ht="12.75" hidden="1">
      <c r="B1884" s="51"/>
      <c r="H1884" s="8">
        <f t="shared" si="78"/>
        <v>0</v>
      </c>
    </row>
    <row r="1885" spans="2:8" ht="12.75" hidden="1">
      <c r="B1885" s="51"/>
      <c r="H1885" s="8">
        <f t="shared" si="78"/>
        <v>0</v>
      </c>
    </row>
    <row r="1886" spans="2:8" ht="12.75" hidden="1">
      <c r="B1886" s="51"/>
      <c r="H1886" s="8">
        <f t="shared" si="78"/>
        <v>0</v>
      </c>
    </row>
    <row r="1887" spans="2:8" ht="12.75" hidden="1">
      <c r="B1887" s="51"/>
      <c r="H1887" s="8">
        <f t="shared" si="78"/>
        <v>0</v>
      </c>
    </row>
    <row r="1888" spans="2:8" ht="12.75" hidden="1">
      <c r="B1888" s="51"/>
      <c r="H1888" s="8">
        <f t="shared" si="78"/>
        <v>0</v>
      </c>
    </row>
    <row r="1889" spans="2:8" ht="12.75" hidden="1">
      <c r="B1889" s="51"/>
      <c r="H1889" s="8">
        <f t="shared" si="78"/>
        <v>0</v>
      </c>
    </row>
    <row r="1890" spans="2:8" ht="12.75" hidden="1">
      <c r="B1890" s="51"/>
      <c r="H1890" s="8">
        <f t="shared" si="78"/>
        <v>0</v>
      </c>
    </row>
    <row r="1891" spans="2:8" ht="12.75" hidden="1">
      <c r="B1891" s="51"/>
      <c r="H1891" s="8">
        <f t="shared" si="78"/>
        <v>0</v>
      </c>
    </row>
    <row r="1892" spans="2:8" ht="12.75" hidden="1">
      <c r="B1892" s="51"/>
      <c r="H1892" s="8">
        <f t="shared" si="78"/>
        <v>0</v>
      </c>
    </row>
    <row r="1893" spans="2:8" ht="12.75" hidden="1">
      <c r="B1893" s="51"/>
      <c r="H1893" s="8">
        <f t="shared" si="78"/>
        <v>0</v>
      </c>
    </row>
    <row r="1894" spans="2:8" ht="12.75" hidden="1">
      <c r="B1894" s="51"/>
      <c r="H1894" s="8">
        <f t="shared" si="78"/>
        <v>0</v>
      </c>
    </row>
    <row r="1895" spans="2:8" ht="12.75" hidden="1">
      <c r="B1895" s="51"/>
      <c r="H1895" s="8">
        <f t="shared" si="78"/>
        <v>0</v>
      </c>
    </row>
    <row r="1896" spans="2:8" ht="12.75" hidden="1">
      <c r="B1896" s="51"/>
      <c r="H1896" s="8">
        <f t="shared" si="78"/>
        <v>0</v>
      </c>
    </row>
    <row r="1897" spans="2:8" ht="12.75" hidden="1">
      <c r="B1897" s="51"/>
      <c r="H1897" s="8">
        <f t="shared" si="78"/>
        <v>0</v>
      </c>
    </row>
    <row r="1898" spans="2:8" ht="12.75" hidden="1">
      <c r="B1898" s="51"/>
      <c r="H1898" s="8">
        <f t="shared" si="78"/>
        <v>0</v>
      </c>
    </row>
    <row r="1899" spans="2:8" ht="12.75" hidden="1">
      <c r="B1899" s="51"/>
      <c r="H1899" s="8">
        <f t="shared" si="78"/>
        <v>0</v>
      </c>
    </row>
    <row r="1900" spans="2:8" ht="12.75" hidden="1">
      <c r="B1900" s="51"/>
      <c r="H1900" s="8">
        <f t="shared" si="78"/>
        <v>0</v>
      </c>
    </row>
    <row r="1901" spans="2:8" ht="12.75" hidden="1">
      <c r="B1901" s="51"/>
      <c r="H1901" s="8">
        <f t="shared" si="78"/>
        <v>0</v>
      </c>
    </row>
    <row r="1902" spans="2:8" ht="12.75" hidden="1">
      <c r="B1902" s="51"/>
      <c r="H1902" s="8">
        <f t="shared" si="78"/>
        <v>0</v>
      </c>
    </row>
    <row r="1903" spans="2:8" ht="12.75" hidden="1">
      <c r="B1903" s="51"/>
      <c r="H1903" s="8">
        <f t="shared" si="78"/>
        <v>0</v>
      </c>
    </row>
    <row r="1904" spans="2:8" ht="12.75" hidden="1">
      <c r="B1904" s="51"/>
      <c r="H1904" s="8">
        <f t="shared" si="78"/>
        <v>0</v>
      </c>
    </row>
    <row r="1905" spans="2:8" ht="12.75" hidden="1">
      <c r="B1905" s="51"/>
      <c r="H1905" s="8">
        <f t="shared" si="78"/>
        <v>0</v>
      </c>
    </row>
    <row r="1906" spans="2:8" ht="12.75" hidden="1">
      <c r="B1906" s="51"/>
      <c r="H1906" s="8">
        <f t="shared" si="78"/>
        <v>0</v>
      </c>
    </row>
    <row r="1907" spans="2:8" ht="12.75" hidden="1">
      <c r="B1907" s="51"/>
      <c r="H1907" s="8">
        <f t="shared" si="78"/>
        <v>0</v>
      </c>
    </row>
    <row r="1908" spans="2:8" ht="12.75" hidden="1">
      <c r="B1908" s="51"/>
      <c r="H1908" s="8">
        <f t="shared" si="78"/>
        <v>0</v>
      </c>
    </row>
    <row r="1909" spans="2:8" ht="12.75" hidden="1">
      <c r="B1909" s="51"/>
      <c r="H1909" s="8">
        <f t="shared" si="78"/>
        <v>0</v>
      </c>
    </row>
    <row r="1910" spans="2:8" ht="12.75" hidden="1">
      <c r="B1910" s="51"/>
      <c r="H1910" s="8">
        <f t="shared" si="78"/>
        <v>0</v>
      </c>
    </row>
    <row r="1911" spans="2:8" ht="12.75" hidden="1">
      <c r="B1911" s="51"/>
      <c r="H1911" s="8">
        <f t="shared" si="78"/>
        <v>0</v>
      </c>
    </row>
    <row r="1912" spans="2:8" ht="12.75" hidden="1">
      <c r="B1912" s="51"/>
      <c r="H1912" s="8">
        <f t="shared" si="78"/>
        <v>0</v>
      </c>
    </row>
    <row r="1913" spans="2:8" ht="12.75" hidden="1">
      <c r="B1913" s="51"/>
      <c r="H1913" s="8">
        <f t="shared" si="78"/>
        <v>0</v>
      </c>
    </row>
    <row r="1914" spans="2:8" ht="12.75" hidden="1">
      <c r="B1914" s="51"/>
      <c r="H1914" s="8">
        <f t="shared" si="78"/>
        <v>0</v>
      </c>
    </row>
    <row r="1915" spans="2:8" ht="12.75" hidden="1">
      <c r="B1915" s="51"/>
      <c r="H1915" s="8">
        <f t="shared" si="78"/>
        <v>0</v>
      </c>
    </row>
    <row r="1916" spans="2:8" ht="12.75" hidden="1">
      <c r="B1916" s="51"/>
      <c r="H1916" s="8">
        <f t="shared" si="78"/>
        <v>0</v>
      </c>
    </row>
    <row r="1917" spans="2:8" ht="12.75" hidden="1">
      <c r="B1917" s="51"/>
      <c r="H1917" s="8">
        <f>H1916-B1917</f>
        <v>0</v>
      </c>
    </row>
    <row r="1918" spans="2:8" ht="12.75" hidden="1">
      <c r="B1918" s="51"/>
      <c r="H1918" s="8">
        <f aca="true" t="shared" si="79" ref="H1918:H1981">H1917-B1918</f>
        <v>0</v>
      </c>
    </row>
    <row r="1919" spans="2:8" ht="12.75" hidden="1">
      <c r="B1919" s="51"/>
      <c r="H1919" s="8">
        <f t="shared" si="79"/>
        <v>0</v>
      </c>
    </row>
    <row r="1920" spans="2:8" ht="12.75" hidden="1">
      <c r="B1920" s="51"/>
      <c r="H1920" s="8">
        <f t="shared" si="79"/>
        <v>0</v>
      </c>
    </row>
    <row r="1921" spans="2:8" ht="12.75" hidden="1">
      <c r="B1921" s="51"/>
      <c r="H1921" s="8">
        <f t="shared" si="79"/>
        <v>0</v>
      </c>
    </row>
    <row r="1922" spans="2:8" ht="12.75" hidden="1">
      <c r="B1922" s="51"/>
      <c r="H1922" s="8">
        <f t="shared" si="79"/>
        <v>0</v>
      </c>
    </row>
    <row r="1923" spans="2:8" ht="12.75" hidden="1">
      <c r="B1923" s="51"/>
      <c r="H1923" s="8">
        <f t="shared" si="79"/>
        <v>0</v>
      </c>
    </row>
    <row r="1924" spans="2:8" ht="12.75" hidden="1">
      <c r="B1924" s="51"/>
      <c r="H1924" s="8">
        <f t="shared" si="79"/>
        <v>0</v>
      </c>
    </row>
    <row r="1925" spans="2:8" ht="12.75" hidden="1">
      <c r="B1925" s="51"/>
      <c r="H1925" s="8">
        <f t="shared" si="79"/>
        <v>0</v>
      </c>
    </row>
    <row r="1926" spans="2:8" ht="12.75" hidden="1">
      <c r="B1926" s="51"/>
      <c r="H1926" s="8">
        <f t="shared" si="79"/>
        <v>0</v>
      </c>
    </row>
    <row r="1927" spans="2:8" ht="12.75" hidden="1">
      <c r="B1927" s="51"/>
      <c r="H1927" s="8">
        <f t="shared" si="79"/>
        <v>0</v>
      </c>
    </row>
    <row r="1928" spans="2:8" ht="12.75" hidden="1">
      <c r="B1928" s="51"/>
      <c r="H1928" s="8">
        <f t="shared" si="79"/>
        <v>0</v>
      </c>
    </row>
    <row r="1929" spans="2:8" ht="12.75" hidden="1">
      <c r="B1929" s="51"/>
      <c r="H1929" s="8">
        <f t="shared" si="79"/>
        <v>0</v>
      </c>
    </row>
    <row r="1930" spans="2:8" ht="12.75" hidden="1">
      <c r="B1930" s="51"/>
      <c r="H1930" s="8">
        <f t="shared" si="79"/>
        <v>0</v>
      </c>
    </row>
    <row r="1931" spans="2:8" ht="12.75" hidden="1">
      <c r="B1931" s="51"/>
      <c r="H1931" s="8">
        <f t="shared" si="79"/>
        <v>0</v>
      </c>
    </row>
    <row r="1932" spans="2:8" ht="12.75" hidden="1">
      <c r="B1932" s="51"/>
      <c r="H1932" s="8">
        <f t="shared" si="79"/>
        <v>0</v>
      </c>
    </row>
    <row r="1933" spans="2:8" ht="12.75" hidden="1">
      <c r="B1933" s="51"/>
      <c r="H1933" s="8">
        <f t="shared" si="79"/>
        <v>0</v>
      </c>
    </row>
    <row r="1934" spans="2:8" ht="12.75" hidden="1">
      <c r="B1934" s="51"/>
      <c r="H1934" s="8">
        <f t="shared" si="79"/>
        <v>0</v>
      </c>
    </row>
    <row r="1935" spans="2:8" ht="12.75" hidden="1">
      <c r="B1935" s="51"/>
      <c r="H1935" s="8">
        <f t="shared" si="79"/>
        <v>0</v>
      </c>
    </row>
    <row r="1936" spans="2:8" ht="12.75" hidden="1">
      <c r="B1936" s="51"/>
      <c r="H1936" s="8">
        <f t="shared" si="79"/>
        <v>0</v>
      </c>
    </row>
    <row r="1937" spans="2:8" ht="12.75" hidden="1">
      <c r="B1937" s="51"/>
      <c r="H1937" s="8">
        <f t="shared" si="79"/>
        <v>0</v>
      </c>
    </row>
    <row r="1938" spans="2:8" ht="12.75" hidden="1">
      <c r="B1938" s="51"/>
      <c r="H1938" s="8">
        <f t="shared" si="79"/>
        <v>0</v>
      </c>
    </row>
    <row r="1939" spans="2:8" ht="12.75" hidden="1">
      <c r="B1939" s="51"/>
      <c r="H1939" s="8">
        <f t="shared" si="79"/>
        <v>0</v>
      </c>
    </row>
    <row r="1940" spans="2:8" ht="12.75" hidden="1">
      <c r="B1940" s="51"/>
      <c r="H1940" s="8">
        <f t="shared" si="79"/>
        <v>0</v>
      </c>
    </row>
    <row r="1941" spans="2:8" ht="12.75" hidden="1">
      <c r="B1941" s="51"/>
      <c r="H1941" s="8">
        <f t="shared" si="79"/>
        <v>0</v>
      </c>
    </row>
    <row r="1942" spans="2:8" ht="12.75" hidden="1">
      <c r="B1942" s="51"/>
      <c r="H1942" s="8">
        <f t="shared" si="79"/>
        <v>0</v>
      </c>
    </row>
    <row r="1943" spans="2:8" ht="12.75" hidden="1">
      <c r="B1943" s="51"/>
      <c r="H1943" s="8">
        <f t="shared" si="79"/>
        <v>0</v>
      </c>
    </row>
    <row r="1944" spans="2:8" ht="12.75" hidden="1">
      <c r="B1944" s="51"/>
      <c r="H1944" s="8">
        <f t="shared" si="79"/>
        <v>0</v>
      </c>
    </row>
    <row r="1945" spans="2:8" ht="12.75" hidden="1">
      <c r="B1945" s="51"/>
      <c r="H1945" s="8">
        <f t="shared" si="79"/>
        <v>0</v>
      </c>
    </row>
    <row r="1946" spans="2:8" ht="12.75" hidden="1">
      <c r="B1946" s="51"/>
      <c r="H1946" s="8">
        <f t="shared" si="79"/>
        <v>0</v>
      </c>
    </row>
    <row r="1947" spans="2:8" ht="12.75" hidden="1">
      <c r="B1947" s="51"/>
      <c r="H1947" s="8">
        <f t="shared" si="79"/>
        <v>0</v>
      </c>
    </row>
    <row r="1948" spans="2:8" ht="12.75" hidden="1">
      <c r="B1948" s="51"/>
      <c r="H1948" s="8">
        <f t="shared" si="79"/>
        <v>0</v>
      </c>
    </row>
    <row r="1949" spans="2:8" ht="12.75" hidden="1">
      <c r="B1949" s="51"/>
      <c r="H1949" s="8">
        <f t="shared" si="79"/>
        <v>0</v>
      </c>
    </row>
    <row r="1950" spans="2:8" ht="12.75" hidden="1">
      <c r="B1950" s="51"/>
      <c r="H1950" s="8">
        <f t="shared" si="79"/>
        <v>0</v>
      </c>
    </row>
    <row r="1951" spans="2:8" ht="12.75" hidden="1">
      <c r="B1951" s="51"/>
      <c r="H1951" s="8">
        <f t="shared" si="79"/>
        <v>0</v>
      </c>
    </row>
    <row r="1952" spans="2:8" ht="12.75" hidden="1">
      <c r="B1952" s="51"/>
      <c r="H1952" s="8">
        <f t="shared" si="79"/>
        <v>0</v>
      </c>
    </row>
    <row r="1953" spans="2:8" ht="12.75" hidden="1">
      <c r="B1953" s="51"/>
      <c r="H1953" s="8">
        <f t="shared" si="79"/>
        <v>0</v>
      </c>
    </row>
    <row r="1954" spans="2:8" ht="12.75" hidden="1">
      <c r="B1954" s="51"/>
      <c r="H1954" s="8">
        <f t="shared" si="79"/>
        <v>0</v>
      </c>
    </row>
    <row r="1955" spans="2:8" ht="12.75" hidden="1">
      <c r="B1955" s="51"/>
      <c r="H1955" s="8">
        <f t="shared" si="79"/>
        <v>0</v>
      </c>
    </row>
    <row r="1956" spans="2:8" ht="12.75" hidden="1">
      <c r="B1956" s="51"/>
      <c r="H1956" s="8">
        <f t="shared" si="79"/>
        <v>0</v>
      </c>
    </row>
    <row r="1957" spans="2:8" ht="12.75" hidden="1">
      <c r="B1957" s="51"/>
      <c r="H1957" s="8">
        <f t="shared" si="79"/>
        <v>0</v>
      </c>
    </row>
    <row r="1958" spans="2:8" ht="12.75" hidden="1">
      <c r="B1958" s="51"/>
      <c r="H1958" s="8">
        <f t="shared" si="79"/>
        <v>0</v>
      </c>
    </row>
    <row r="1959" spans="2:8" ht="12.75" hidden="1">
      <c r="B1959" s="51"/>
      <c r="H1959" s="8">
        <f t="shared" si="79"/>
        <v>0</v>
      </c>
    </row>
    <row r="1960" spans="2:8" ht="12.75" hidden="1">
      <c r="B1960" s="51"/>
      <c r="H1960" s="8">
        <f t="shared" si="79"/>
        <v>0</v>
      </c>
    </row>
    <row r="1961" spans="2:8" ht="12.75" hidden="1">
      <c r="B1961" s="51"/>
      <c r="H1961" s="8">
        <f t="shared" si="79"/>
        <v>0</v>
      </c>
    </row>
    <row r="1962" spans="2:8" ht="12.75" hidden="1">
      <c r="B1962" s="51"/>
      <c r="H1962" s="8">
        <f t="shared" si="79"/>
        <v>0</v>
      </c>
    </row>
    <row r="1963" spans="2:8" ht="12.75" hidden="1">
      <c r="B1963" s="51"/>
      <c r="H1963" s="8">
        <f t="shared" si="79"/>
        <v>0</v>
      </c>
    </row>
    <row r="1964" spans="2:8" ht="12.75" hidden="1">
      <c r="B1964" s="51"/>
      <c r="H1964" s="8">
        <f t="shared" si="79"/>
        <v>0</v>
      </c>
    </row>
    <row r="1965" spans="2:8" ht="12.75" hidden="1">
      <c r="B1965" s="51"/>
      <c r="H1965" s="8">
        <f t="shared" si="79"/>
        <v>0</v>
      </c>
    </row>
    <row r="1966" spans="2:8" ht="12.75" hidden="1">
      <c r="B1966" s="51"/>
      <c r="H1966" s="8">
        <f t="shared" si="79"/>
        <v>0</v>
      </c>
    </row>
    <row r="1967" spans="2:8" ht="12.75" hidden="1">
      <c r="B1967" s="51"/>
      <c r="H1967" s="8">
        <f t="shared" si="79"/>
        <v>0</v>
      </c>
    </row>
    <row r="1968" spans="2:8" ht="12.75" hidden="1">
      <c r="B1968" s="51"/>
      <c r="H1968" s="8">
        <f t="shared" si="79"/>
        <v>0</v>
      </c>
    </row>
    <row r="1969" spans="2:8" ht="12.75" hidden="1">
      <c r="B1969" s="51"/>
      <c r="H1969" s="8">
        <f t="shared" si="79"/>
        <v>0</v>
      </c>
    </row>
    <row r="1970" spans="2:8" ht="12.75" hidden="1">
      <c r="B1970" s="51"/>
      <c r="H1970" s="8">
        <f t="shared" si="79"/>
        <v>0</v>
      </c>
    </row>
    <row r="1971" spans="2:8" ht="12.75" hidden="1">
      <c r="B1971" s="51"/>
      <c r="H1971" s="8">
        <f t="shared" si="79"/>
        <v>0</v>
      </c>
    </row>
    <row r="1972" spans="2:8" ht="12.75" hidden="1">
      <c r="B1972" s="51"/>
      <c r="H1972" s="8">
        <f t="shared" si="79"/>
        <v>0</v>
      </c>
    </row>
    <row r="1973" spans="2:8" ht="12.75" hidden="1">
      <c r="B1973" s="51"/>
      <c r="H1973" s="8">
        <f t="shared" si="79"/>
        <v>0</v>
      </c>
    </row>
    <row r="1974" spans="2:8" ht="12.75" hidden="1">
      <c r="B1974" s="51"/>
      <c r="H1974" s="8">
        <f t="shared" si="79"/>
        <v>0</v>
      </c>
    </row>
    <row r="1975" spans="2:8" ht="12.75" hidden="1">
      <c r="B1975" s="51"/>
      <c r="H1975" s="8">
        <f t="shared" si="79"/>
        <v>0</v>
      </c>
    </row>
    <row r="1976" spans="2:8" ht="12.75" hidden="1">
      <c r="B1976" s="51"/>
      <c r="H1976" s="8">
        <f t="shared" si="79"/>
        <v>0</v>
      </c>
    </row>
    <row r="1977" spans="2:8" ht="12.75" hidden="1">
      <c r="B1977" s="51"/>
      <c r="H1977" s="8">
        <f t="shared" si="79"/>
        <v>0</v>
      </c>
    </row>
    <row r="1978" spans="2:8" ht="12.75" hidden="1">
      <c r="B1978" s="51"/>
      <c r="H1978" s="8">
        <f t="shared" si="79"/>
        <v>0</v>
      </c>
    </row>
    <row r="1979" spans="2:8" ht="12.75" hidden="1">
      <c r="B1979" s="51"/>
      <c r="H1979" s="8">
        <f t="shared" si="79"/>
        <v>0</v>
      </c>
    </row>
    <row r="1980" spans="2:8" ht="12.75" hidden="1">
      <c r="B1980" s="51"/>
      <c r="H1980" s="8">
        <f t="shared" si="79"/>
        <v>0</v>
      </c>
    </row>
    <row r="1981" spans="2:8" ht="12.75" hidden="1">
      <c r="B1981" s="51"/>
      <c r="H1981" s="8">
        <f t="shared" si="79"/>
        <v>0</v>
      </c>
    </row>
    <row r="1982" spans="2:8" ht="12.75" hidden="1">
      <c r="B1982" s="51"/>
      <c r="H1982" s="8">
        <f aca="true" t="shared" si="80" ref="H1982:H2057">H1981-B1982</f>
        <v>0</v>
      </c>
    </row>
    <row r="1983" spans="2:8" ht="12.75" hidden="1">
      <c r="B1983" s="51"/>
      <c r="H1983" s="8">
        <f t="shared" si="80"/>
        <v>0</v>
      </c>
    </row>
    <row r="1984" spans="2:8" ht="12.75" hidden="1">
      <c r="B1984" s="51"/>
      <c r="H1984" s="8">
        <f t="shared" si="80"/>
        <v>0</v>
      </c>
    </row>
    <row r="1985" spans="2:8" ht="12.75" hidden="1">
      <c r="B1985" s="51"/>
      <c r="H1985" s="8">
        <f t="shared" si="80"/>
        <v>0</v>
      </c>
    </row>
    <row r="1986" spans="2:8" ht="12.75" hidden="1">
      <c r="B1986" s="51"/>
      <c r="H1986" s="8">
        <f t="shared" si="80"/>
        <v>0</v>
      </c>
    </row>
    <row r="1987" spans="2:8" ht="12.75" hidden="1">
      <c r="B1987" s="51"/>
      <c r="H1987" s="8">
        <f t="shared" si="80"/>
        <v>0</v>
      </c>
    </row>
    <row r="1988" spans="2:8" ht="12.75" hidden="1">
      <c r="B1988" s="51"/>
      <c r="H1988" s="8">
        <f t="shared" si="80"/>
        <v>0</v>
      </c>
    </row>
    <row r="1989" spans="2:8" ht="12.75" hidden="1">
      <c r="B1989" s="51"/>
      <c r="H1989" s="8">
        <f t="shared" si="80"/>
        <v>0</v>
      </c>
    </row>
    <row r="1990" spans="2:8" ht="12.75" hidden="1">
      <c r="B1990" s="51"/>
      <c r="H1990" s="8">
        <f t="shared" si="80"/>
        <v>0</v>
      </c>
    </row>
    <row r="1991" spans="2:8" ht="12.75" hidden="1">
      <c r="B1991" s="51"/>
      <c r="H1991" s="8">
        <f t="shared" si="80"/>
        <v>0</v>
      </c>
    </row>
    <row r="1992" spans="2:8" ht="12.75" hidden="1">
      <c r="B1992" s="51"/>
      <c r="H1992" s="8">
        <f t="shared" si="80"/>
        <v>0</v>
      </c>
    </row>
    <row r="1993" spans="2:8" ht="12.75" hidden="1">
      <c r="B1993" s="51"/>
      <c r="H1993" s="8">
        <f t="shared" si="80"/>
        <v>0</v>
      </c>
    </row>
    <row r="1994" spans="2:8" ht="12.75" hidden="1">
      <c r="B1994" s="51"/>
      <c r="H1994" s="8">
        <f t="shared" si="80"/>
        <v>0</v>
      </c>
    </row>
    <row r="1995" spans="2:8" ht="12.75" hidden="1">
      <c r="B1995" s="51"/>
      <c r="H1995" s="8">
        <f t="shared" si="80"/>
        <v>0</v>
      </c>
    </row>
    <row r="1996" spans="2:8" ht="12.75" hidden="1">
      <c r="B1996" s="51"/>
      <c r="H1996" s="8">
        <f t="shared" si="80"/>
        <v>0</v>
      </c>
    </row>
    <row r="1997" spans="2:8" ht="12.75" hidden="1">
      <c r="B1997" s="51"/>
      <c r="H1997" s="8">
        <f t="shared" si="80"/>
        <v>0</v>
      </c>
    </row>
    <row r="1998" spans="2:8" ht="12.75" hidden="1">
      <c r="B1998" s="51"/>
      <c r="H1998" s="8">
        <f t="shared" si="80"/>
        <v>0</v>
      </c>
    </row>
    <row r="1999" spans="2:8" ht="12.75" hidden="1">
      <c r="B1999" s="51"/>
      <c r="H1999" s="8">
        <f t="shared" si="80"/>
        <v>0</v>
      </c>
    </row>
    <row r="2000" spans="2:8" ht="12.75" hidden="1">
      <c r="B2000" s="51"/>
      <c r="H2000" s="8">
        <f t="shared" si="80"/>
        <v>0</v>
      </c>
    </row>
    <row r="2001" spans="2:8" ht="12.75" hidden="1">
      <c r="B2001" s="51"/>
      <c r="H2001" s="8">
        <f t="shared" si="80"/>
        <v>0</v>
      </c>
    </row>
    <row r="2002" spans="2:8" ht="12.75" hidden="1">
      <c r="B2002" s="51"/>
      <c r="H2002" s="8">
        <f t="shared" si="80"/>
        <v>0</v>
      </c>
    </row>
    <row r="2003" spans="2:8" ht="12.75" hidden="1">
      <c r="B2003" s="51"/>
      <c r="H2003" s="8">
        <f t="shared" si="80"/>
        <v>0</v>
      </c>
    </row>
    <row r="2004" spans="2:8" ht="12.75" hidden="1">
      <c r="B2004" s="51"/>
      <c r="H2004" s="8">
        <f t="shared" si="80"/>
        <v>0</v>
      </c>
    </row>
    <row r="2005" spans="2:8" ht="12.75" hidden="1">
      <c r="B2005" s="51"/>
      <c r="H2005" s="8">
        <f t="shared" si="80"/>
        <v>0</v>
      </c>
    </row>
    <row r="2006" spans="2:8" ht="12.75" hidden="1">
      <c r="B2006" s="51"/>
      <c r="H2006" s="8">
        <f t="shared" si="80"/>
        <v>0</v>
      </c>
    </row>
    <row r="2007" spans="2:8" ht="12.75" hidden="1">
      <c r="B2007" s="51"/>
      <c r="H2007" s="8">
        <f t="shared" si="80"/>
        <v>0</v>
      </c>
    </row>
    <row r="2008" spans="2:8" ht="12.75" hidden="1">
      <c r="B2008" s="51"/>
      <c r="H2008" s="8">
        <f t="shared" si="80"/>
        <v>0</v>
      </c>
    </row>
    <row r="2009" spans="2:8" ht="12.75" hidden="1">
      <c r="B2009" s="51"/>
      <c r="H2009" s="8">
        <f t="shared" si="80"/>
        <v>0</v>
      </c>
    </row>
    <row r="2010" spans="2:8" ht="12.75" hidden="1">
      <c r="B2010" s="51"/>
      <c r="H2010" s="8">
        <f t="shared" si="80"/>
        <v>0</v>
      </c>
    </row>
    <row r="2011" spans="2:8" ht="12.75" hidden="1">
      <c r="B2011" s="51"/>
      <c r="H2011" s="8">
        <f t="shared" si="80"/>
        <v>0</v>
      </c>
    </row>
    <row r="2012" spans="2:8" ht="12.75" hidden="1">
      <c r="B2012" s="51"/>
      <c r="H2012" s="8">
        <f t="shared" si="80"/>
        <v>0</v>
      </c>
    </row>
    <row r="2013" spans="2:8" ht="12.75" hidden="1">
      <c r="B2013" s="51"/>
      <c r="H2013" s="8">
        <f t="shared" si="80"/>
        <v>0</v>
      </c>
    </row>
    <row r="2014" spans="2:8" ht="12.75" hidden="1">
      <c r="B2014" s="51"/>
      <c r="H2014" s="8">
        <f t="shared" si="80"/>
        <v>0</v>
      </c>
    </row>
    <row r="2015" spans="2:8" ht="12.75" hidden="1">
      <c r="B2015" s="51"/>
      <c r="H2015" s="8">
        <f t="shared" si="80"/>
        <v>0</v>
      </c>
    </row>
    <row r="2016" spans="2:8" ht="12.75" hidden="1">
      <c r="B2016" s="51"/>
      <c r="H2016" s="8">
        <f t="shared" si="80"/>
        <v>0</v>
      </c>
    </row>
    <row r="2017" spans="2:8" ht="12.75" hidden="1">
      <c r="B2017" s="51"/>
      <c r="H2017" s="8">
        <f t="shared" si="80"/>
        <v>0</v>
      </c>
    </row>
    <row r="2018" spans="2:8" ht="12.75" hidden="1">
      <c r="B2018" s="51"/>
      <c r="H2018" s="8">
        <f t="shared" si="80"/>
        <v>0</v>
      </c>
    </row>
    <row r="2019" spans="2:8" ht="12.75" hidden="1">
      <c r="B2019" s="51"/>
      <c r="H2019" s="8">
        <f t="shared" si="80"/>
        <v>0</v>
      </c>
    </row>
    <row r="2020" spans="2:8" ht="12.75" hidden="1">
      <c r="B2020" s="51"/>
      <c r="H2020" s="8">
        <f t="shared" si="80"/>
        <v>0</v>
      </c>
    </row>
    <row r="2021" spans="2:8" ht="12.75" hidden="1">
      <c r="B2021" s="51"/>
      <c r="H2021" s="8">
        <f t="shared" si="80"/>
        <v>0</v>
      </c>
    </row>
    <row r="2022" spans="2:8" ht="12.75" hidden="1">
      <c r="B2022" s="51"/>
      <c r="H2022" s="8">
        <f t="shared" si="80"/>
        <v>0</v>
      </c>
    </row>
    <row r="2023" spans="2:8" ht="12.75" hidden="1">
      <c r="B2023" s="51"/>
      <c r="H2023" s="8">
        <f t="shared" si="80"/>
        <v>0</v>
      </c>
    </row>
    <row r="2024" spans="2:8" ht="12.75" hidden="1">
      <c r="B2024" s="51"/>
      <c r="H2024" s="8">
        <f t="shared" si="80"/>
        <v>0</v>
      </c>
    </row>
    <row r="2025" spans="2:8" ht="12.75" hidden="1">
      <c r="B2025" s="51"/>
      <c r="H2025" s="8">
        <f t="shared" si="80"/>
        <v>0</v>
      </c>
    </row>
    <row r="2026" spans="2:8" ht="12.75" hidden="1">
      <c r="B2026" s="51"/>
      <c r="H2026" s="8">
        <f t="shared" si="80"/>
        <v>0</v>
      </c>
    </row>
    <row r="2027" spans="2:8" ht="12.75" hidden="1">
      <c r="B2027" s="51"/>
      <c r="H2027" s="8">
        <f t="shared" si="80"/>
        <v>0</v>
      </c>
    </row>
    <row r="2028" spans="2:8" ht="12.75" hidden="1">
      <c r="B2028" s="51"/>
      <c r="H2028" s="8">
        <f t="shared" si="80"/>
        <v>0</v>
      </c>
    </row>
    <row r="2029" spans="2:8" ht="12.75" hidden="1">
      <c r="B2029" s="51"/>
      <c r="H2029" s="8">
        <f t="shared" si="80"/>
        <v>0</v>
      </c>
    </row>
    <row r="2030" spans="2:8" ht="12.75" hidden="1">
      <c r="B2030" s="51"/>
      <c r="H2030" s="8">
        <f t="shared" si="80"/>
        <v>0</v>
      </c>
    </row>
    <row r="2031" spans="2:8" ht="12.75" hidden="1">
      <c r="B2031" s="51"/>
      <c r="H2031" s="8">
        <f t="shared" si="80"/>
        <v>0</v>
      </c>
    </row>
    <row r="2032" spans="2:8" ht="12.75" hidden="1">
      <c r="B2032" s="51"/>
      <c r="H2032" s="8">
        <f t="shared" si="80"/>
        <v>0</v>
      </c>
    </row>
    <row r="2033" spans="2:8" ht="12.75" hidden="1">
      <c r="B2033" s="51"/>
      <c r="H2033" s="8">
        <f t="shared" si="80"/>
        <v>0</v>
      </c>
    </row>
    <row r="2034" spans="2:8" ht="12.75" hidden="1">
      <c r="B2034" s="51"/>
      <c r="H2034" s="8">
        <f t="shared" si="80"/>
        <v>0</v>
      </c>
    </row>
    <row r="2035" spans="2:8" ht="12.75" hidden="1">
      <c r="B2035" s="51"/>
      <c r="H2035" s="8">
        <f t="shared" si="80"/>
        <v>0</v>
      </c>
    </row>
    <row r="2036" spans="2:8" ht="12.75" hidden="1">
      <c r="B2036" s="51"/>
      <c r="H2036" s="8">
        <f t="shared" si="80"/>
        <v>0</v>
      </c>
    </row>
    <row r="2037" spans="2:8" ht="12.75" hidden="1">
      <c r="B2037" s="51"/>
      <c r="H2037" s="8">
        <f t="shared" si="80"/>
        <v>0</v>
      </c>
    </row>
    <row r="2038" spans="2:8" ht="12.75" hidden="1">
      <c r="B2038" s="51"/>
      <c r="H2038" s="8">
        <f t="shared" si="80"/>
        <v>0</v>
      </c>
    </row>
    <row r="2039" spans="2:8" ht="12.75" hidden="1">
      <c r="B2039" s="51"/>
      <c r="H2039" s="8">
        <f t="shared" si="80"/>
        <v>0</v>
      </c>
    </row>
    <row r="2040" spans="2:8" ht="12.75" hidden="1">
      <c r="B2040" s="51"/>
      <c r="H2040" s="8">
        <f t="shared" si="80"/>
        <v>0</v>
      </c>
    </row>
    <row r="2041" spans="2:8" ht="12.75" hidden="1">
      <c r="B2041" s="51"/>
      <c r="H2041" s="8">
        <f t="shared" si="80"/>
        <v>0</v>
      </c>
    </row>
    <row r="2042" spans="2:8" ht="12.75" hidden="1">
      <c r="B2042" s="51"/>
      <c r="H2042" s="8">
        <f t="shared" si="80"/>
        <v>0</v>
      </c>
    </row>
    <row r="2043" spans="2:8" ht="12.75" hidden="1">
      <c r="B2043" s="51"/>
      <c r="H2043" s="8">
        <f t="shared" si="80"/>
        <v>0</v>
      </c>
    </row>
    <row r="2044" spans="2:8" ht="12.75" hidden="1">
      <c r="B2044" s="51"/>
      <c r="H2044" s="8">
        <f t="shared" si="80"/>
        <v>0</v>
      </c>
    </row>
    <row r="2045" spans="2:8" ht="12.75" hidden="1">
      <c r="B2045" s="51"/>
      <c r="H2045" s="8">
        <f t="shared" si="80"/>
        <v>0</v>
      </c>
    </row>
    <row r="2046" spans="2:8" ht="12.75" hidden="1">
      <c r="B2046" s="51"/>
      <c r="H2046" s="8">
        <f t="shared" si="80"/>
        <v>0</v>
      </c>
    </row>
    <row r="2047" spans="2:8" ht="12.75" hidden="1">
      <c r="B2047" s="51"/>
      <c r="H2047" s="8">
        <f t="shared" si="80"/>
        <v>0</v>
      </c>
    </row>
    <row r="2048" spans="2:8" ht="12.75" hidden="1">
      <c r="B2048" s="51"/>
      <c r="H2048" s="8">
        <f t="shared" si="80"/>
        <v>0</v>
      </c>
    </row>
    <row r="2049" spans="2:8" ht="12.75" hidden="1">
      <c r="B2049" s="51"/>
      <c r="H2049" s="8">
        <f t="shared" si="80"/>
        <v>0</v>
      </c>
    </row>
    <row r="2050" spans="2:8" ht="12.75" hidden="1">
      <c r="B2050" s="51"/>
      <c r="H2050" s="8">
        <f t="shared" si="80"/>
        <v>0</v>
      </c>
    </row>
    <row r="2051" spans="2:8" ht="12.75" hidden="1">
      <c r="B2051" s="51"/>
      <c r="H2051" s="8">
        <f t="shared" si="80"/>
        <v>0</v>
      </c>
    </row>
    <row r="2052" spans="2:8" ht="12.75" hidden="1">
      <c r="B2052" s="51"/>
      <c r="H2052" s="8">
        <f t="shared" si="80"/>
        <v>0</v>
      </c>
    </row>
    <row r="2053" spans="2:8" ht="12.75" hidden="1">
      <c r="B2053" s="51"/>
      <c r="H2053" s="8">
        <f t="shared" si="80"/>
        <v>0</v>
      </c>
    </row>
    <row r="2054" spans="2:8" ht="12.75" hidden="1">
      <c r="B2054" s="51"/>
      <c r="H2054" s="8">
        <f t="shared" si="80"/>
        <v>0</v>
      </c>
    </row>
    <row r="2055" spans="2:8" ht="12.75" hidden="1">
      <c r="B2055" s="51"/>
      <c r="H2055" s="8">
        <f t="shared" si="80"/>
        <v>0</v>
      </c>
    </row>
    <row r="2056" spans="2:8" ht="12.75" hidden="1">
      <c r="B2056" s="51"/>
      <c r="H2056" s="8">
        <f t="shared" si="80"/>
        <v>0</v>
      </c>
    </row>
    <row r="2057" spans="2:8" ht="12.75" hidden="1">
      <c r="B2057" s="51"/>
      <c r="H2057" s="8">
        <f t="shared" si="80"/>
        <v>0</v>
      </c>
    </row>
    <row r="2058" spans="2:8" ht="12.75" hidden="1">
      <c r="B2058" s="51"/>
      <c r="H2058" s="8">
        <f aca="true" t="shared" si="81" ref="H2058:H2121">H2057-B2058</f>
        <v>0</v>
      </c>
    </row>
    <row r="2059" spans="2:8" ht="12.75" hidden="1">
      <c r="B2059" s="51"/>
      <c r="H2059" s="8">
        <f t="shared" si="81"/>
        <v>0</v>
      </c>
    </row>
    <row r="2060" spans="2:8" ht="12.75" hidden="1">
      <c r="B2060" s="51"/>
      <c r="H2060" s="8">
        <f t="shared" si="81"/>
        <v>0</v>
      </c>
    </row>
    <row r="2061" spans="2:8" ht="12.75" hidden="1">
      <c r="B2061" s="51"/>
      <c r="H2061" s="8">
        <f t="shared" si="81"/>
        <v>0</v>
      </c>
    </row>
    <row r="2062" spans="2:8" ht="12.75" hidden="1">
      <c r="B2062" s="51"/>
      <c r="H2062" s="8">
        <f t="shared" si="81"/>
        <v>0</v>
      </c>
    </row>
    <row r="2063" spans="2:8" ht="12.75" hidden="1">
      <c r="B2063" s="51"/>
      <c r="H2063" s="8">
        <f t="shared" si="81"/>
        <v>0</v>
      </c>
    </row>
    <row r="2064" spans="2:8" ht="12.75" hidden="1">
      <c r="B2064" s="51"/>
      <c r="H2064" s="8">
        <f t="shared" si="81"/>
        <v>0</v>
      </c>
    </row>
    <row r="2065" spans="2:8" ht="12.75" hidden="1">
      <c r="B2065" s="51"/>
      <c r="H2065" s="8">
        <f t="shared" si="81"/>
        <v>0</v>
      </c>
    </row>
    <row r="2066" spans="2:8" ht="12.75" hidden="1">
      <c r="B2066" s="51"/>
      <c r="H2066" s="8">
        <f t="shared" si="81"/>
        <v>0</v>
      </c>
    </row>
    <row r="2067" spans="2:8" ht="12.75" hidden="1">
      <c r="B2067" s="51"/>
      <c r="H2067" s="8">
        <f t="shared" si="81"/>
        <v>0</v>
      </c>
    </row>
    <row r="2068" spans="2:8" ht="12.75" hidden="1">
      <c r="B2068" s="51"/>
      <c r="H2068" s="8">
        <f t="shared" si="81"/>
        <v>0</v>
      </c>
    </row>
    <row r="2069" spans="2:8" ht="12.75" hidden="1">
      <c r="B2069" s="51"/>
      <c r="H2069" s="8">
        <f t="shared" si="81"/>
        <v>0</v>
      </c>
    </row>
    <row r="2070" spans="2:8" ht="12.75" hidden="1">
      <c r="B2070" s="51"/>
      <c r="H2070" s="8">
        <f t="shared" si="81"/>
        <v>0</v>
      </c>
    </row>
    <row r="2071" spans="2:8" ht="12.75" hidden="1">
      <c r="B2071" s="51"/>
      <c r="H2071" s="8">
        <f t="shared" si="81"/>
        <v>0</v>
      </c>
    </row>
    <row r="2072" spans="2:8" ht="12.75" hidden="1">
      <c r="B2072" s="51"/>
      <c r="H2072" s="8">
        <f t="shared" si="81"/>
        <v>0</v>
      </c>
    </row>
    <row r="2073" spans="2:8" ht="12.75" hidden="1">
      <c r="B2073" s="51"/>
      <c r="H2073" s="8">
        <f t="shared" si="81"/>
        <v>0</v>
      </c>
    </row>
    <row r="2074" spans="2:8" ht="12.75" hidden="1">
      <c r="B2074" s="51"/>
      <c r="H2074" s="8">
        <f t="shared" si="81"/>
        <v>0</v>
      </c>
    </row>
    <row r="2075" spans="2:8" ht="12.75" hidden="1">
      <c r="B2075" s="51"/>
      <c r="H2075" s="8">
        <f t="shared" si="81"/>
        <v>0</v>
      </c>
    </row>
    <row r="2076" spans="2:8" ht="12.75" hidden="1">
      <c r="B2076" s="51"/>
      <c r="H2076" s="8">
        <f t="shared" si="81"/>
        <v>0</v>
      </c>
    </row>
    <row r="2077" spans="2:8" ht="12.75" hidden="1">
      <c r="B2077" s="51"/>
      <c r="H2077" s="8">
        <f t="shared" si="81"/>
        <v>0</v>
      </c>
    </row>
    <row r="2078" spans="2:8" ht="12.75" hidden="1">
      <c r="B2078" s="51"/>
      <c r="H2078" s="8">
        <f t="shared" si="81"/>
        <v>0</v>
      </c>
    </row>
    <row r="2079" spans="2:8" ht="12.75" hidden="1">
      <c r="B2079" s="51"/>
      <c r="H2079" s="8">
        <f t="shared" si="81"/>
        <v>0</v>
      </c>
    </row>
    <row r="2080" spans="2:8" ht="12.75" hidden="1">
      <c r="B2080" s="51"/>
      <c r="H2080" s="8">
        <f t="shared" si="81"/>
        <v>0</v>
      </c>
    </row>
    <row r="2081" spans="2:8" ht="12.75" hidden="1">
      <c r="B2081" s="51"/>
      <c r="H2081" s="8">
        <f t="shared" si="81"/>
        <v>0</v>
      </c>
    </row>
    <row r="2082" spans="2:8" ht="12.75" hidden="1">
      <c r="B2082" s="51"/>
      <c r="H2082" s="8">
        <f t="shared" si="81"/>
        <v>0</v>
      </c>
    </row>
    <row r="2083" spans="2:8" ht="12.75" hidden="1">
      <c r="B2083" s="51"/>
      <c r="H2083" s="8">
        <f t="shared" si="81"/>
        <v>0</v>
      </c>
    </row>
    <row r="2084" spans="2:8" ht="12.75" hidden="1">
      <c r="B2084" s="51"/>
      <c r="H2084" s="8">
        <f t="shared" si="81"/>
        <v>0</v>
      </c>
    </row>
    <row r="2085" spans="2:8" ht="12.75" hidden="1">
      <c r="B2085" s="51"/>
      <c r="H2085" s="8">
        <f t="shared" si="81"/>
        <v>0</v>
      </c>
    </row>
    <row r="2086" spans="2:8" ht="12.75" hidden="1">
      <c r="B2086" s="51"/>
      <c r="H2086" s="8">
        <f t="shared" si="81"/>
        <v>0</v>
      </c>
    </row>
    <row r="2087" spans="2:8" ht="12.75" hidden="1">
      <c r="B2087" s="51"/>
      <c r="H2087" s="8">
        <f t="shared" si="81"/>
        <v>0</v>
      </c>
    </row>
    <row r="2088" spans="2:8" ht="12.75" hidden="1">
      <c r="B2088" s="51"/>
      <c r="H2088" s="8">
        <f t="shared" si="81"/>
        <v>0</v>
      </c>
    </row>
    <row r="2089" spans="2:8" ht="12.75" hidden="1">
      <c r="B2089" s="51"/>
      <c r="H2089" s="8">
        <f t="shared" si="81"/>
        <v>0</v>
      </c>
    </row>
    <row r="2090" spans="2:8" ht="12.75" hidden="1">
      <c r="B2090" s="51"/>
      <c r="H2090" s="8">
        <f t="shared" si="81"/>
        <v>0</v>
      </c>
    </row>
    <row r="2091" spans="2:8" ht="12.75" hidden="1">
      <c r="B2091" s="51"/>
      <c r="H2091" s="8">
        <f t="shared" si="81"/>
        <v>0</v>
      </c>
    </row>
    <row r="2092" spans="2:8" ht="12.75" hidden="1">
      <c r="B2092" s="51"/>
      <c r="H2092" s="8">
        <f t="shared" si="81"/>
        <v>0</v>
      </c>
    </row>
    <row r="2093" spans="2:8" ht="12.75" hidden="1">
      <c r="B2093" s="51"/>
      <c r="H2093" s="8">
        <f t="shared" si="81"/>
        <v>0</v>
      </c>
    </row>
    <row r="2094" spans="2:8" ht="12.75" hidden="1">
      <c r="B2094" s="51"/>
      <c r="H2094" s="8">
        <f t="shared" si="81"/>
        <v>0</v>
      </c>
    </row>
    <row r="2095" spans="2:8" ht="12.75" hidden="1">
      <c r="B2095" s="51"/>
      <c r="H2095" s="8">
        <f t="shared" si="81"/>
        <v>0</v>
      </c>
    </row>
    <row r="2096" spans="2:8" ht="12.75" hidden="1">
      <c r="B2096" s="51"/>
      <c r="H2096" s="8">
        <f t="shared" si="81"/>
        <v>0</v>
      </c>
    </row>
    <row r="2097" spans="2:8" ht="12.75" hidden="1">
      <c r="B2097" s="51"/>
      <c r="H2097" s="8">
        <f t="shared" si="81"/>
        <v>0</v>
      </c>
    </row>
    <row r="2098" spans="2:8" ht="12.75" hidden="1">
      <c r="B2098" s="51"/>
      <c r="H2098" s="8">
        <f t="shared" si="81"/>
        <v>0</v>
      </c>
    </row>
    <row r="2099" spans="2:8" ht="12.75" hidden="1">
      <c r="B2099" s="51"/>
      <c r="H2099" s="8">
        <f t="shared" si="81"/>
        <v>0</v>
      </c>
    </row>
    <row r="2100" spans="2:8" ht="12.75" hidden="1">
      <c r="B2100" s="51"/>
      <c r="H2100" s="8">
        <f t="shared" si="81"/>
        <v>0</v>
      </c>
    </row>
    <row r="2101" spans="2:8" ht="12.75" hidden="1">
      <c r="B2101" s="51"/>
      <c r="H2101" s="8">
        <f t="shared" si="81"/>
        <v>0</v>
      </c>
    </row>
    <row r="2102" spans="2:8" ht="12.75" hidden="1">
      <c r="B2102" s="51"/>
      <c r="H2102" s="8">
        <f t="shared" si="81"/>
        <v>0</v>
      </c>
    </row>
    <row r="2103" spans="2:8" ht="12.75" hidden="1">
      <c r="B2103" s="51"/>
      <c r="H2103" s="8">
        <f t="shared" si="81"/>
        <v>0</v>
      </c>
    </row>
    <row r="2104" spans="2:8" ht="12.75" hidden="1">
      <c r="B2104" s="51"/>
      <c r="H2104" s="8">
        <f t="shared" si="81"/>
        <v>0</v>
      </c>
    </row>
    <row r="2105" spans="2:8" ht="12.75" hidden="1">
      <c r="B2105" s="51"/>
      <c r="H2105" s="8">
        <f t="shared" si="81"/>
        <v>0</v>
      </c>
    </row>
    <row r="2106" spans="2:8" ht="12.75" hidden="1">
      <c r="B2106" s="51"/>
      <c r="H2106" s="8">
        <f t="shared" si="81"/>
        <v>0</v>
      </c>
    </row>
    <row r="2107" spans="2:8" ht="12.75" hidden="1">
      <c r="B2107" s="51"/>
      <c r="H2107" s="8">
        <f t="shared" si="81"/>
        <v>0</v>
      </c>
    </row>
    <row r="2108" spans="2:8" ht="12.75" hidden="1">
      <c r="B2108" s="51"/>
      <c r="H2108" s="8">
        <f t="shared" si="81"/>
        <v>0</v>
      </c>
    </row>
    <row r="2109" spans="2:8" ht="12.75" hidden="1">
      <c r="B2109" s="51"/>
      <c r="H2109" s="8">
        <f t="shared" si="81"/>
        <v>0</v>
      </c>
    </row>
    <row r="2110" spans="2:8" ht="12.75" hidden="1">
      <c r="B2110" s="51"/>
      <c r="H2110" s="8">
        <f t="shared" si="81"/>
        <v>0</v>
      </c>
    </row>
    <row r="2111" spans="2:8" ht="12.75" hidden="1">
      <c r="B2111" s="51"/>
      <c r="H2111" s="8">
        <f t="shared" si="81"/>
        <v>0</v>
      </c>
    </row>
    <row r="2112" spans="2:8" ht="12.75" hidden="1">
      <c r="B2112" s="51"/>
      <c r="H2112" s="8">
        <f t="shared" si="81"/>
        <v>0</v>
      </c>
    </row>
    <row r="2113" spans="2:8" ht="12.75" hidden="1">
      <c r="B2113" s="51"/>
      <c r="H2113" s="8">
        <f t="shared" si="81"/>
        <v>0</v>
      </c>
    </row>
    <row r="2114" spans="2:8" ht="12.75" hidden="1">
      <c r="B2114" s="51"/>
      <c r="H2114" s="8">
        <f t="shared" si="81"/>
        <v>0</v>
      </c>
    </row>
    <row r="2115" spans="2:8" ht="12.75" hidden="1">
      <c r="B2115" s="51"/>
      <c r="H2115" s="8">
        <f t="shared" si="81"/>
        <v>0</v>
      </c>
    </row>
    <row r="2116" spans="2:8" ht="12.75" hidden="1">
      <c r="B2116" s="51"/>
      <c r="H2116" s="8">
        <f t="shared" si="81"/>
        <v>0</v>
      </c>
    </row>
    <row r="2117" spans="2:8" ht="12.75" hidden="1">
      <c r="B2117" s="51"/>
      <c r="H2117" s="8">
        <f t="shared" si="81"/>
        <v>0</v>
      </c>
    </row>
    <row r="2118" spans="2:8" ht="12.75" hidden="1">
      <c r="B2118" s="51"/>
      <c r="H2118" s="8">
        <f t="shared" si="81"/>
        <v>0</v>
      </c>
    </row>
    <row r="2119" spans="2:8" ht="12.75" hidden="1">
      <c r="B2119" s="51"/>
      <c r="H2119" s="8">
        <f t="shared" si="81"/>
        <v>0</v>
      </c>
    </row>
    <row r="2120" spans="2:8" ht="12.75" hidden="1">
      <c r="B2120" s="51"/>
      <c r="H2120" s="8">
        <f t="shared" si="81"/>
        <v>0</v>
      </c>
    </row>
    <row r="2121" spans="2:8" ht="12.75" hidden="1">
      <c r="B2121" s="51"/>
      <c r="H2121" s="8">
        <f t="shared" si="81"/>
        <v>0</v>
      </c>
    </row>
    <row r="2122" spans="2:8" ht="12.75" hidden="1">
      <c r="B2122" s="51"/>
      <c r="H2122" s="8">
        <f>H2121-B2122</f>
        <v>0</v>
      </c>
    </row>
    <row r="2123" spans="2:8" ht="12.75" hidden="1">
      <c r="B2123" s="51"/>
      <c r="H2123" s="8">
        <f>H2122-B2123</f>
        <v>0</v>
      </c>
    </row>
    <row r="2124" spans="2:8" ht="12.75" hidden="1">
      <c r="B2124" s="51"/>
      <c r="H2124" s="17">
        <f>H2123-B2124</f>
        <v>0</v>
      </c>
    </row>
    <row r="2125" spans="2:8" ht="13.5" hidden="1" thickBot="1">
      <c r="B2125" s="51"/>
      <c r="H2125" s="12">
        <f>H2124-B2125</f>
        <v>0</v>
      </c>
    </row>
    <row r="2126" spans="2:8" ht="13.5" hidden="1" thickBot="1">
      <c r="B2126" s="320"/>
      <c r="H2126" s="9"/>
    </row>
    <row r="2127" spans="2:8" ht="13.5" hidden="1" thickBot="1">
      <c r="B2127" s="13">
        <f>SUM(B1122:B2126)</f>
        <v>7539000</v>
      </c>
      <c r="H2127" s="9"/>
    </row>
    <row r="2128" spans="2:8" ht="12.75" hidden="1">
      <c r="B2128" s="321"/>
      <c r="H2128" s="9"/>
    </row>
    <row r="2129" spans="1:9" ht="13.5" hidden="1" thickBot="1">
      <c r="A2129" s="352"/>
      <c r="B2129" s="13"/>
      <c r="C2129" s="3"/>
      <c r="D2129" s="3"/>
      <c r="E2129" s="3"/>
      <c r="F2129" s="37"/>
      <c r="G2129" s="37"/>
      <c r="H2129" s="12"/>
      <c r="I2129" s="7"/>
    </row>
    <row r="2130" ht="12.75" hidden="1">
      <c r="B2130" s="51"/>
    </row>
    <row r="2131" spans="2:5" ht="12.75" hidden="1">
      <c r="B2131" s="51">
        <v>0</v>
      </c>
      <c r="C2131" s="1" t="s">
        <v>0</v>
      </c>
      <c r="E2131" s="1" t="s">
        <v>2</v>
      </c>
    </row>
    <row r="2132" spans="2:5" ht="12.75" hidden="1">
      <c r="B2132" s="51">
        <v>0</v>
      </c>
      <c r="C2132" s="1" t="s">
        <v>1</v>
      </c>
      <c r="E2132" s="1" t="s">
        <v>2</v>
      </c>
    </row>
    <row r="2133" ht="12.75" hidden="1">
      <c r="B2133" s="51"/>
    </row>
    <row r="2134" ht="12.75" hidden="1">
      <c r="B2134" s="51"/>
    </row>
    <row r="2135" ht="12.75" hidden="1">
      <c r="B2135" s="51">
        <v>0</v>
      </c>
    </row>
    <row r="2136" ht="12.75" hidden="1">
      <c r="B2136" s="51">
        <v>0</v>
      </c>
    </row>
    <row r="2137" ht="12.75" hidden="1">
      <c r="B2137" s="51">
        <v>0</v>
      </c>
    </row>
    <row r="2138" ht="12.75" hidden="1">
      <c r="B2138" s="51">
        <v>0</v>
      </c>
    </row>
    <row r="2139" ht="12.75" hidden="1">
      <c r="B2139" s="51">
        <v>0</v>
      </c>
    </row>
    <row r="2140" ht="12.75" hidden="1">
      <c r="B2140" s="51">
        <v>0</v>
      </c>
    </row>
    <row r="2141" ht="12.75" hidden="1">
      <c r="B2141" s="51">
        <v>0</v>
      </c>
    </row>
    <row r="2142" ht="12.75" hidden="1">
      <c r="B2142" s="51">
        <v>0</v>
      </c>
    </row>
    <row r="2143" ht="12.75" hidden="1">
      <c r="B2143" s="51">
        <v>0</v>
      </c>
    </row>
    <row r="2144" ht="12.75" hidden="1">
      <c r="B2144" s="51">
        <v>0</v>
      </c>
    </row>
    <row r="2145" ht="12.75" hidden="1">
      <c r="B2145" s="51">
        <v>0</v>
      </c>
    </row>
    <row r="2146" ht="12.75" hidden="1">
      <c r="B2146" s="51">
        <v>0</v>
      </c>
    </row>
    <row r="2147" ht="12.75" hidden="1">
      <c r="B2147" s="51">
        <v>0</v>
      </c>
    </row>
    <row r="2148" ht="12.75" hidden="1">
      <c r="B2148" s="51">
        <v>0</v>
      </c>
    </row>
    <row r="2149" ht="12.75" hidden="1">
      <c r="B2149" s="51"/>
    </row>
    <row r="2150" ht="13.5" hidden="1" thickBot="1">
      <c r="B2150" s="13"/>
    </row>
    <row r="2151" ht="13.5" hidden="1" thickBot="1">
      <c r="B2151" s="322"/>
    </row>
    <row r="2152" ht="12.75">
      <c r="B2152" s="51"/>
    </row>
    <row r="2153" spans="1:13" s="223" customFormat="1" ht="12.75">
      <c r="A2153" s="323"/>
      <c r="B2153" s="324"/>
      <c r="C2153" s="323"/>
      <c r="D2153" s="323"/>
      <c r="E2153" s="323"/>
      <c r="F2153" s="325"/>
      <c r="G2153" s="325"/>
      <c r="H2153" s="326"/>
      <c r="I2153" s="327"/>
      <c r="M2153" s="328"/>
    </row>
    <row r="2154" spans="1:13" s="297" customFormat="1" ht="12.75">
      <c r="A2154" s="330"/>
      <c r="B2154" s="329"/>
      <c r="C2154" s="292"/>
      <c r="D2154" s="330" t="s">
        <v>774</v>
      </c>
      <c r="E2154" s="292"/>
      <c r="F2154" s="295"/>
      <c r="G2154" s="295"/>
      <c r="H2154" s="298"/>
      <c r="I2154" s="331"/>
      <c r="M2154" s="332"/>
    </row>
    <row r="2155" spans="1:11" s="300" customFormat="1" ht="12.75">
      <c r="A2155" s="330" t="s">
        <v>796</v>
      </c>
      <c r="B2155" s="298"/>
      <c r="C2155" s="333"/>
      <c r="D2155" s="330"/>
      <c r="E2155" s="330"/>
      <c r="F2155" s="334"/>
      <c r="G2155" s="334"/>
      <c r="H2155" s="298"/>
      <c r="I2155" s="335"/>
      <c r="K2155" s="336"/>
    </row>
    <row r="2156" spans="1:11" s="300" customFormat="1" ht="12.75">
      <c r="A2156" s="330"/>
      <c r="B2156" s="298"/>
      <c r="C2156" s="330"/>
      <c r="D2156" s="330"/>
      <c r="E2156" s="330" t="s">
        <v>797</v>
      </c>
      <c r="F2156" s="334"/>
      <c r="G2156" s="334"/>
      <c r="H2156" s="298"/>
      <c r="I2156" s="335"/>
      <c r="K2156" s="336"/>
    </row>
    <row r="2157" spans="1:13" s="300" customFormat="1" ht="12.75">
      <c r="A2157" s="330"/>
      <c r="B2157" s="337">
        <v>-930468</v>
      </c>
      <c r="C2157" s="298" t="s">
        <v>798</v>
      </c>
      <c r="D2157" s="330"/>
      <c r="E2157" s="330" t="s">
        <v>822</v>
      </c>
      <c r="F2157" s="334"/>
      <c r="G2157" s="334"/>
      <c r="H2157" s="298">
        <f>H2156-B2157</f>
        <v>930468</v>
      </c>
      <c r="I2157" s="338">
        <v>2000</v>
      </c>
      <c r="K2157" s="339"/>
      <c r="M2157" s="340">
        <f>-B2157/I2157</f>
        <v>465.234</v>
      </c>
    </row>
    <row r="2158" spans="1:13" s="300" customFormat="1" ht="12.75">
      <c r="A2158" s="330"/>
      <c r="B2158" s="298">
        <v>17888</v>
      </c>
      <c r="C2158" s="330" t="s">
        <v>800</v>
      </c>
      <c r="D2158" s="330"/>
      <c r="E2158" s="330"/>
      <c r="F2158" s="334"/>
      <c r="G2158" s="334" t="s">
        <v>72</v>
      </c>
      <c r="H2158" s="298">
        <f>H2157-B2158</f>
        <v>912580</v>
      </c>
      <c r="I2158" s="338">
        <f>+B2158/M2158</f>
        <v>37.266666666666666</v>
      </c>
      <c r="K2158" s="339"/>
      <c r="M2158" s="341">
        <v>480</v>
      </c>
    </row>
    <row r="2159" spans="1:13" s="300" customFormat="1" ht="12.75">
      <c r="A2159" s="330"/>
      <c r="B2159" s="337">
        <f>SUM(B2157:B2158)</f>
        <v>-912580</v>
      </c>
      <c r="C2159" s="333" t="s">
        <v>801</v>
      </c>
      <c r="D2159" s="330"/>
      <c r="E2159" s="330"/>
      <c r="F2159" s="334"/>
      <c r="G2159" s="334" t="s">
        <v>72</v>
      </c>
      <c r="H2159" s="298">
        <v>0</v>
      </c>
      <c r="I2159" s="338">
        <f>B2159/M2159</f>
        <v>-1901.2083333333333</v>
      </c>
      <c r="K2159" s="336"/>
      <c r="M2159" s="341">
        <v>480</v>
      </c>
    </row>
    <row r="2160" spans="1:11" s="223" customFormat="1" ht="12.75">
      <c r="A2160" s="323"/>
      <c r="B2160" s="326"/>
      <c r="C2160" s="342"/>
      <c r="D2160" s="323"/>
      <c r="E2160" s="323"/>
      <c r="F2160" s="343"/>
      <c r="G2160" s="343"/>
      <c r="H2160" s="326"/>
      <c r="I2160" s="344"/>
      <c r="K2160" s="328"/>
    </row>
    <row r="2161" spans="1:11" s="223" customFormat="1" ht="12.75" hidden="1">
      <c r="A2161" s="323"/>
      <c r="B2161" s="326"/>
      <c r="C2161" s="323"/>
      <c r="D2161" s="323"/>
      <c r="E2161" s="323"/>
      <c r="F2161" s="343"/>
      <c r="G2161" s="343"/>
      <c r="H2161" s="326"/>
      <c r="I2161" s="344"/>
      <c r="K2161" s="328"/>
    </row>
    <row r="2162" spans="1:13" s="223" customFormat="1" ht="12.75" hidden="1">
      <c r="A2162" s="323"/>
      <c r="B2162" s="345"/>
      <c r="C2162" s="326"/>
      <c r="D2162" s="323"/>
      <c r="E2162" s="323"/>
      <c r="F2162" s="343"/>
      <c r="G2162" s="343"/>
      <c r="H2162" s="326"/>
      <c r="I2162" s="346"/>
      <c r="K2162" s="347"/>
      <c r="M2162" s="348"/>
    </row>
    <row r="2163" spans="1:13" s="223" customFormat="1" ht="12.75" hidden="1">
      <c r="A2163" s="323"/>
      <c r="B2163" s="326"/>
      <c r="C2163" s="323"/>
      <c r="D2163" s="323"/>
      <c r="E2163" s="323"/>
      <c r="F2163" s="343"/>
      <c r="G2163" s="343"/>
      <c r="H2163" s="326"/>
      <c r="I2163" s="346"/>
      <c r="K2163" s="347"/>
      <c r="M2163" s="349"/>
    </row>
    <row r="2164" spans="1:13" s="223" customFormat="1" ht="12.75" hidden="1">
      <c r="A2164" s="323"/>
      <c r="B2164" s="345"/>
      <c r="C2164" s="342"/>
      <c r="D2164" s="323"/>
      <c r="E2164" s="323"/>
      <c r="F2164" s="343"/>
      <c r="G2164" s="343"/>
      <c r="H2164" s="326"/>
      <c r="I2164" s="346"/>
      <c r="K2164" s="328"/>
      <c r="M2164" s="349"/>
    </row>
    <row r="2165" ht="12.75" hidden="1">
      <c r="B2165" s="51"/>
    </row>
    <row r="2166" ht="12.75" hidden="1">
      <c r="B2166" s="51"/>
    </row>
    <row r="2167" ht="12.75" hidden="1">
      <c r="B2167" s="51"/>
    </row>
    <row r="2168" ht="12.75" hidden="1">
      <c r="B2168" s="51"/>
    </row>
    <row r="2169" ht="12.75" hidden="1">
      <c r="B2169" s="51"/>
    </row>
    <row r="2170" ht="12.75" hidden="1">
      <c r="B2170" s="51"/>
    </row>
    <row r="2171" ht="12.75" hidden="1">
      <c r="B2171" s="51"/>
    </row>
    <row r="2172" ht="12.75">
      <c r="B2172" s="51"/>
    </row>
    <row r="2173" spans="9:13" ht="12.75">
      <c r="I2173" s="31"/>
      <c r="M2173" s="2"/>
    </row>
    <row r="2174" spans="2:13" ht="12.75">
      <c r="B2174" s="39"/>
      <c r="M2174" s="2"/>
    </row>
    <row r="2175" ht="12.75" hidden="1">
      <c r="H2175" s="8">
        <f aca="true" t="shared" si="82" ref="H2175:H2191">H2174-B2175</f>
        <v>0</v>
      </c>
    </row>
    <row r="2176" ht="12.75" hidden="1">
      <c r="H2176" s="8">
        <f t="shared" si="82"/>
        <v>0</v>
      </c>
    </row>
    <row r="2177" ht="12.75" hidden="1">
      <c r="H2177" s="8">
        <f t="shared" si="82"/>
        <v>0</v>
      </c>
    </row>
    <row r="2178" ht="12.75" hidden="1">
      <c r="H2178" s="8">
        <f t="shared" si="82"/>
        <v>0</v>
      </c>
    </row>
    <row r="2179" ht="12.75" hidden="1">
      <c r="H2179" s="8">
        <f t="shared" si="82"/>
        <v>0</v>
      </c>
    </row>
    <row r="2180" ht="12.75" hidden="1">
      <c r="H2180" s="8">
        <f t="shared" si="82"/>
        <v>0</v>
      </c>
    </row>
    <row r="2181" ht="12.75" hidden="1">
      <c r="H2181" s="8">
        <f t="shared" si="82"/>
        <v>0</v>
      </c>
    </row>
    <row r="2182" ht="12.75" hidden="1">
      <c r="H2182" s="8">
        <f t="shared" si="82"/>
        <v>0</v>
      </c>
    </row>
    <row r="2183" ht="12.75" hidden="1">
      <c r="H2183" s="8">
        <f t="shared" si="82"/>
        <v>0</v>
      </c>
    </row>
    <row r="2184" ht="12.75" hidden="1">
      <c r="H2184" s="8">
        <f t="shared" si="82"/>
        <v>0</v>
      </c>
    </row>
    <row r="2185" ht="12.75" hidden="1">
      <c r="H2185" s="8">
        <f t="shared" si="82"/>
        <v>0</v>
      </c>
    </row>
    <row r="2186" ht="12.75" hidden="1">
      <c r="H2186" s="8">
        <f t="shared" si="82"/>
        <v>0</v>
      </c>
    </row>
    <row r="2187" ht="12.75" hidden="1">
      <c r="H2187" s="8">
        <f t="shared" si="82"/>
        <v>0</v>
      </c>
    </row>
    <row r="2188" ht="12.75" hidden="1">
      <c r="H2188" s="8">
        <f t="shared" si="82"/>
        <v>0</v>
      </c>
    </row>
    <row r="2189" ht="12.75" hidden="1">
      <c r="H2189" s="8">
        <f t="shared" si="82"/>
        <v>0</v>
      </c>
    </row>
    <row r="2190" ht="12.75" hidden="1">
      <c r="H2190" s="8">
        <f t="shared" si="82"/>
        <v>0</v>
      </c>
    </row>
    <row r="2191" ht="12.75" hidden="1">
      <c r="H2191" s="8">
        <f t="shared" si="82"/>
        <v>0</v>
      </c>
    </row>
    <row r="2192" ht="12.75" hidden="1">
      <c r="H2192" s="8">
        <f>H2191-B2192</f>
        <v>0</v>
      </c>
    </row>
    <row r="2193" ht="12.75" hidden="1">
      <c r="H2193" s="8">
        <f aca="true" t="shared" si="83" ref="H2193:H2256">H2192-B2193</f>
        <v>0</v>
      </c>
    </row>
    <row r="2194" ht="12.75" hidden="1">
      <c r="H2194" s="8">
        <f t="shared" si="83"/>
        <v>0</v>
      </c>
    </row>
    <row r="2195" ht="12.75" hidden="1">
      <c r="H2195" s="8">
        <f t="shared" si="83"/>
        <v>0</v>
      </c>
    </row>
    <row r="2196" ht="12.75" hidden="1">
      <c r="H2196" s="8">
        <f t="shared" si="83"/>
        <v>0</v>
      </c>
    </row>
    <row r="2197" ht="12.75" hidden="1">
      <c r="H2197" s="8">
        <f t="shared" si="83"/>
        <v>0</v>
      </c>
    </row>
    <row r="2198" ht="12.75" hidden="1">
      <c r="H2198" s="8">
        <f t="shared" si="83"/>
        <v>0</v>
      </c>
    </row>
    <row r="2199" ht="12.75" hidden="1">
      <c r="H2199" s="8">
        <f t="shared" si="83"/>
        <v>0</v>
      </c>
    </row>
    <row r="2200" ht="12.75" hidden="1">
      <c r="H2200" s="8">
        <f t="shared" si="83"/>
        <v>0</v>
      </c>
    </row>
    <row r="2201" ht="12.75" hidden="1">
      <c r="H2201" s="8">
        <f t="shared" si="83"/>
        <v>0</v>
      </c>
    </row>
    <row r="2202" ht="12.75" hidden="1">
      <c r="H2202" s="8">
        <f t="shared" si="83"/>
        <v>0</v>
      </c>
    </row>
    <row r="2203" ht="12.75" hidden="1">
      <c r="H2203" s="8">
        <f t="shared" si="83"/>
        <v>0</v>
      </c>
    </row>
    <row r="2204" ht="12.75" hidden="1">
      <c r="H2204" s="8">
        <f t="shared" si="83"/>
        <v>0</v>
      </c>
    </row>
    <row r="2205" ht="12.75" hidden="1">
      <c r="H2205" s="8">
        <f t="shared" si="83"/>
        <v>0</v>
      </c>
    </row>
    <row r="2206" ht="12.75" hidden="1">
      <c r="H2206" s="8">
        <f t="shared" si="83"/>
        <v>0</v>
      </c>
    </row>
    <row r="2207" ht="12.75" hidden="1">
      <c r="H2207" s="8">
        <f t="shared" si="83"/>
        <v>0</v>
      </c>
    </row>
    <row r="2208" ht="12.75" hidden="1">
      <c r="H2208" s="8">
        <f t="shared" si="83"/>
        <v>0</v>
      </c>
    </row>
    <row r="2209" ht="12.75" hidden="1">
      <c r="H2209" s="8">
        <f t="shared" si="83"/>
        <v>0</v>
      </c>
    </row>
    <row r="2210" ht="12.75" hidden="1">
      <c r="H2210" s="8">
        <f t="shared" si="83"/>
        <v>0</v>
      </c>
    </row>
    <row r="2211" ht="12.75" hidden="1">
      <c r="H2211" s="8">
        <f t="shared" si="83"/>
        <v>0</v>
      </c>
    </row>
    <row r="2212" ht="12.75" hidden="1">
      <c r="H2212" s="8">
        <f t="shared" si="83"/>
        <v>0</v>
      </c>
    </row>
    <row r="2213" ht="12.75" hidden="1">
      <c r="H2213" s="8">
        <f t="shared" si="83"/>
        <v>0</v>
      </c>
    </row>
    <row r="2214" ht="12.75" hidden="1">
      <c r="H2214" s="8">
        <f t="shared" si="83"/>
        <v>0</v>
      </c>
    </row>
    <row r="2215" ht="12.75" hidden="1">
      <c r="H2215" s="8">
        <f t="shared" si="83"/>
        <v>0</v>
      </c>
    </row>
    <row r="2216" ht="12.75" hidden="1">
      <c r="H2216" s="8">
        <f t="shared" si="83"/>
        <v>0</v>
      </c>
    </row>
    <row r="2217" ht="12.75" hidden="1">
      <c r="H2217" s="8">
        <f t="shared" si="83"/>
        <v>0</v>
      </c>
    </row>
    <row r="2218" ht="12.75" hidden="1">
      <c r="H2218" s="8">
        <f t="shared" si="83"/>
        <v>0</v>
      </c>
    </row>
    <row r="2219" ht="12.75" hidden="1">
      <c r="H2219" s="8">
        <f t="shared" si="83"/>
        <v>0</v>
      </c>
    </row>
    <row r="2220" ht="12.75" hidden="1">
      <c r="H2220" s="8">
        <f t="shared" si="83"/>
        <v>0</v>
      </c>
    </row>
    <row r="2221" ht="12.75" hidden="1">
      <c r="H2221" s="8">
        <f t="shared" si="83"/>
        <v>0</v>
      </c>
    </row>
    <row r="2222" ht="12.75" hidden="1">
      <c r="H2222" s="8">
        <f t="shared" si="83"/>
        <v>0</v>
      </c>
    </row>
    <row r="2223" ht="12.75" hidden="1">
      <c r="H2223" s="8">
        <f t="shared" si="83"/>
        <v>0</v>
      </c>
    </row>
    <row r="2224" ht="12.75" hidden="1">
      <c r="H2224" s="8">
        <f t="shared" si="83"/>
        <v>0</v>
      </c>
    </row>
    <row r="2225" ht="12.75" hidden="1">
      <c r="H2225" s="8">
        <f t="shared" si="83"/>
        <v>0</v>
      </c>
    </row>
    <row r="2226" ht="12.75" hidden="1">
      <c r="H2226" s="8">
        <f t="shared" si="83"/>
        <v>0</v>
      </c>
    </row>
    <row r="2227" ht="12.75" hidden="1">
      <c r="H2227" s="8">
        <f t="shared" si="83"/>
        <v>0</v>
      </c>
    </row>
    <row r="2228" ht="12.75" hidden="1">
      <c r="H2228" s="8">
        <f t="shared" si="83"/>
        <v>0</v>
      </c>
    </row>
    <row r="2229" ht="12.75" hidden="1">
      <c r="H2229" s="8">
        <f t="shared" si="83"/>
        <v>0</v>
      </c>
    </row>
    <row r="2230" ht="12.75" hidden="1">
      <c r="H2230" s="8">
        <f t="shared" si="83"/>
        <v>0</v>
      </c>
    </row>
    <row r="2231" ht="12.75" hidden="1">
      <c r="H2231" s="8">
        <f t="shared" si="83"/>
        <v>0</v>
      </c>
    </row>
    <row r="2232" ht="12.75" hidden="1">
      <c r="H2232" s="8">
        <f t="shared" si="83"/>
        <v>0</v>
      </c>
    </row>
    <row r="2233" ht="12.75" hidden="1">
      <c r="H2233" s="8">
        <f t="shared" si="83"/>
        <v>0</v>
      </c>
    </row>
    <row r="2234" ht="12.75" hidden="1">
      <c r="H2234" s="8">
        <f t="shared" si="83"/>
        <v>0</v>
      </c>
    </row>
    <row r="2235" ht="12.75" hidden="1">
      <c r="H2235" s="8">
        <f t="shared" si="83"/>
        <v>0</v>
      </c>
    </row>
    <row r="2236" ht="12.75" hidden="1">
      <c r="H2236" s="8">
        <f t="shared" si="83"/>
        <v>0</v>
      </c>
    </row>
    <row r="2237" ht="12.75" hidden="1">
      <c r="H2237" s="8">
        <f t="shared" si="83"/>
        <v>0</v>
      </c>
    </row>
    <row r="2238" ht="12.75" hidden="1">
      <c r="H2238" s="8">
        <f t="shared" si="83"/>
        <v>0</v>
      </c>
    </row>
    <row r="2239" ht="12.75" hidden="1">
      <c r="H2239" s="8">
        <f t="shared" si="83"/>
        <v>0</v>
      </c>
    </row>
    <row r="2240" ht="12.75" hidden="1">
      <c r="H2240" s="8">
        <f t="shared" si="83"/>
        <v>0</v>
      </c>
    </row>
    <row r="2241" ht="12.75" hidden="1">
      <c r="H2241" s="8">
        <f t="shared" si="83"/>
        <v>0</v>
      </c>
    </row>
    <row r="2242" ht="12.75" hidden="1">
      <c r="H2242" s="8">
        <f t="shared" si="83"/>
        <v>0</v>
      </c>
    </row>
    <row r="2243" ht="12.75" hidden="1">
      <c r="H2243" s="8">
        <f t="shared" si="83"/>
        <v>0</v>
      </c>
    </row>
    <row r="2244" ht="12.75" hidden="1">
      <c r="H2244" s="8">
        <f t="shared" si="83"/>
        <v>0</v>
      </c>
    </row>
    <row r="2245" ht="12.75" hidden="1">
      <c r="H2245" s="8">
        <f t="shared" si="83"/>
        <v>0</v>
      </c>
    </row>
    <row r="2246" ht="12.75" hidden="1">
      <c r="H2246" s="8">
        <f t="shared" si="83"/>
        <v>0</v>
      </c>
    </row>
    <row r="2247" ht="12.75" hidden="1">
      <c r="H2247" s="8">
        <f t="shared" si="83"/>
        <v>0</v>
      </c>
    </row>
    <row r="2248" ht="12.75" hidden="1">
      <c r="H2248" s="8">
        <f t="shared" si="83"/>
        <v>0</v>
      </c>
    </row>
    <row r="2249" ht="12.75" hidden="1">
      <c r="H2249" s="8">
        <f t="shared" si="83"/>
        <v>0</v>
      </c>
    </row>
    <row r="2250" ht="12.75" hidden="1">
      <c r="H2250" s="8">
        <f t="shared" si="83"/>
        <v>0</v>
      </c>
    </row>
    <row r="2251" ht="12.75" hidden="1">
      <c r="H2251" s="8">
        <f t="shared" si="83"/>
        <v>0</v>
      </c>
    </row>
    <row r="2252" ht="12.75" hidden="1">
      <c r="H2252" s="8">
        <f t="shared" si="83"/>
        <v>0</v>
      </c>
    </row>
    <row r="2253" ht="12.75" hidden="1">
      <c r="H2253" s="8">
        <f t="shared" si="83"/>
        <v>0</v>
      </c>
    </row>
    <row r="2254" ht="12.75" hidden="1">
      <c r="H2254" s="8">
        <f t="shared" si="83"/>
        <v>0</v>
      </c>
    </row>
    <row r="2255" ht="12.75" hidden="1">
      <c r="H2255" s="8">
        <f t="shared" si="83"/>
        <v>0</v>
      </c>
    </row>
    <row r="2256" ht="12.75" hidden="1">
      <c r="H2256" s="8">
        <f t="shared" si="83"/>
        <v>0</v>
      </c>
    </row>
    <row r="2257" ht="12.75" hidden="1">
      <c r="H2257" s="8">
        <f aca="true" t="shared" si="84" ref="H2257:H2332">H2256-B2257</f>
        <v>0</v>
      </c>
    </row>
    <row r="2258" ht="12.75" hidden="1">
      <c r="H2258" s="8">
        <f t="shared" si="84"/>
        <v>0</v>
      </c>
    </row>
    <row r="2259" ht="12.75" hidden="1">
      <c r="H2259" s="8">
        <f t="shared" si="84"/>
        <v>0</v>
      </c>
    </row>
    <row r="2260" ht="12.75" hidden="1">
      <c r="H2260" s="8">
        <f t="shared" si="84"/>
        <v>0</v>
      </c>
    </row>
    <row r="2261" ht="12.75" hidden="1">
      <c r="H2261" s="8">
        <f t="shared" si="84"/>
        <v>0</v>
      </c>
    </row>
    <row r="2262" ht="12.75" hidden="1">
      <c r="H2262" s="8">
        <f t="shared" si="84"/>
        <v>0</v>
      </c>
    </row>
    <row r="2263" ht="12.75" hidden="1">
      <c r="H2263" s="8">
        <f t="shared" si="84"/>
        <v>0</v>
      </c>
    </row>
    <row r="2264" ht="12.75" hidden="1">
      <c r="H2264" s="8">
        <f t="shared" si="84"/>
        <v>0</v>
      </c>
    </row>
    <row r="2265" ht="12.75" hidden="1">
      <c r="H2265" s="8">
        <f t="shared" si="84"/>
        <v>0</v>
      </c>
    </row>
    <row r="2266" ht="12.75" hidden="1">
      <c r="H2266" s="8">
        <f t="shared" si="84"/>
        <v>0</v>
      </c>
    </row>
    <row r="2267" ht="12.75" hidden="1">
      <c r="H2267" s="8">
        <f t="shared" si="84"/>
        <v>0</v>
      </c>
    </row>
    <row r="2268" ht="12.75" hidden="1">
      <c r="H2268" s="8">
        <f t="shared" si="84"/>
        <v>0</v>
      </c>
    </row>
    <row r="2269" ht="12.75" hidden="1">
      <c r="H2269" s="8">
        <f t="shared" si="84"/>
        <v>0</v>
      </c>
    </row>
    <row r="2270" ht="12.75" hidden="1">
      <c r="H2270" s="8">
        <f t="shared" si="84"/>
        <v>0</v>
      </c>
    </row>
    <row r="2271" ht="12.75" hidden="1">
      <c r="H2271" s="8">
        <f t="shared" si="84"/>
        <v>0</v>
      </c>
    </row>
    <row r="2272" ht="12.75" hidden="1">
      <c r="H2272" s="8">
        <f t="shared" si="84"/>
        <v>0</v>
      </c>
    </row>
    <row r="2273" ht="12.75" hidden="1">
      <c r="H2273" s="8">
        <f t="shared" si="84"/>
        <v>0</v>
      </c>
    </row>
    <row r="2274" ht="12.75" hidden="1">
      <c r="H2274" s="8">
        <f t="shared" si="84"/>
        <v>0</v>
      </c>
    </row>
    <row r="2275" ht="12.75" hidden="1">
      <c r="H2275" s="8">
        <f t="shared" si="84"/>
        <v>0</v>
      </c>
    </row>
    <row r="2276" ht="12.75" hidden="1">
      <c r="H2276" s="8">
        <f t="shared" si="84"/>
        <v>0</v>
      </c>
    </row>
    <row r="2277" ht="12.75" hidden="1">
      <c r="H2277" s="8">
        <f t="shared" si="84"/>
        <v>0</v>
      </c>
    </row>
    <row r="2278" ht="12.75" hidden="1">
      <c r="H2278" s="8">
        <f t="shared" si="84"/>
        <v>0</v>
      </c>
    </row>
    <row r="2279" ht="12.75" hidden="1">
      <c r="H2279" s="8">
        <f t="shared" si="84"/>
        <v>0</v>
      </c>
    </row>
    <row r="2280" ht="12.75" hidden="1">
      <c r="H2280" s="8">
        <f t="shared" si="84"/>
        <v>0</v>
      </c>
    </row>
    <row r="2281" ht="12.75" hidden="1">
      <c r="H2281" s="8">
        <f t="shared" si="84"/>
        <v>0</v>
      </c>
    </row>
    <row r="2282" ht="12.75" hidden="1">
      <c r="H2282" s="8">
        <f t="shared" si="84"/>
        <v>0</v>
      </c>
    </row>
    <row r="2283" ht="12.75" hidden="1">
      <c r="H2283" s="8">
        <f t="shared" si="84"/>
        <v>0</v>
      </c>
    </row>
    <row r="2284" ht="12.75" hidden="1">
      <c r="H2284" s="8">
        <f t="shared" si="84"/>
        <v>0</v>
      </c>
    </row>
    <row r="2285" ht="12.75" hidden="1">
      <c r="H2285" s="8">
        <f t="shared" si="84"/>
        <v>0</v>
      </c>
    </row>
    <row r="2286" ht="12.75" hidden="1">
      <c r="H2286" s="8">
        <f t="shared" si="84"/>
        <v>0</v>
      </c>
    </row>
    <row r="2287" ht="12.75" hidden="1">
      <c r="H2287" s="8">
        <f t="shared" si="84"/>
        <v>0</v>
      </c>
    </row>
    <row r="2288" ht="12.75" hidden="1">
      <c r="H2288" s="8">
        <f t="shared" si="84"/>
        <v>0</v>
      </c>
    </row>
    <row r="2289" ht="12.75" hidden="1">
      <c r="H2289" s="8">
        <f t="shared" si="84"/>
        <v>0</v>
      </c>
    </row>
    <row r="2290" ht="12.75" hidden="1">
      <c r="H2290" s="8">
        <f t="shared" si="84"/>
        <v>0</v>
      </c>
    </row>
    <row r="2291" ht="12.75" hidden="1">
      <c r="H2291" s="8">
        <f t="shared" si="84"/>
        <v>0</v>
      </c>
    </row>
    <row r="2292" ht="12.75" hidden="1">
      <c r="H2292" s="8">
        <f t="shared" si="84"/>
        <v>0</v>
      </c>
    </row>
    <row r="2293" ht="12.75" hidden="1">
      <c r="H2293" s="8">
        <f t="shared" si="84"/>
        <v>0</v>
      </c>
    </row>
    <row r="2294" ht="12.75" hidden="1">
      <c r="H2294" s="8">
        <f t="shared" si="84"/>
        <v>0</v>
      </c>
    </row>
    <row r="2295" ht="12.75" hidden="1">
      <c r="H2295" s="8">
        <f t="shared" si="84"/>
        <v>0</v>
      </c>
    </row>
    <row r="2296" ht="12.75" hidden="1">
      <c r="H2296" s="8">
        <f t="shared" si="84"/>
        <v>0</v>
      </c>
    </row>
    <row r="2297" ht="12.75" hidden="1">
      <c r="H2297" s="8">
        <f t="shared" si="84"/>
        <v>0</v>
      </c>
    </row>
    <row r="2298" ht="12.75" hidden="1">
      <c r="H2298" s="8">
        <f t="shared" si="84"/>
        <v>0</v>
      </c>
    </row>
    <row r="2299" ht="12.75" hidden="1">
      <c r="H2299" s="8">
        <f t="shared" si="84"/>
        <v>0</v>
      </c>
    </row>
    <row r="2300" ht="12.75" hidden="1">
      <c r="H2300" s="8">
        <f t="shared" si="84"/>
        <v>0</v>
      </c>
    </row>
    <row r="2301" ht="12.75" hidden="1">
      <c r="H2301" s="8">
        <f t="shared" si="84"/>
        <v>0</v>
      </c>
    </row>
    <row r="2302" ht="12.75" hidden="1">
      <c r="H2302" s="8">
        <f t="shared" si="84"/>
        <v>0</v>
      </c>
    </row>
    <row r="2303" ht="12.75" hidden="1">
      <c r="H2303" s="8">
        <f t="shared" si="84"/>
        <v>0</v>
      </c>
    </row>
    <row r="2304" ht="12.75" hidden="1">
      <c r="H2304" s="8">
        <f t="shared" si="84"/>
        <v>0</v>
      </c>
    </row>
    <row r="2305" ht="12.75" hidden="1">
      <c r="H2305" s="8">
        <f t="shared" si="84"/>
        <v>0</v>
      </c>
    </row>
    <row r="2306" ht="12.75" hidden="1">
      <c r="H2306" s="8">
        <f t="shared" si="84"/>
        <v>0</v>
      </c>
    </row>
    <row r="2307" ht="12.75" hidden="1">
      <c r="H2307" s="8">
        <f t="shared" si="84"/>
        <v>0</v>
      </c>
    </row>
    <row r="2308" ht="12.75" hidden="1">
      <c r="H2308" s="8">
        <f t="shared" si="84"/>
        <v>0</v>
      </c>
    </row>
    <row r="2309" ht="12.75" hidden="1">
      <c r="H2309" s="8">
        <f t="shared" si="84"/>
        <v>0</v>
      </c>
    </row>
    <row r="2310" ht="12.75" hidden="1">
      <c r="H2310" s="8">
        <f t="shared" si="84"/>
        <v>0</v>
      </c>
    </row>
    <row r="2311" ht="12.75" hidden="1">
      <c r="H2311" s="8">
        <f t="shared" si="84"/>
        <v>0</v>
      </c>
    </row>
    <row r="2312" ht="12.75" hidden="1">
      <c r="H2312" s="8">
        <f t="shared" si="84"/>
        <v>0</v>
      </c>
    </row>
    <row r="2313" ht="12.75" hidden="1">
      <c r="H2313" s="8">
        <f t="shared" si="84"/>
        <v>0</v>
      </c>
    </row>
    <row r="2314" ht="12.75" hidden="1">
      <c r="H2314" s="8">
        <f t="shared" si="84"/>
        <v>0</v>
      </c>
    </row>
    <row r="2315" ht="12.75" hidden="1">
      <c r="H2315" s="8">
        <f t="shared" si="84"/>
        <v>0</v>
      </c>
    </row>
    <row r="2316" ht="12.75" hidden="1">
      <c r="H2316" s="8">
        <f t="shared" si="84"/>
        <v>0</v>
      </c>
    </row>
    <row r="2317" ht="12.75" hidden="1">
      <c r="H2317" s="8">
        <f t="shared" si="84"/>
        <v>0</v>
      </c>
    </row>
    <row r="2318" ht="12.75" hidden="1">
      <c r="H2318" s="8">
        <f t="shared" si="84"/>
        <v>0</v>
      </c>
    </row>
    <row r="2319" ht="12.75" hidden="1">
      <c r="H2319" s="8">
        <f t="shared" si="84"/>
        <v>0</v>
      </c>
    </row>
    <row r="2320" ht="12.75" hidden="1">
      <c r="H2320" s="8">
        <f t="shared" si="84"/>
        <v>0</v>
      </c>
    </row>
    <row r="2321" ht="12.75" hidden="1">
      <c r="H2321" s="8">
        <f t="shared" si="84"/>
        <v>0</v>
      </c>
    </row>
    <row r="2322" ht="12.75" hidden="1">
      <c r="H2322" s="8">
        <f t="shared" si="84"/>
        <v>0</v>
      </c>
    </row>
    <row r="2323" ht="12.75" hidden="1">
      <c r="H2323" s="8">
        <f t="shared" si="84"/>
        <v>0</v>
      </c>
    </row>
    <row r="2324" ht="12.75" hidden="1">
      <c r="H2324" s="8">
        <f t="shared" si="84"/>
        <v>0</v>
      </c>
    </row>
    <row r="2325" ht="12.75" hidden="1">
      <c r="H2325" s="8">
        <f t="shared" si="84"/>
        <v>0</v>
      </c>
    </row>
    <row r="2326" ht="12.75" hidden="1">
      <c r="H2326" s="8">
        <f t="shared" si="84"/>
        <v>0</v>
      </c>
    </row>
    <row r="2327" ht="12.75" hidden="1">
      <c r="H2327" s="8">
        <f t="shared" si="84"/>
        <v>0</v>
      </c>
    </row>
    <row r="2328" ht="12.75" hidden="1">
      <c r="H2328" s="8">
        <f t="shared" si="84"/>
        <v>0</v>
      </c>
    </row>
    <row r="2329" ht="12.75" hidden="1">
      <c r="H2329" s="8">
        <f t="shared" si="84"/>
        <v>0</v>
      </c>
    </row>
    <row r="2330" ht="12.75" hidden="1">
      <c r="H2330" s="8">
        <f t="shared" si="84"/>
        <v>0</v>
      </c>
    </row>
    <row r="2331" ht="12.75" hidden="1">
      <c r="H2331" s="8">
        <f t="shared" si="84"/>
        <v>0</v>
      </c>
    </row>
    <row r="2332" ht="12.75" hidden="1">
      <c r="H2332" s="8">
        <f t="shared" si="84"/>
        <v>0</v>
      </c>
    </row>
    <row r="2333" ht="12.75" hidden="1">
      <c r="H2333" s="8">
        <f aca="true" t="shared" si="85" ref="H2333:H2385">H2332-B2333</f>
        <v>0</v>
      </c>
    </row>
    <row r="2334" ht="12.75" hidden="1">
      <c r="H2334" s="8">
        <f t="shared" si="85"/>
        <v>0</v>
      </c>
    </row>
    <row r="2335" ht="12.75" hidden="1">
      <c r="H2335" s="8">
        <f t="shared" si="85"/>
        <v>0</v>
      </c>
    </row>
    <row r="2336" ht="12.75" hidden="1">
      <c r="H2336" s="8">
        <f t="shared" si="85"/>
        <v>0</v>
      </c>
    </row>
    <row r="2337" ht="12.75" hidden="1">
      <c r="H2337" s="8">
        <f t="shared" si="85"/>
        <v>0</v>
      </c>
    </row>
    <row r="2338" ht="12.75" hidden="1">
      <c r="H2338" s="8">
        <f t="shared" si="85"/>
        <v>0</v>
      </c>
    </row>
    <row r="2339" ht="12.75" hidden="1">
      <c r="H2339" s="8">
        <f t="shared" si="85"/>
        <v>0</v>
      </c>
    </row>
    <row r="2340" ht="12.75" hidden="1">
      <c r="H2340" s="8">
        <f t="shared" si="85"/>
        <v>0</v>
      </c>
    </row>
    <row r="2341" ht="12.75" hidden="1">
      <c r="H2341" s="8">
        <f t="shared" si="85"/>
        <v>0</v>
      </c>
    </row>
    <row r="2342" ht="12.75" hidden="1">
      <c r="H2342" s="8">
        <f t="shared" si="85"/>
        <v>0</v>
      </c>
    </row>
    <row r="2343" ht="12.75" hidden="1">
      <c r="H2343" s="8">
        <f t="shared" si="85"/>
        <v>0</v>
      </c>
    </row>
    <row r="2344" ht="12.75" hidden="1">
      <c r="H2344" s="8">
        <f t="shared" si="85"/>
        <v>0</v>
      </c>
    </row>
    <row r="2345" ht="12.75" hidden="1">
      <c r="H2345" s="8">
        <f t="shared" si="85"/>
        <v>0</v>
      </c>
    </row>
    <row r="2346" ht="12.75" hidden="1">
      <c r="H2346" s="8">
        <f t="shared" si="85"/>
        <v>0</v>
      </c>
    </row>
    <row r="2347" ht="12.75" hidden="1">
      <c r="H2347" s="8">
        <f t="shared" si="85"/>
        <v>0</v>
      </c>
    </row>
    <row r="2348" ht="12.75" hidden="1">
      <c r="H2348" s="8">
        <f t="shared" si="85"/>
        <v>0</v>
      </c>
    </row>
    <row r="2349" ht="12.75" hidden="1">
      <c r="H2349" s="8">
        <f t="shared" si="85"/>
        <v>0</v>
      </c>
    </row>
    <row r="2350" ht="12.75" hidden="1">
      <c r="H2350" s="8">
        <f t="shared" si="85"/>
        <v>0</v>
      </c>
    </row>
    <row r="2351" ht="12.75" hidden="1">
      <c r="H2351" s="8">
        <f t="shared" si="85"/>
        <v>0</v>
      </c>
    </row>
    <row r="2352" ht="12.75" hidden="1">
      <c r="H2352" s="8">
        <f t="shared" si="85"/>
        <v>0</v>
      </c>
    </row>
    <row r="2353" ht="12.75" hidden="1">
      <c r="H2353" s="8">
        <f t="shared" si="85"/>
        <v>0</v>
      </c>
    </row>
    <row r="2354" ht="12.75" hidden="1">
      <c r="H2354" s="8">
        <f t="shared" si="85"/>
        <v>0</v>
      </c>
    </row>
    <row r="2355" ht="12.75" hidden="1">
      <c r="H2355" s="8">
        <f t="shared" si="85"/>
        <v>0</v>
      </c>
    </row>
    <row r="2356" ht="12.75" hidden="1">
      <c r="H2356" s="8">
        <f t="shared" si="85"/>
        <v>0</v>
      </c>
    </row>
    <row r="2357" ht="12.75" hidden="1">
      <c r="H2357" s="8">
        <f t="shared" si="85"/>
        <v>0</v>
      </c>
    </row>
    <row r="2358" ht="12.75" hidden="1">
      <c r="H2358" s="8">
        <f t="shared" si="85"/>
        <v>0</v>
      </c>
    </row>
    <row r="2359" ht="12.75" hidden="1">
      <c r="H2359" s="8">
        <f t="shared" si="85"/>
        <v>0</v>
      </c>
    </row>
    <row r="2360" ht="12.75" hidden="1">
      <c r="H2360" s="8">
        <f t="shared" si="85"/>
        <v>0</v>
      </c>
    </row>
    <row r="2361" ht="12.75" hidden="1">
      <c r="H2361" s="8">
        <f t="shared" si="85"/>
        <v>0</v>
      </c>
    </row>
    <row r="2362" ht="12.75" hidden="1">
      <c r="H2362" s="8">
        <f t="shared" si="85"/>
        <v>0</v>
      </c>
    </row>
    <row r="2363" ht="12.75" hidden="1">
      <c r="H2363" s="8">
        <f t="shared" si="85"/>
        <v>0</v>
      </c>
    </row>
    <row r="2364" ht="12.75" hidden="1">
      <c r="H2364" s="8">
        <f t="shared" si="85"/>
        <v>0</v>
      </c>
    </row>
    <row r="2365" ht="12.75" hidden="1">
      <c r="H2365" s="8">
        <f t="shared" si="85"/>
        <v>0</v>
      </c>
    </row>
    <row r="2366" ht="12.75" hidden="1">
      <c r="H2366" s="8">
        <f t="shared" si="85"/>
        <v>0</v>
      </c>
    </row>
    <row r="2367" ht="12.75" hidden="1">
      <c r="H2367" s="8">
        <f t="shared" si="85"/>
        <v>0</v>
      </c>
    </row>
    <row r="2368" ht="12.75" hidden="1">
      <c r="H2368" s="8">
        <f t="shared" si="85"/>
        <v>0</v>
      </c>
    </row>
    <row r="2369" ht="12.75" hidden="1">
      <c r="H2369" s="8">
        <f t="shared" si="85"/>
        <v>0</v>
      </c>
    </row>
    <row r="2370" ht="12.75" hidden="1">
      <c r="H2370" s="8">
        <f t="shared" si="85"/>
        <v>0</v>
      </c>
    </row>
    <row r="2371" ht="12.75" hidden="1">
      <c r="H2371" s="8">
        <f t="shared" si="85"/>
        <v>0</v>
      </c>
    </row>
    <row r="2372" ht="12.75" hidden="1">
      <c r="H2372" s="8">
        <f t="shared" si="85"/>
        <v>0</v>
      </c>
    </row>
    <row r="2373" ht="12.75" hidden="1">
      <c r="H2373" s="8">
        <f t="shared" si="85"/>
        <v>0</v>
      </c>
    </row>
    <row r="2374" ht="12.75" hidden="1">
      <c r="H2374" s="8">
        <f t="shared" si="85"/>
        <v>0</v>
      </c>
    </row>
    <row r="2375" ht="12.75" hidden="1">
      <c r="H2375" s="8">
        <f t="shared" si="85"/>
        <v>0</v>
      </c>
    </row>
    <row r="2376" ht="12.75" hidden="1">
      <c r="H2376" s="8">
        <f t="shared" si="85"/>
        <v>0</v>
      </c>
    </row>
    <row r="2377" ht="12.75" hidden="1">
      <c r="H2377" s="8">
        <f t="shared" si="85"/>
        <v>0</v>
      </c>
    </row>
    <row r="2378" ht="12.75" hidden="1">
      <c r="H2378" s="8">
        <f t="shared" si="85"/>
        <v>0</v>
      </c>
    </row>
    <row r="2379" ht="12.75" hidden="1">
      <c r="H2379" s="8">
        <f t="shared" si="85"/>
        <v>0</v>
      </c>
    </row>
    <row r="2380" ht="12.75" hidden="1">
      <c r="H2380" s="8">
        <f t="shared" si="85"/>
        <v>0</v>
      </c>
    </row>
    <row r="2381" ht="12.75" hidden="1">
      <c r="H2381" s="8">
        <f t="shared" si="85"/>
        <v>0</v>
      </c>
    </row>
    <row r="2382" ht="12.75" hidden="1">
      <c r="H2382" s="8">
        <f t="shared" si="85"/>
        <v>0</v>
      </c>
    </row>
    <row r="2383" ht="12.75" hidden="1">
      <c r="H2383" s="8">
        <f t="shared" si="85"/>
        <v>0</v>
      </c>
    </row>
    <row r="2384" ht="12.75" hidden="1">
      <c r="H2384" s="8">
        <f t="shared" si="85"/>
        <v>0</v>
      </c>
    </row>
    <row r="2385" ht="12.75" hidden="1">
      <c r="H2385" s="8">
        <f t="shared" si="85"/>
        <v>0</v>
      </c>
    </row>
    <row r="2386" ht="12.75" hidden="1">
      <c r="H2386" s="8">
        <f>H2385-B2386</f>
        <v>0</v>
      </c>
    </row>
    <row r="2387" ht="12.75" hidden="1">
      <c r="H2387" s="8">
        <f aca="true" t="shared" si="86" ref="H2387:H2450">H2386-B2387</f>
        <v>0</v>
      </c>
    </row>
    <row r="2388" ht="12.75" hidden="1">
      <c r="H2388" s="8">
        <f t="shared" si="86"/>
        <v>0</v>
      </c>
    </row>
    <row r="2389" ht="12.75" hidden="1">
      <c r="H2389" s="8">
        <f t="shared" si="86"/>
        <v>0</v>
      </c>
    </row>
    <row r="2390" ht="12.75" hidden="1">
      <c r="H2390" s="8">
        <f t="shared" si="86"/>
        <v>0</v>
      </c>
    </row>
    <row r="2391" ht="12.75" hidden="1">
      <c r="H2391" s="8">
        <f t="shared" si="86"/>
        <v>0</v>
      </c>
    </row>
    <row r="2392" ht="12.75" hidden="1">
      <c r="H2392" s="8">
        <f t="shared" si="86"/>
        <v>0</v>
      </c>
    </row>
    <row r="2393" ht="12.75" hidden="1">
      <c r="H2393" s="8">
        <f t="shared" si="86"/>
        <v>0</v>
      </c>
    </row>
    <row r="2394" ht="12.75" hidden="1">
      <c r="H2394" s="8">
        <f t="shared" si="86"/>
        <v>0</v>
      </c>
    </row>
    <row r="2395" ht="12.75" hidden="1">
      <c r="H2395" s="8">
        <f t="shared" si="86"/>
        <v>0</v>
      </c>
    </row>
    <row r="2396" ht="12.75" hidden="1">
      <c r="H2396" s="8">
        <f t="shared" si="86"/>
        <v>0</v>
      </c>
    </row>
    <row r="2397" ht="12.75" hidden="1">
      <c r="H2397" s="8">
        <f t="shared" si="86"/>
        <v>0</v>
      </c>
    </row>
    <row r="2398" ht="12.75" hidden="1">
      <c r="H2398" s="8">
        <f t="shared" si="86"/>
        <v>0</v>
      </c>
    </row>
    <row r="2399" ht="12.75" hidden="1">
      <c r="H2399" s="8">
        <f t="shared" si="86"/>
        <v>0</v>
      </c>
    </row>
    <row r="2400" ht="12.75" hidden="1">
      <c r="H2400" s="8">
        <f t="shared" si="86"/>
        <v>0</v>
      </c>
    </row>
    <row r="2401" ht="12.75" hidden="1">
      <c r="H2401" s="8">
        <f t="shared" si="86"/>
        <v>0</v>
      </c>
    </row>
    <row r="2402" ht="12.75" hidden="1">
      <c r="H2402" s="8">
        <f t="shared" si="86"/>
        <v>0</v>
      </c>
    </row>
    <row r="2403" ht="12.75" hidden="1">
      <c r="H2403" s="8">
        <f t="shared" si="86"/>
        <v>0</v>
      </c>
    </row>
    <row r="2404" ht="12.75" hidden="1">
      <c r="H2404" s="8">
        <f t="shared" si="86"/>
        <v>0</v>
      </c>
    </row>
    <row r="2405" ht="12.75" hidden="1">
      <c r="H2405" s="8">
        <f t="shared" si="86"/>
        <v>0</v>
      </c>
    </row>
    <row r="2406" ht="12.75" hidden="1">
      <c r="H2406" s="8">
        <f t="shared" si="86"/>
        <v>0</v>
      </c>
    </row>
    <row r="2407" ht="12.75" hidden="1">
      <c r="H2407" s="8">
        <f t="shared" si="86"/>
        <v>0</v>
      </c>
    </row>
    <row r="2408" ht="12.75" hidden="1">
      <c r="H2408" s="8">
        <f t="shared" si="86"/>
        <v>0</v>
      </c>
    </row>
    <row r="2409" ht="12.75" hidden="1">
      <c r="H2409" s="8">
        <f t="shared" si="86"/>
        <v>0</v>
      </c>
    </row>
    <row r="2410" ht="12.75" hidden="1">
      <c r="H2410" s="8">
        <f t="shared" si="86"/>
        <v>0</v>
      </c>
    </row>
    <row r="2411" ht="12.75" hidden="1">
      <c r="H2411" s="8">
        <f t="shared" si="86"/>
        <v>0</v>
      </c>
    </row>
    <row r="2412" ht="12.75" hidden="1">
      <c r="H2412" s="8">
        <f t="shared" si="86"/>
        <v>0</v>
      </c>
    </row>
    <row r="2413" ht="12.75" hidden="1">
      <c r="H2413" s="8">
        <f t="shared" si="86"/>
        <v>0</v>
      </c>
    </row>
    <row r="2414" ht="12.75" hidden="1">
      <c r="H2414" s="8">
        <f t="shared" si="86"/>
        <v>0</v>
      </c>
    </row>
    <row r="2415" ht="12.75" hidden="1">
      <c r="H2415" s="8">
        <f t="shared" si="86"/>
        <v>0</v>
      </c>
    </row>
    <row r="2416" ht="12.75" hidden="1">
      <c r="H2416" s="8">
        <f t="shared" si="86"/>
        <v>0</v>
      </c>
    </row>
    <row r="2417" ht="12.75" hidden="1">
      <c r="H2417" s="8">
        <f t="shared" si="86"/>
        <v>0</v>
      </c>
    </row>
    <row r="2418" ht="12.75" hidden="1">
      <c r="H2418" s="8">
        <f t="shared" si="86"/>
        <v>0</v>
      </c>
    </row>
    <row r="2419" ht="12.75" hidden="1">
      <c r="H2419" s="8">
        <f t="shared" si="86"/>
        <v>0</v>
      </c>
    </row>
    <row r="2420" ht="12.75" hidden="1">
      <c r="H2420" s="8">
        <f t="shared" si="86"/>
        <v>0</v>
      </c>
    </row>
    <row r="2421" ht="12.75" hidden="1">
      <c r="H2421" s="8">
        <f t="shared" si="86"/>
        <v>0</v>
      </c>
    </row>
    <row r="2422" ht="12.75" hidden="1">
      <c r="H2422" s="8">
        <f t="shared" si="86"/>
        <v>0</v>
      </c>
    </row>
    <row r="2423" ht="12.75" hidden="1">
      <c r="H2423" s="8">
        <f t="shared" si="86"/>
        <v>0</v>
      </c>
    </row>
    <row r="2424" ht="12.75" hidden="1">
      <c r="H2424" s="8">
        <f t="shared" si="86"/>
        <v>0</v>
      </c>
    </row>
    <row r="2425" ht="12.75" hidden="1">
      <c r="H2425" s="8">
        <f t="shared" si="86"/>
        <v>0</v>
      </c>
    </row>
    <row r="2426" ht="12.75" hidden="1">
      <c r="H2426" s="8">
        <f t="shared" si="86"/>
        <v>0</v>
      </c>
    </row>
    <row r="2427" ht="12.75" hidden="1">
      <c r="H2427" s="8">
        <f t="shared" si="86"/>
        <v>0</v>
      </c>
    </row>
    <row r="2428" ht="12.75" hidden="1">
      <c r="H2428" s="8">
        <f t="shared" si="86"/>
        <v>0</v>
      </c>
    </row>
    <row r="2429" ht="12.75" hidden="1">
      <c r="H2429" s="8">
        <f t="shared" si="86"/>
        <v>0</v>
      </c>
    </row>
    <row r="2430" ht="12.75" hidden="1">
      <c r="H2430" s="8">
        <f t="shared" si="86"/>
        <v>0</v>
      </c>
    </row>
    <row r="2431" ht="12.75" hidden="1">
      <c r="H2431" s="8">
        <f t="shared" si="86"/>
        <v>0</v>
      </c>
    </row>
    <row r="2432" ht="12.75" hidden="1">
      <c r="H2432" s="8">
        <f t="shared" si="86"/>
        <v>0</v>
      </c>
    </row>
    <row r="2433" ht="12.75" hidden="1">
      <c r="H2433" s="8">
        <f t="shared" si="86"/>
        <v>0</v>
      </c>
    </row>
    <row r="2434" ht="12.75" hidden="1">
      <c r="H2434" s="8">
        <f t="shared" si="86"/>
        <v>0</v>
      </c>
    </row>
    <row r="2435" ht="12.75" hidden="1">
      <c r="H2435" s="8">
        <f t="shared" si="86"/>
        <v>0</v>
      </c>
    </row>
    <row r="2436" ht="12.75" hidden="1">
      <c r="H2436" s="8">
        <f t="shared" si="86"/>
        <v>0</v>
      </c>
    </row>
    <row r="2437" ht="12.75" hidden="1">
      <c r="H2437" s="8">
        <f t="shared" si="86"/>
        <v>0</v>
      </c>
    </row>
    <row r="2438" ht="12.75" hidden="1">
      <c r="H2438" s="8">
        <f t="shared" si="86"/>
        <v>0</v>
      </c>
    </row>
    <row r="2439" ht="12.75" hidden="1">
      <c r="H2439" s="8">
        <f t="shared" si="86"/>
        <v>0</v>
      </c>
    </row>
    <row r="2440" ht="12.75" hidden="1">
      <c r="H2440" s="8">
        <f t="shared" si="86"/>
        <v>0</v>
      </c>
    </row>
    <row r="2441" ht="12.75" hidden="1">
      <c r="H2441" s="8">
        <f t="shared" si="86"/>
        <v>0</v>
      </c>
    </row>
    <row r="2442" ht="12.75" hidden="1">
      <c r="H2442" s="8">
        <f t="shared" si="86"/>
        <v>0</v>
      </c>
    </row>
    <row r="2443" ht="12.75" hidden="1">
      <c r="H2443" s="8">
        <f t="shared" si="86"/>
        <v>0</v>
      </c>
    </row>
    <row r="2444" ht="12.75" hidden="1">
      <c r="H2444" s="8">
        <f t="shared" si="86"/>
        <v>0</v>
      </c>
    </row>
    <row r="2445" ht="12.75" hidden="1">
      <c r="H2445" s="8">
        <f t="shared" si="86"/>
        <v>0</v>
      </c>
    </row>
    <row r="2446" ht="12.75" hidden="1">
      <c r="H2446" s="8">
        <f t="shared" si="86"/>
        <v>0</v>
      </c>
    </row>
    <row r="2447" ht="12.75" hidden="1">
      <c r="H2447" s="8">
        <f t="shared" si="86"/>
        <v>0</v>
      </c>
    </row>
    <row r="2448" ht="12.75" hidden="1">
      <c r="H2448" s="8">
        <f t="shared" si="86"/>
        <v>0</v>
      </c>
    </row>
    <row r="2449" ht="12.75" hidden="1">
      <c r="H2449" s="8">
        <f t="shared" si="86"/>
        <v>0</v>
      </c>
    </row>
    <row r="2450" ht="12.75" hidden="1">
      <c r="H2450" s="8">
        <f t="shared" si="86"/>
        <v>0</v>
      </c>
    </row>
    <row r="2451" ht="12.75" hidden="1">
      <c r="H2451" s="8">
        <f aca="true" t="shared" si="87" ref="H2451:H2526">H2450-B2451</f>
        <v>0</v>
      </c>
    </row>
    <row r="2452" ht="12.75" hidden="1">
      <c r="H2452" s="8">
        <f t="shared" si="87"/>
        <v>0</v>
      </c>
    </row>
    <row r="2453" ht="12.75" hidden="1">
      <c r="H2453" s="8">
        <f t="shared" si="87"/>
        <v>0</v>
      </c>
    </row>
    <row r="2454" ht="12.75" hidden="1">
      <c r="H2454" s="8">
        <f t="shared" si="87"/>
        <v>0</v>
      </c>
    </row>
    <row r="2455" ht="12.75" hidden="1">
      <c r="H2455" s="8">
        <f t="shared" si="87"/>
        <v>0</v>
      </c>
    </row>
    <row r="2456" ht="12.75" hidden="1">
      <c r="H2456" s="8">
        <f t="shared" si="87"/>
        <v>0</v>
      </c>
    </row>
    <row r="2457" ht="12.75" hidden="1">
      <c r="H2457" s="8">
        <f t="shared" si="87"/>
        <v>0</v>
      </c>
    </row>
    <row r="2458" ht="12.75" hidden="1">
      <c r="H2458" s="8">
        <f t="shared" si="87"/>
        <v>0</v>
      </c>
    </row>
    <row r="2459" ht="12.75" hidden="1">
      <c r="H2459" s="8">
        <f t="shared" si="87"/>
        <v>0</v>
      </c>
    </row>
    <row r="2460" ht="12.75" hidden="1">
      <c r="H2460" s="8">
        <f t="shared" si="87"/>
        <v>0</v>
      </c>
    </row>
    <row r="2461" ht="12.75" hidden="1">
      <c r="H2461" s="8">
        <f t="shared" si="87"/>
        <v>0</v>
      </c>
    </row>
    <row r="2462" ht="12.75" hidden="1">
      <c r="H2462" s="8">
        <f t="shared" si="87"/>
        <v>0</v>
      </c>
    </row>
    <row r="2463" ht="12.75" hidden="1">
      <c r="H2463" s="8">
        <f t="shared" si="87"/>
        <v>0</v>
      </c>
    </row>
    <row r="2464" ht="12.75" hidden="1">
      <c r="H2464" s="8">
        <f t="shared" si="87"/>
        <v>0</v>
      </c>
    </row>
    <row r="2465" ht="12.75" hidden="1">
      <c r="H2465" s="8">
        <f t="shared" si="87"/>
        <v>0</v>
      </c>
    </row>
    <row r="2466" ht="12.75" hidden="1">
      <c r="H2466" s="8">
        <f t="shared" si="87"/>
        <v>0</v>
      </c>
    </row>
    <row r="2467" ht="12.75" hidden="1">
      <c r="H2467" s="8">
        <f t="shared" si="87"/>
        <v>0</v>
      </c>
    </row>
    <row r="2468" ht="12.75" hidden="1">
      <c r="H2468" s="8">
        <f t="shared" si="87"/>
        <v>0</v>
      </c>
    </row>
    <row r="2469" ht="12.75" hidden="1">
      <c r="H2469" s="8">
        <f t="shared" si="87"/>
        <v>0</v>
      </c>
    </row>
    <row r="2470" ht="12.75" hidden="1">
      <c r="H2470" s="8">
        <f t="shared" si="87"/>
        <v>0</v>
      </c>
    </row>
    <row r="2471" ht="12.75" hidden="1">
      <c r="H2471" s="8">
        <f t="shared" si="87"/>
        <v>0</v>
      </c>
    </row>
    <row r="2472" ht="12.75" hidden="1">
      <c r="H2472" s="8">
        <f t="shared" si="87"/>
        <v>0</v>
      </c>
    </row>
    <row r="2473" ht="12.75" hidden="1">
      <c r="H2473" s="8">
        <f t="shared" si="87"/>
        <v>0</v>
      </c>
    </row>
    <row r="2474" ht="12.75" hidden="1">
      <c r="H2474" s="8">
        <f t="shared" si="87"/>
        <v>0</v>
      </c>
    </row>
    <row r="2475" ht="12.75" hidden="1">
      <c r="H2475" s="8">
        <f t="shared" si="87"/>
        <v>0</v>
      </c>
    </row>
    <row r="2476" ht="12.75" hidden="1">
      <c r="H2476" s="8">
        <f t="shared" si="87"/>
        <v>0</v>
      </c>
    </row>
    <row r="2477" ht="12.75" hidden="1">
      <c r="H2477" s="8">
        <f t="shared" si="87"/>
        <v>0</v>
      </c>
    </row>
    <row r="2478" ht="12.75" hidden="1">
      <c r="H2478" s="8">
        <f t="shared" si="87"/>
        <v>0</v>
      </c>
    </row>
    <row r="2479" ht="12.75" hidden="1">
      <c r="H2479" s="8">
        <f t="shared" si="87"/>
        <v>0</v>
      </c>
    </row>
    <row r="2480" ht="12.75" hidden="1">
      <c r="H2480" s="8">
        <f t="shared" si="87"/>
        <v>0</v>
      </c>
    </row>
    <row r="2481" ht="12.75" hidden="1">
      <c r="H2481" s="8">
        <f t="shared" si="87"/>
        <v>0</v>
      </c>
    </row>
    <row r="2482" ht="12.75" hidden="1">
      <c r="H2482" s="8">
        <f t="shared" si="87"/>
        <v>0</v>
      </c>
    </row>
    <row r="2483" ht="12.75" hidden="1">
      <c r="H2483" s="8">
        <f t="shared" si="87"/>
        <v>0</v>
      </c>
    </row>
    <row r="2484" ht="12.75" hidden="1">
      <c r="H2484" s="8">
        <f t="shared" si="87"/>
        <v>0</v>
      </c>
    </row>
    <row r="2485" ht="12.75" hidden="1">
      <c r="H2485" s="8">
        <f t="shared" si="87"/>
        <v>0</v>
      </c>
    </row>
    <row r="2486" ht="12.75" hidden="1">
      <c r="H2486" s="8">
        <f t="shared" si="87"/>
        <v>0</v>
      </c>
    </row>
    <row r="2487" ht="12.75" hidden="1">
      <c r="H2487" s="8">
        <f t="shared" si="87"/>
        <v>0</v>
      </c>
    </row>
    <row r="2488" ht="12.75" hidden="1">
      <c r="H2488" s="8">
        <f t="shared" si="87"/>
        <v>0</v>
      </c>
    </row>
    <row r="2489" ht="12.75" hidden="1">
      <c r="H2489" s="8">
        <f t="shared" si="87"/>
        <v>0</v>
      </c>
    </row>
    <row r="2490" ht="12.75" hidden="1">
      <c r="H2490" s="8">
        <f t="shared" si="87"/>
        <v>0</v>
      </c>
    </row>
    <row r="2491" ht="12.75" hidden="1">
      <c r="H2491" s="8">
        <f t="shared" si="87"/>
        <v>0</v>
      </c>
    </row>
    <row r="2492" ht="12.75" hidden="1">
      <c r="H2492" s="8">
        <f t="shared" si="87"/>
        <v>0</v>
      </c>
    </row>
    <row r="2493" ht="12.75" hidden="1">
      <c r="H2493" s="8">
        <f t="shared" si="87"/>
        <v>0</v>
      </c>
    </row>
    <row r="2494" ht="12.75" hidden="1">
      <c r="H2494" s="8">
        <f t="shared" si="87"/>
        <v>0</v>
      </c>
    </row>
    <row r="2495" ht="12.75" hidden="1">
      <c r="H2495" s="8">
        <f t="shared" si="87"/>
        <v>0</v>
      </c>
    </row>
    <row r="2496" ht="12.75" hidden="1">
      <c r="H2496" s="8">
        <f t="shared" si="87"/>
        <v>0</v>
      </c>
    </row>
    <row r="2497" ht="12.75" hidden="1">
      <c r="H2497" s="8">
        <f t="shared" si="87"/>
        <v>0</v>
      </c>
    </row>
    <row r="2498" ht="12.75" hidden="1">
      <c r="H2498" s="8">
        <f t="shared" si="87"/>
        <v>0</v>
      </c>
    </row>
    <row r="2499" ht="12.75" hidden="1">
      <c r="H2499" s="8">
        <f t="shared" si="87"/>
        <v>0</v>
      </c>
    </row>
    <row r="2500" ht="12.75" hidden="1">
      <c r="H2500" s="8">
        <f t="shared" si="87"/>
        <v>0</v>
      </c>
    </row>
    <row r="2501" ht="12.75" hidden="1">
      <c r="H2501" s="8">
        <f t="shared" si="87"/>
        <v>0</v>
      </c>
    </row>
    <row r="2502" ht="12.75" hidden="1">
      <c r="H2502" s="8">
        <f t="shared" si="87"/>
        <v>0</v>
      </c>
    </row>
    <row r="2503" ht="12.75" hidden="1">
      <c r="H2503" s="8">
        <f t="shared" si="87"/>
        <v>0</v>
      </c>
    </row>
    <row r="2504" ht="12.75" hidden="1">
      <c r="H2504" s="8">
        <f t="shared" si="87"/>
        <v>0</v>
      </c>
    </row>
    <row r="2505" ht="12.75" hidden="1">
      <c r="H2505" s="8">
        <f t="shared" si="87"/>
        <v>0</v>
      </c>
    </row>
    <row r="2506" ht="12.75" hidden="1">
      <c r="H2506" s="8">
        <f t="shared" si="87"/>
        <v>0</v>
      </c>
    </row>
    <row r="2507" ht="12.75" hidden="1">
      <c r="H2507" s="8">
        <f t="shared" si="87"/>
        <v>0</v>
      </c>
    </row>
    <row r="2508" ht="12.75" hidden="1">
      <c r="H2508" s="8">
        <f t="shared" si="87"/>
        <v>0</v>
      </c>
    </row>
    <row r="2509" ht="12.75" hidden="1">
      <c r="H2509" s="8">
        <f t="shared" si="87"/>
        <v>0</v>
      </c>
    </row>
    <row r="2510" ht="12.75" hidden="1">
      <c r="H2510" s="8">
        <f t="shared" si="87"/>
        <v>0</v>
      </c>
    </row>
    <row r="2511" ht="12.75" hidden="1">
      <c r="H2511" s="8">
        <f t="shared" si="87"/>
        <v>0</v>
      </c>
    </row>
    <row r="2512" ht="12.75" hidden="1">
      <c r="H2512" s="8">
        <f t="shared" si="87"/>
        <v>0</v>
      </c>
    </row>
    <row r="2513" ht="12.75" hidden="1">
      <c r="H2513" s="8">
        <f t="shared" si="87"/>
        <v>0</v>
      </c>
    </row>
    <row r="2514" ht="12.75" hidden="1">
      <c r="H2514" s="8">
        <f t="shared" si="87"/>
        <v>0</v>
      </c>
    </row>
    <row r="2515" ht="12.75" hidden="1">
      <c r="H2515" s="8">
        <f t="shared" si="87"/>
        <v>0</v>
      </c>
    </row>
    <row r="2516" ht="12.75" hidden="1">
      <c r="H2516" s="8">
        <f t="shared" si="87"/>
        <v>0</v>
      </c>
    </row>
    <row r="2517" ht="12.75" hidden="1">
      <c r="H2517" s="8">
        <f t="shared" si="87"/>
        <v>0</v>
      </c>
    </row>
    <row r="2518" ht="12.75" hidden="1">
      <c r="H2518" s="8">
        <f t="shared" si="87"/>
        <v>0</v>
      </c>
    </row>
    <row r="2519" ht="12.75" hidden="1">
      <c r="H2519" s="8">
        <f t="shared" si="87"/>
        <v>0</v>
      </c>
    </row>
    <row r="2520" ht="12.75" hidden="1">
      <c r="H2520" s="8">
        <f t="shared" si="87"/>
        <v>0</v>
      </c>
    </row>
    <row r="2521" ht="12.75" hidden="1">
      <c r="H2521" s="8">
        <f t="shared" si="87"/>
        <v>0</v>
      </c>
    </row>
    <row r="2522" ht="12.75" hidden="1">
      <c r="H2522" s="8">
        <f t="shared" si="87"/>
        <v>0</v>
      </c>
    </row>
    <row r="2523" ht="12.75" hidden="1">
      <c r="H2523" s="8">
        <f t="shared" si="87"/>
        <v>0</v>
      </c>
    </row>
    <row r="2524" ht="12.75" hidden="1">
      <c r="H2524" s="8">
        <f t="shared" si="87"/>
        <v>0</v>
      </c>
    </row>
    <row r="2525" ht="12.75" hidden="1">
      <c r="H2525" s="8">
        <f t="shared" si="87"/>
        <v>0</v>
      </c>
    </row>
    <row r="2526" ht="12.75" hidden="1">
      <c r="H2526" s="8">
        <f t="shared" si="87"/>
        <v>0</v>
      </c>
    </row>
    <row r="2527" ht="12.75" hidden="1">
      <c r="H2527" s="8">
        <f aca="true" t="shared" si="88" ref="H2527:H2579">H2526-B2527</f>
        <v>0</v>
      </c>
    </row>
    <row r="2528" ht="12.75" hidden="1">
      <c r="H2528" s="8">
        <f t="shared" si="88"/>
        <v>0</v>
      </c>
    </row>
    <row r="2529" ht="12.75" hidden="1">
      <c r="H2529" s="8">
        <f t="shared" si="88"/>
        <v>0</v>
      </c>
    </row>
    <row r="2530" ht="12.75" hidden="1">
      <c r="H2530" s="8">
        <f t="shared" si="88"/>
        <v>0</v>
      </c>
    </row>
    <row r="2531" ht="12.75" hidden="1">
      <c r="H2531" s="8">
        <f t="shared" si="88"/>
        <v>0</v>
      </c>
    </row>
    <row r="2532" ht="12.75" hidden="1">
      <c r="H2532" s="8">
        <f t="shared" si="88"/>
        <v>0</v>
      </c>
    </row>
    <row r="2533" ht="12.75" hidden="1">
      <c r="H2533" s="8">
        <f t="shared" si="88"/>
        <v>0</v>
      </c>
    </row>
    <row r="2534" ht="12.75" hidden="1">
      <c r="H2534" s="8">
        <f t="shared" si="88"/>
        <v>0</v>
      </c>
    </row>
    <row r="2535" ht="12.75" hidden="1">
      <c r="H2535" s="8">
        <f t="shared" si="88"/>
        <v>0</v>
      </c>
    </row>
    <row r="2536" ht="12.75" hidden="1">
      <c r="H2536" s="8">
        <f t="shared" si="88"/>
        <v>0</v>
      </c>
    </row>
    <row r="2537" ht="12.75" hidden="1">
      <c r="H2537" s="8">
        <f t="shared" si="88"/>
        <v>0</v>
      </c>
    </row>
    <row r="2538" ht="12.75" hidden="1">
      <c r="H2538" s="8">
        <f t="shared" si="88"/>
        <v>0</v>
      </c>
    </row>
    <row r="2539" ht="12.75" hidden="1">
      <c r="H2539" s="8">
        <f t="shared" si="88"/>
        <v>0</v>
      </c>
    </row>
    <row r="2540" ht="12.75" hidden="1">
      <c r="H2540" s="8">
        <f t="shared" si="88"/>
        <v>0</v>
      </c>
    </row>
    <row r="2541" ht="12.75" hidden="1">
      <c r="H2541" s="8">
        <f t="shared" si="88"/>
        <v>0</v>
      </c>
    </row>
    <row r="2542" ht="12.75" hidden="1">
      <c r="H2542" s="8">
        <f t="shared" si="88"/>
        <v>0</v>
      </c>
    </row>
    <row r="2543" ht="12.75" hidden="1">
      <c r="H2543" s="8">
        <f t="shared" si="88"/>
        <v>0</v>
      </c>
    </row>
    <row r="2544" ht="12.75" hidden="1">
      <c r="H2544" s="8">
        <f t="shared" si="88"/>
        <v>0</v>
      </c>
    </row>
    <row r="2545" ht="12.75" hidden="1">
      <c r="H2545" s="8">
        <f t="shared" si="88"/>
        <v>0</v>
      </c>
    </row>
    <row r="2546" ht="12.75" hidden="1">
      <c r="H2546" s="8">
        <f t="shared" si="88"/>
        <v>0</v>
      </c>
    </row>
    <row r="2547" ht="12.75" hidden="1">
      <c r="H2547" s="8">
        <f t="shared" si="88"/>
        <v>0</v>
      </c>
    </row>
    <row r="2548" ht="12.75" hidden="1">
      <c r="H2548" s="8">
        <f t="shared" si="88"/>
        <v>0</v>
      </c>
    </row>
    <row r="2549" ht="12.75" hidden="1">
      <c r="H2549" s="8">
        <f t="shared" si="88"/>
        <v>0</v>
      </c>
    </row>
    <row r="2550" ht="12.75" hidden="1">
      <c r="H2550" s="8">
        <f t="shared" si="88"/>
        <v>0</v>
      </c>
    </row>
    <row r="2551" ht="12.75" hidden="1">
      <c r="H2551" s="8">
        <f t="shared" si="88"/>
        <v>0</v>
      </c>
    </row>
    <row r="2552" ht="12.75" hidden="1">
      <c r="H2552" s="8">
        <f t="shared" si="88"/>
        <v>0</v>
      </c>
    </row>
    <row r="2553" ht="12.75" hidden="1">
      <c r="H2553" s="8">
        <f t="shared" si="88"/>
        <v>0</v>
      </c>
    </row>
    <row r="2554" ht="12.75" hidden="1">
      <c r="H2554" s="8">
        <f t="shared" si="88"/>
        <v>0</v>
      </c>
    </row>
    <row r="2555" ht="12.75" hidden="1">
      <c r="H2555" s="8">
        <f t="shared" si="88"/>
        <v>0</v>
      </c>
    </row>
    <row r="2556" ht="12.75" hidden="1">
      <c r="H2556" s="8">
        <f t="shared" si="88"/>
        <v>0</v>
      </c>
    </row>
    <row r="2557" ht="12.75" hidden="1">
      <c r="H2557" s="8">
        <f t="shared" si="88"/>
        <v>0</v>
      </c>
    </row>
    <row r="2558" ht="12.75" hidden="1">
      <c r="H2558" s="8">
        <f t="shared" si="88"/>
        <v>0</v>
      </c>
    </row>
    <row r="2559" ht="12.75" hidden="1">
      <c r="H2559" s="8">
        <f t="shared" si="88"/>
        <v>0</v>
      </c>
    </row>
    <row r="2560" ht="12.75" hidden="1">
      <c r="H2560" s="8">
        <f t="shared" si="88"/>
        <v>0</v>
      </c>
    </row>
    <row r="2561" ht="12.75" hidden="1">
      <c r="H2561" s="8">
        <f t="shared" si="88"/>
        <v>0</v>
      </c>
    </row>
    <row r="2562" ht="12.75" hidden="1">
      <c r="H2562" s="8">
        <f t="shared" si="88"/>
        <v>0</v>
      </c>
    </row>
    <row r="2563" ht="12.75" hidden="1">
      <c r="H2563" s="8">
        <f t="shared" si="88"/>
        <v>0</v>
      </c>
    </row>
    <row r="2564" ht="12.75" hidden="1">
      <c r="H2564" s="8">
        <f t="shared" si="88"/>
        <v>0</v>
      </c>
    </row>
    <row r="2565" ht="12.75" hidden="1">
      <c r="H2565" s="8">
        <f t="shared" si="88"/>
        <v>0</v>
      </c>
    </row>
    <row r="2566" ht="12.75" hidden="1">
      <c r="H2566" s="8">
        <f t="shared" si="88"/>
        <v>0</v>
      </c>
    </row>
    <row r="2567" ht="12.75" hidden="1">
      <c r="H2567" s="8">
        <f t="shared" si="88"/>
        <v>0</v>
      </c>
    </row>
    <row r="2568" ht="12.75" hidden="1">
      <c r="H2568" s="8">
        <f t="shared" si="88"/>
        <v>0</v>
      </c>
    </row>
    <row r="2569" ht="12.75" hidden="1">
      <c r="H2569" s="8">
        <f t="shared" si="88"/>
        <v>0</v>
      </c>
    </row>
    <row r="2570" ht="12.75" hidden="1">
      <c r="H2570" s="8">
        <f t="shared" si="88"/>
        <v>0</v>
      </c>
    </row>
    <row r="2571" ht="12.75" hidden="1">
      <c r="H2571" s="8">
        <f t="shared" si="88"/>
        <v>0</v>
      </c>
    </row>
    <row r="2572" ht="12.75" hidden="1">
      <c r="H2572" s="8">
        <f t="shared" si="88"/>
        <v>0</v>
      </c>
    </row>
    <row r="2573" ht="12.75" hidden="1">
      <c r="H2573" s="8">
        <f t="shared" si="88"/>
        <v>0</v>
      </c>
    </row>
    <row r="2574" ht="12.75" hidden="1">
      <c r="H2574" s="8">
        <f t="shared" si="88"/>
        <v>0</v>
      </c>
    </row>
    <row r="2575" ht="12.75" hidden="1">
      <c r="H2575" s="8">
        <f t="shared" si="88"/>
        <v>0</v>
      </c>
    </row>
    <row r="2576" ht="12.75" hidden="1">
      <c r="H2576" s="8">
        <f t="shared" si="88"/>
        <v>0</v>
      </c>
    </row>
    <row r="2577" ht="12.75" hidden="1">
      <c r="H2577" s="8">
        <f t="shared" si="88"/>
        <v>0</v>
      </c>
    </row>
    <row r="2578" ht="12.75" hidden="1">
      <c r="H2578" s="8">
        <f t="shared" si="88"/>
        <v>0</v>
      </c>
    </row>
    <row r="2579" ht="12.75" hidden="1">
      <c r="H2579" s="8">
        <f t="shared" si="88"/>
        <v>0</v>
      </c>
    </row>
    <row r="2580" ht="12.75" hidden="1">
      <c r="H2580" s="8">
        <f aca="true" t="shared" si="89" ref="H2580:H2594">H2579-B2580</f>
        <v>0</v>
      </c>
    </row>
    <row r="2581" ht="12.75" hidden="1">
      <c r="H2581" s="8">
        <f t="shared" si="89"/>
        <v>0</v>
      </c>
    </row>
    <row r="2582" ht="12.75" hidden="1">
      <c r="H2582" s="8">
        <f t="shared" si="89"/>
        <v>0</v>
      </c>
    </row>
    <row r="2583" ht="12.75" hidden="1">
      <c r="H2583" s="8">
        <f t="shared" si="89"/>
        <v>0</v>
      </c>
    </row>
    <row r="2584" ht="12.75" hidden="1">
      <c r="H2584" s="8">
        <f t="shared" si="89"/>
        <v>0</v>
      </c>
    </row>
    <row r="2585" ht="12.75" hidden="1">
      <c r="H2585" s="8">
        <f t="shared" si="89"/>
        <v>0</v>
      </c>
    </row>
    <row r="2586" ht="12.75" hidden="1">
      <c r="H2586" s="8">
        <f t="shared" si="89"/>
        <v>0</v>
      </c>
    </row>
    <row r="2587" ht="12.75" hidden="1">
      <c r="H2587" s="8">
        <f t="shared" si="89"/>
        <v>0</v>
      </c>
    </row>
    <row r="2588" ht="12.75" hidden="1">
      <c r="H2588" s="8">
        <f t="shared" si="89"/>
        <v>0</v>
      </c>
    </row>
    <row r="2589" ht="12.75" hidden="1">
      <c r="H2589" s="8">
        <f t="shared" si="89"/>
        <v>0</v>
      </c>
    </row>
    <row r="2590" ht="12.75" hidden="1">
      <c r="H2590" s="8">
        <f t="shared" si="89"/>
        <v>0</v>
      </c>
    </row>
    <row r="2591" ht="12.75" hidden="1">
      <c r="H2591" s="8">
        <f t="shared" si="89"/>
        <v>0</v>
      </c>
    </row>
    <row r="2592" ht="12.75" hidden="1">
      <c r="H2592" s="8">
        <f t="shared" si="89"/>
        <v>0</v>
      </c>
    </row>
    <row r="2593" ht="12.75" hidden="1">
      <c r="H2593" s="17">
        <f t="shared" si="89"/>
        <v>0</v>
      </c>
    </row>
    <row r="2594" ht="13.5" hidden="1" thickBot="1">
      <c r="H2594" s="12">
        <f t="shared" si="89"/>
        <v>0</v>
      </c>
    </row>
    <row r="2595" spans="2:8" ht="13.5" hidden="1" thickBot="1">
      <c r="B2595" s="12"/>
      <c r="H2595" s="9"/>
    </row>
    <row r="2596" spans="2:8" ht="13.5" hidden="1" thickBot="1">
      <c r="B2596" s="13">
        <f>SUM(B5:B2595)</f>
        <v>44369243</v>
      </c>
      <c r="H2596" s="9"/>
    </row>
    <row r="2597" spans="2:8" ht="12.75" hidden="1">
      <c r="B2597" s="14"/>
      <c r="H2597" s="9"/>
    </row>
    <row r="2598" spans="1:9" ht="13.5" hidden="1" thickBot="1">
      <c r="A2598" s="352"/>
      <c r="B2598" s="15"/>
      <c r="C2598" s="3"/>
      <c r="D2598" s="3"/>
      <c r="E2598" s="3"/>
      <c r="F2598" s="37"/>
      <c r="G2598" s="37"/>
      <c r="H2598" s="12"/>
      <c r="I2598" s="7"/>
    </row>
    <row r="2599" ht="12.75" hidden="1"/>
    <row r="2600" spans="2:5" ht="12.75" hidden="1">
      <c r="B2600" s="11">
        <v>0</v>
      </c>
      <c r="C2600" s="1" t="s">
        <v>0</v>
      </c>
      <c r="E2600" s="1" t="s">
        <v>2</v>
      </c>
    </row>
    <row r="2601" spans="2:5" ht="12.75" hidden="1">
      <c r="B2601" s="11">
        <v>0</v>
      </c>
      <c r="C2601" s="1" t="s">
        <v>1</v>
      </c>
      <c r="E2601" s="1" t="s">
        <v>2</v>
      </c>
    </row>
    <row r="2602" ht="12.75" hidden="1">
      <c r="B2602" s="11"/>
    </row>
    <row r="2603" ht="12.75" hidden="1">
      <c r="B2603" s="11"/>
    </row>
    <row r="2604" ht="12.75" hidden="1">
      <c r="B2604" s="11">
        <v>0</v>
      </c>
    </row>
    <row r="2605" ht="12.75" hidden="1">
      <c r="B2605" s="11">
        <v>0</v>
      </c>
    </row>
    <row r="2606" ht="12.75" hidden="1">
      <c r="B2606" s="11">
        <v>0</v>
      </c>
    </row>
    <row r="2607" ht="12.75" hidden="1">
      <c r="B2607" s="11">
        <v>0</v>
      </c>
    </row>
    <row r="2608" ht="12.75" hidden="1">
      <c r="B2608" s="11">
        <v>0</v>
      </c>
    </row>
    <row r="2609" ht="12.75" hidden="1">
      <c r="B2609" s="11">
        <v>0</v>
      </c>
    </row>
    <row r="2610" ht="12.75" hidden="1">
      <c r="B2610" s="11">
        <v>0</v>
      </c>
    </row>
    <row r="2611" ht="12.75" hidden="1">
      <c r="B2611" s="11">
        <v>0</v>
      </c>
    </row>
    <row r="2612" ht="12.75" hidden="1">
      <c r="B2612" s="11">
        <v>0</v>
      </c>
    </row>
    <row r="2613" ht="12.75" hidden="1">
      <c r="B2613" s="11">
        <v>0</v>
      </c>
    </row>
    <row r="2614" ht="12.75" hidden="1">
      <c r="B2614" s="11">
        <v>0</v>
      </c>
    </row>
    <row r="2615" ht="12.75" hidden="1">
      <c r="B2615" s="11">
        <v>0</v>
      </c>
    </row>
    <row r="2616" ht="12.75" hidden="1">
      <c r="B2616" s="11">
        <v>0</v>
      </c>
    </row>
    <row r="2617" ht="12.75" hidden="1">
      <c r="B2617" s="11">
        <v>0</v>
      </c>
    </row>
    <row r="2618" ht="12.75" hidden="1"/>
    <row r="2619" ht="13.5" hidden="1" thickBot="1">
      <c r="B2619" s="15"/>
    </row>
    <row r="2620" ht="13.5" hidden="1" thickBot="1">
      <c r="B2620" s="16"/>
    </row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/>
    <row r="2670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2011-02-10T10:46:44Z</dcterms:modified>
  <cp:category/>
  <cp:version/>
  <cp:contentType/>
  <cp:contentStatus/>
</cp:coreProperties>
</file>